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tuhfltd-my.sharepoint.com/personal/adrianc_tuhf_co_za/Documents/Desktop/Research Report Dissertation/MCom Dissertation/"/>
    </mc:Choice>
  </mc:AlternateContent>
  <xr:revisionPtr revIDLastSave="101" documentId="13_ncr:1_{8FE97D92-2D31-4842-9546-B16CD146D0E9}" xr6:coauthVersionLast="47" xr6:coauthVersionMax="47" xr10:uidLastSave="{A3F3330D-C5F1-411B-8571-38701296ED0C}"/>
  <bookViews>
    <workbookView xWindow="1110" yWindow="1440" windowWidth="12675" windowHeight="14235" firstSheet="34" activeTab="34" xr2:uid="{00000000-000D-0000-FFFF-FFFF00000000}"/>
  </bookViews>
  <sheets>
    <sheet name="Astral Foods Ltd" sheetId="2" r:id="rId1"/>
    <sheet name="AVI Ltd" sheetId="3" r:id="rId2"/>
    <sheet name="Crookes Brothers Ltd" sheetId="4" r:id="rId3"/>
    <sheet name="Oceana Group Ltd" sheetId="5" r:id="rId4"/>
    <sheet name="Tiger Brands Ltd" sheetId="7" r:id="rId5"/>
    <sheet name="Tongaat Hullett" sheetId="10" r:id="rId6"/>
    <sheet name="RCL Foods Ltd" sheetId="8" r:id="rId7"/>
    <sheet name="Pioneer Food Group" sheetId="11" r:id="rId8"/>
    <sheet name="Astral Correlation Matrix" sheetId="13" r:id="rId9"/>
    <sheet name="AVI Correlation Matrix" sheetId="14" r:id="rId10"/>
    <sheet name="Crookes Correlation Matrix" sheetId="15" r:id="rId11"/>
    <sheet name="Oceana Correlation Matrix" sheetId="16" r:id="rId12"/>
    <sheet name="Tiger Brands Correlation Matrix" sheetId="17" r:id="rId13"/>
    <sheet name="Astral Regression Analysis" sheetId="18" r:id="rId14"/>
    <sheet name="AVI Regression Analysis" sheetId="19" r:id="rId15"/>
    <sheet name="Crookers Regression Analysis" sheetId="20" r:id="rId16"/>
    <sheet name="Oceana Regression Analysis" sheetId="21" r:id="rId17"/>
    <sheet name="Tiger Brands Regression Analysi" sheetId="22" r:id="rId18"/>
    <sheet name="Pioneer Correlation Matrix" sheetId="23" r:id="rId19"/>
    <sheet name="Pioneer Regression Analysis" sheetId="24" r:id="rId20"/>
    <sheet name="ATI Descriptive Statistics" sheetId="28" r:id="rId21"/>
    <sheet name="Crookes Descriptive Statistics" sheetId="29" r:id="rId22"/>
    <sheet name="Oceana Descriptive Statistics" sheetId="30" r:id="rId23"/>
    <sheet name="Tiger B Descriptive Statistics" sheetId="31" r:id="rId24"/>
    <sheet name="Pioneer Descriptive Statistics" sheetId="32" r:id="rId25"/>
    <sheet name="Astral Descriptive Statistics" sheetId="33" r:id="rId26"/>
    <sheet name="Descriptive Statistics" sheetId="35" r:id="rId27"/>
    <sheet name="Regression Analysis" sheetId="36" r:id="rId28"/>
    <sheet name="Correlation Matrix" sheetId="37" r:id="rId29"/>
    <sheet name="Mamilla Study" sheetId="38" r:id="rId30"/>
    <sheet name="Liquidity Bivariate Regression" sheetId="39" r:id="rId31"/>
    <sheet name="Profitability Bivariate Regress" sheetId="40" r:id="rId32"/>
    <sheet name="Leverage Bivariate Regression" sheetId="41" r:id="rId33"/>
    <sheet name="Asset Bivariate Regression" sheetId="42" r:id="rId34"/>
    <sheet name="Descriptive Statistics 1" sheetId="43" r:id="rId35"/>
    <sheet name="Correlation Matrix 1" sheetId="44" r:id="rId36"/>
    <sheet name="Regression Analysis 1" sheetId="45" r:id="rId37"/>
    <sheet name="Liquidity Regression Analysis" sheetId="46" r:id="rId38"/>
    <sheet name="Profit Regression Analysis" sheetId="47" r:id="rId39"/>
    <sheet name="Leverage Regression Analysis" sheetId="48" r:id="rId40"/>
    <sheet name="Asset Effic Regression Analysis" sheetId="49" r:id="rId41"/>
    <sheet name="Liquidity VIF" sheetId="50" r:id="rId42"/>
    <sheet name="Profitability VIF" sheetId="51" r:id="rId43"/>
    <sheet name="Leverage VIF" sheetId="52" r:id="rId44"/>
    <sheet name="Asset Efficiency VIF" sheetId="53" r:id="rId45"/>
    <sheet name="Data Analysis No 1" sheetId="12" r:id="rId46"/>
    <sheet name="Kolmogorov Smirnov test" sheetId="54" r:id="rId4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54" l="1"/>
  <c r="I8" i="54"/>
  <c r="H8" i="54"/>
  <c r="G8" i="54"/>
  <c r="G10" i="54"/>
  <c r="F9" i="54"/>
  <c r="F10" i="54"/>
  <c r="F11" i="54"/>
  <c r="F8" i="54"/>
  <c r="D16" i="54"/>
  <c r="G11" i="54" s="1"/>
  <c r="D15" i="54"/>
  <c r="D14" i="54"/>
  <c r="H10" i="54" s="1"/>
  <c r="I10" i="54" s="1"/>
  <c r="J21" i="36"/>
  <c r="J20" i="36"/>
  <c r="J19" i="36"/>
  <c r="J18" i="36"/>
  <c r="H9" i="54" l="1"/>
  <c r="I9" i="54" s="1"/>
  <c r="J11" i="54"/>
  <c r="J10" i="54"/>
  <c r="G9" i="54"/>
  <c r="H11" i="54"/>
  <c r="I11" i="54" s="1"/>
  <c r="J9" i="54" l="1"/>
  <c r="J14" i="54" s="1"/>
  <c r="D10" i="11" l="1"/>
  <c r="C11" i="7"/>
  <c r="C10" i="5"/>
  <c r="C10" i="4"/>
  <c r="D9" i="3"/>
  <c r="C10" i="2"/>
  <c r="E63" i="12"/>
  <c r="F63" i="12"/>
  <c r="G63" i="12"/>
  <c r="H63" i="12"/>
  <c r="E62" i="12"/>
  <c r="F62" i="12"/>
  <c r="G62" i="12"/>
  <c r="H62" i="12"/>
  <c r="E61" i="12"/>
  <c r="F61" i="12"/>
  <c r="G61" i="12"/>
  <c r="H61" i="12"/>
  <c r="E60" i="12"/>
  <c r="F60" i="12"/>
  <c r="G60" i="12"/>
  <c r="H60" i="12"/>
  <c r="E59" i="12"/>
  <c r="F59" i="12"/>
  <c r="G59" i="12"/>
  <c r="H59" i="12"/>
  <c r="E58" i="12"/>
  <c r="F58" i="12"/>
  <c r="G58" i="12"/>
  <c r="H58" i="12"/>
  <c r="E57" i="12"/>
  <c r="F57" i="12"/>
  <c r="G57" i="12"/>
  <c r="H57" i="12"/>
  <c r="E56" i="12"/>
  <c r="F56" i="12"/>
  <c r="G56" i="12"/>
  <c r="H56" i="12"/>
  <c r="E55" i="12"/>
  <c r="F55" i="12"/>
  <c r="G55" i="12"/>
  <c r="H55" i="12"/>
  <c r="E54" i="12"/>
  <c r="F54" i="12"/>
  <c r="G54" i="12"/>
  <c r="H54" i="12"/>
  <c r="F53" i="12"/>
  <c r="E53" i="12"/>
  <c r="G53" i="12"/>
  <c r="H53" i="12"/>
  <c r="E52" i="12"/>
  <c r="F52" i="12"/>
  <c r="G52" i="12"/>
  <c r="H52" i="12"/>
  <c r="D63" i="12"/>
  <c r="D62" i="12"/>
  <c r="D61" i="12"/>
  <c r="D46" i="12"/>
  <c r="D60" i="12"/>
  <c r="D59" i="12"/>
  <c r="D58" i="12"/>
  <c r="D57" i="12"/>
  <c r="D56" i="12"/>
  <c r="D55" i="12"/>
  <c r="D54" i="12"/>
  <c r="D53" i="12"/>
  <c r="AI48" i="12"/>
  <c r="AJ37" i="12"/>
  <c r="AK37" i="12"/>
  <c r="AL37" i="12"/>
  <c r="AM37" i="12"/>
  <c r="AJ38" i="12"/>
  <c r="AK38" i="12"/>
  <c r="AL38" i="12"/>
  <c r="AM38" i="12"/>
  <c r="AJ39" i="12"/>
  <c r="AK39" i="12"/>
  <c r="AL39" i="12"/>
  <c r="AM39" i="12"/>
  <c r="AJ40" i="12"/>
  <c r="AK40" i="12"/>
  <c r="AL40" i="12"/>
  <c r="AM40" i="12"/>
  <c r="AJ41" i="12"/>
  <c r="AK41" i="12"/>
  <c r="AL41" i="12"/>
  <c r="AM41" i="12"/>
  <c r="AJ42" i="12"/>
  <c r="AK42" i="12"/>
  <c r="AL42" i="12"/>
  <c r="AM42" i="12"/>
  <c r="AJ43" i="12"/>
  <c r="AK43" i="12"/>
  <c r="AL43" i="12"/>
  <c r="AM43" i="12"/>
  <c r="AJ44" i="12"/>
  <c r="AK44" i="12"/>
  <c r="AL44" i="12"/>
  <c r="AM44" i="12"/>
  <c r="AJ45" i="12"/>
  <c r="AK45" i="12"/>
  <c r="AL45" i="12"/>
  <c r="AM45" i="12"/>
  <c r="AJ46" i="12"/>
  <c r="AK46" i="12"/>
  <c r="AL46" i="12"/>
  <c r="AM46" i="12"/>
  <c r="AJ47" i="12"/>
  <c r="AK47" i="12"/>
  <c r="AL47" i="12"/>
  <c r="AM47" i="12"/>
  <c r="AJ48" i="12"/>
  <c r="AK48" i="12"/>
  <c r="AL48" i="12"/>
  <c r="AM48" i="12"/>
  <c r="AI38" i="12"/>
  <c r="AI39" i="12"/>
  <c r="AI40" i="12"/>
  <c r="AI41" i="12"/>
  <c r="AI42" i="12"/>
  <c r="AI43" i="12"/>
  <c r="AI44" i="12"/>
  <c r="AI45" i="12"/>
  <c r="AI46" i="12"/>
  <c r="AI47" i="12"/>
  <c r="AE37" i="12"/>
  <c r="AF37" i="12"/>
  <c r="AG37" i="12"/>
  <c r="AH37" i="12"/>
  <c r="AE38" i="12"/>
  <c r="AF38" i="12"/>
  <c r="AG38" i="12"/>
  <c r="AH38" i="12"/>
  <c r="AE39" i="12"/>
  <c r="AF39" i="12"/>
  <c r="AG39" i="12"/>
  <c r="AH39" i="12"/>
  <c r="AE40" i="12"/>
  <c r="AF40" i="12"/>
  <c r="AG40" i="12"/>
  <c r="AH40" i="12"/>
  <c r="AE41" i="12"/>
  <c r="AF41" i="12"/>
  <c r="AG41" i="12"/>
  <c r="AH41" i="12"/>
  <c r="AE42" i="12"/>
  <c r="AF42" i="12"/>
  <c r="AG42" i="12"/>
  <c r="AH42" i="12"/>
  <c r="AE43" i="12"/>
  <c r="AF43" i="12"/>
  <c r="AG43" i="12"/>
  <c r="AH43" i="12"/>
  <c r="AE44" i="12"/>
  <c r="AF44" i="12"/>
  <c r="AG44" i="12"/>
  <c r="AH44" i="12"/>
  <c r="AE45" i="12"/>
  <c r="AF45" i="12"/>
  <c r="AG45" i="12"/>
  <c r="AH45" i="12"/>
  <c r="AE46" i="12"/>
  <c r="AF46" i="12"/>
  <c r="AG46" i="12"/>
  <c r="AH46" i="12"/>
  <c r="AE47" i="12"/>
  <c r="AF47" i="12"/>
  <c r="AG47" i="12"/>
  <c r="AH47" i="12"/>
  <c r="AE48" i="12"/>
  <c r="AF48" i="12"/>
  <c r="AG48" i="12"/>
  <c r="AH48" i="12"/>
  <c r="AD38" i="12"/>
  <c r="AD39" i="12"/>
  <c r="AD40" i="12"/>
  <c r="AD41" i="12"/>
  <c r="AD42" i="12"/>
  <c r="AD43" i="12"/>
  <c r="AD44" i="12"/>
  <c r="AD45" i="12"/>
  <c r="AD46" i="12"/>
  <c r="AD47" i="12"/>
  <c r="AD48" i="12"/>
  <c r="Z37" i="12"/>
  <c r="AA37" i="12"/>
  <c r="AB37" i="12"/>
  <c r="AC37" i="12"/>
  <c r="Z38" i="12"/>
  <c r="AA38" i="12"/>
  <c r="AB38" i="12"/>
  <c r="AC38" i="12"/>
  <c r="Z39" i="12"/>
  <c r="AA39" i="12"/>
  <c r="AB39" i="12"/>
  <c r="AC39" i="12"/>
  <c r="Z40" i="12"/>
  <c r="AA40" i="12"/>
  <c r="AB40" i="12"/>
  <c r="AC40" i="12"/>
  <c r="Z41" i="12"/>
  <c r="AA41" i="12"/>
  <c r="AB41" i="12"/>
  <c r="AC41" i="12"/>
  <c r="Z42" i="12"/>
  <c r="AA42" i="12"/>
  <c r="AB42" i="12"/>
  <c r="AC42" i="12"/>
  <c r="Z43" i="12"/>
  <c r="AA43" i="12"/>
  <c r="AB43" i="12"/>
  <c r="AC43" i="12"/>
  <c r="Z44" i="12"/>
  <c r="AA44" i="12"/>
  <c r="AB44" i="12"/>
  <c r="AC44" i="12"/>
  <c r="Z45" i="12"/>
  <c r="AA45" i="12"/>
  <c r="AB45" i="12"/>
  <c r="AC45" i="12"/>
  <c r="Z46" i="12"/>
  <c r="AA46" i="12"/>
  <c r="AB46" i="12"/>
  <c r="AC46" i="12"/>
  <c r="Z47" i="12"/>
  <c r="AA47" i="12"/>
  <c r="AB47" i="12"/>
  <c r="AC47" i="12"/>
  <c r="Z48" i="12"/>
  <c r="AA48" i="12"/>
  <c r="AB48" i="12"/>
  <c r="AC48" i="12"/>
  <c r="S38" i="12"/>
  <c r="S39" i="12"/>
  <c r="S40" i="12"/>
  <c r="S41" i="12"/>
  <c r="S42" i="12"/>
  <c r="S43" i="12"/>
  <c r="S44" i="12"/>
  <c r="S45" i="12"/>
  <c r="S46" i="12"/>
  <c r="S47" i="12"/>
  <c r="S48" i="12"/>
  <c r="AA24" i="12"/>
  <c r="AC33" i="12"/>
  <c r="AB33" i="12"/>
  <c r="AA33" i="12"/>
  <c r="Z33" i="12"/>
  <c r="AC32" i="12"/>
  <c r="AB32" i="12"/>
  <c r="AA32" i="12"/>
  <c r="Z32" i="12"/>
  <c r="AC31" i="12"/>
  <c r="AB31" i="12"/>
  <c r="AA31" i="12"/>
  <c r="Z31" i="12"/>
  <c r="AC30" i="12"/>
  <c r="AB30" i="12"/>
  <c r="AA30" i="12"/>
  <c r="Z30" i="12"/>
  <c r="AC29" i="12"/>
  <c r="AB29" i="12"/>
  <c r="AA29" i="12"/>
  <c r="Z29" i="12"/>
  <c r="AC28" i="12"/>
  <c r="AB28" i="12"/>
  <c r="AA28" i="12"/>
  <c r="Z28" i="12"/>
  <c r="AC27" i="12"/>
  <c r="AB27" i="12"/>
  <c r="AA27" i="12"/>
  <c r="Z27" i="12"/>
  <c r="AB26" i="12"/>
  <c r="AC26" i="12"/>
  <c r="AA26" i="12"/>
  <c r="Z26" i="12"/>
  <c r="AC25" i="12"/>
  <c r="AB25" i="12"/>
  <c r="AA25" i="12"/>
  <c r="Z25" i="12"/>
  <c r="AC24" i="12"/>
  <c r="AB24" i="12"/>
  <c r="Z24" i="12"/>
  <c r="AC23" i="12"/>
  <c r="AB23" i="12"/>
  <c r="AA23" i="12"/>
  <c r="Z23" i="12"/>
  <c r="AA22" i="12"/>
  <c r="Z22" i="12"/>
  <c r="AC22" i="12"/>
  <c r="AB22" i="12"/>
  <c r="Q5" i="38"/>
  <c r="Q6" i="38"/>
  <c r="Q7" i="38"/>
  <c r="Q8" i="38"/>
  <c r="Q9" i="38"/>
  <c r="Q10" i="38"/>
  <c r="Q11" i="38"/>
  <c r="Q12" i="38"/>
  <c r="Q13" i="38"/>
  <c r="Q4" i="38"/>
  <c r="N5" i="38"/>
  <c r="N6" i="38"/>
  <c r="N7" i="38"/>
  <c r="N8" i="38"/>
  <c r="N9" i="38"/>
  <c r="N10" i="38"/>
  <c r="N11" i="38"/>
  <c r="N12" i="38"/>
  <c r="N13" i="38"/>
  <c r="N4" i="38"/>
  <c r="K5" i="38"/>
  <c r="K6" i="38"/>
  <c r="K7" i="38"/>
  <c r="K8" i="38"/>
  <c r="K9" i="38"/>
  <c r="K10" i="38"/>
  <c r="K11" i="38"/>
  <c r="K12" i="38"/>
  <c r="K13" i="38"/>
  <c r="K4" i="38"/>
  <c r="H5" i="38"/>
  <c r="H6" i="38"/>
  <c r="H7" i="38"/>
  <c r="H8" i="38"/>
  <c r="H9" i="38"/>
  <c r="H10" i="38"/>
  <c r="H11" i="38"/>
  <c r="H12" i="38"/>
  <c r="H13" i="38"/>
  <c r="H4" i="38"/>
  <c r="E5" i="38"/>
  <c r="E6" i="38"/>
  <c r="E7" i="38"/>
  <c r="E8" i="38"/>
  <c r="E9" i="38"/>
  <c r="E10" i="38"/>
  <c r="E11" i="38"/>
  <c r="E12" i="38"/>
  <c r="E13" i="38"/>
  <c r="E4" i="38"/>
  <c r="AD23" i="12" l="1"/>
  <c r="T22" i="12"/>
  <c r="Y37" i="12" s="1"/>
  <c r="H22" i="12"/>
  <c r="J37" i="12" s="1"/>
  <c r="AA15" i="12"/>
  <c r="AA14" i="12"/>
  <c r="AA13" i="12"/>
  <c r="AA12" i="12"/>
  <c r="AA11" i="12"/>
  <c r="AA10" i="12"/>
  <c r="AA9" i="12"/>
  <c r="AA8" i="12"/>
  <c r="AA7" i="12"/>
  <c r="AA6" i="12"/>
  <c r="AA5" i="12"/>
  <c r="X5" i="12"/>
  <c r="U6" i="12"/>
  <c r="R16" i="12"/>
  <c r="R5" i="12"/>
  <c r="O16" i="12"/>
  <c r="O5" i="12"/>
  <c r="L16" i="12"/>
  <c r="L7" i="12"/>
  <c r="L6" i="12"/>
  <c r="L5" i="12"/>
  <c r="I16" i="12"/>
  <c r="I15" i="12"/>
  <c r="I14" i="12"/>
  <c r="I12" i="12"/>
  <c r="I11" i="12"/>
  <c r="I8" i="12"/>
  <c r="I7" i="12"/>
  <c r="I6" i="12"/>
  <c r="I5" i="12"/>
  <c r="F16" i="12"/>
  <c r="F15" i="12"/>
  <c r="F13" i="12"/>
  <c r="F12" i="12"/>
  <c r="F11" i="12"/>
  <c r="F9" i="12"/>
  <c r="F8" i="12"/>
  <c r="F7" i="12"/>
  <c r="F6" i="12"/>
  <c r="F5" i="12"/>
  <c r="E399" i="11"/>
  <c r="E394" i="11"/>
  <c r="D394" i="11"/>
  <c r="D395" i="11" s="1"/>
  <c r="AF32" i="12" s="1"/>
  <c r="E389" i="11"/>
  <c r="D389" i="11"/>
  <c r="D390" i="11" s="1"/>
  <c r="AE32" i="12" s="1"/>
  <c r="D385" i="11"/>
  <c r="AD32" i="12" s="1"/>
  <c r="L372" i="11"/>
  <c r="J372" i="11"/>
  <c r="L366" i="11"/>
  <c r="D399" i="11" s="1"/>
  <c r="D400" i="11" s="1"/>
  <c r="AG32" i="12" s="1"/>
  <c r="J366" i="11"/>
  <c r="G372" i="11"/>
  <c r="G376" i="11" s="1"/>
  <c r="D370" i="11"/>
  <c r="D369" i="11"/>
  <c r="D372" i="11" s="1"/>
  <c r="D376" i="11" s="1"/>
  <c r="E363" i="11"/>
  <c r="D363" i="11"/>
  <c r="D364" i="11" s="1"/>
  <c r="AG31" i="12" s="1"/>
  <c r="E358" i="11"/>
  <c r="D358" i="11"/>
  <c r="E353" i="11"/>
  <c r="D349" i="11"/>
  <c r="AD31" i="12" s="1"/>
  <c r="L330" i="11"/>
  <c r="L336" i="11" s="1"/>
  <c r="J330" i="11"/>
  <c r="D353" i="11" s="1"/>
  <c r="D354" i="11" s="1"/>
  <c r="AE31" i="12" s="1"/>
  <c r="G336" i="11"/>
  <c r="G340" i="11" s="1"/>
  <c r="D334" i="11"/>
  <c r="D333" i="11"/>
  <c r="E327" i="11"/>
  <c r="D327" i="11"/>
  <c r="E322" i="11"/>
  <c r="D322" i="11"/>
  <c r="D323" i="11" s="1"/>
  <c r="AF30" i="12" s="1"/>
  <c r="E317" i="11"/>
  <c r="D313" i="11"/>
  <c r="AD30" i="12" s="1"/>
  <c r="L300" i="11"/>
  <c r="L294" i="11"/>
  <c r="J294" i="11"/>
  <c r="D317" i="11" s="1"/>
  <c r="G300" i="11"/>
  <c r="G304" i="11" s="1"/>
  <c r="D298" i="11"/>
  <c r="D297" i="11"/>
  <c r="E291" i="11"/>
  <c r="L258" i="11"/>
  <c r="D291" i="11" s="1"/>
  <c r="E286" i="11"/>
  <c r="D286" i="11"/>
  <c r="E281" i="11"/>
  <c r="D277" i="11"/>
  <c r="AD29" i="12" s="1"/>
  <c r="J258" i="11"/>
  <c r="D281" i="11" s="1"/>
  <c r="G264" i="11"/>
  <c r="G268" i="11" s="1"/>
  <c r="D261" i="11"/>
  <c r="D264" i="11" s="1"/>
  <c r="D268" i="11" s="1"/>
  <c r="E255" i="11"/>
  <c r="E250" i="11"/>
  <c r="D250" i="11"/>
  <c r="D242" i="11"/>
  <c r="AD28" i="12" s="1"/>
  <c r="L223" i="11"/>
  <c r="D255" i="11" s="1"/>
  <c r="J223" i="11"/>
  <c r="D246" i="11" s="1"/>
  <c r="AE28" i="12" s="1"/>
  <c r="G229" i="11"/>
  <c r="G233" i="11" s="1"/>
  <c r="D227" i="11"/>
  <c r="D226" i="11"/>
  <c r="E220" i="11"/>
  <c r="E215" i="11"/>
  <c r="D215" i="11"/>
  <c r="D216" i="11" s="1"/>
  <c r="AF27" i="12" s="1"/>
  <c r="E210" i="11"/>
  <c r="D206" i="11"/>
  <c r="AD27" i="12" s="1"/>
  <c r="L187" i="11"/>
  <c r="D220" i="11" s="1"/>
  <c r="D221" i="11" s="1"/>
  <c r="AG27" i="12" s="1"/>
  <c r="J187" i="11"/>
  <c r="J193" i="11" s="1"/>
  <c r="G193" i="11"/>
  <c r="G197" i="11" s="1"/>
  <c r="D191" i="11"/>
  <c r="D190" i="11"/>
  <c r="E184" i="11"/>
  <c r="E179" i="11"/>
  <c r="D179" i="11"/>
  <c r="E174" i="11"/>
  <c r="D170" i="11"/>
  <c r="AD26" i="12" s="1"/>
  <c r="L151" i="11"/>
  <c r="L157" i="11" s="1"/>
  <c r="J151" i="11"/>
  <c r="J157" i="11" s="1"/>
  <c r="G157" i="11"/>
  <c r="G161" i="11" s="1"/>
  <c r="D155" i="11"/>
  <c r="D154" i="11"/>
  <c r="E148" i="11"/>
  <c r="E143" i="11"/>
  <c r="D143" i="11"/>
  <c r="E138" i="11"/>
  <c r="D134" i="11"/>
  <c r="AD25" i="12" s="1"/>
  <c r="L115" i="11"/>
  <c r="D148" i="11" s="1"/>
  <c r="J115" i="11"/>
  <c r="J121" i="11" s="1"/>
  <c r="G121" i="11"/>
  <c r="G125" i="11" s="1"/>
  <c r="D119" i="11"/>
  <c r="D118" i="11"/>
  <c r="E112" i="11"/>
  <c r="E107" i="11"/>
  <c r="D107" i="11"/>
  <c r="E102" i="11"/>
  <c r="D98" i="11"/>
  <c r="AD24" i="12" s="1"/>
  <c r="L79" i="11"/>
  <c r="D112" i="11" s="1"/>
  <c r="J79" i="11"/>
  <c r="D102" i="11" s="1"/>
  <c r="G85" i="11"/>
  <c r="G89" i="11" s="1"/>
  <c r="D83" i="11"/>
  <c r="D82" i="11"/>
  <c r="E76" i="11"/>
  <c r="E71" i="11"/>
  <c r="D72" i="11" s="1"/>
  <c r="AF23" i="12" s="1"/>
  <c r="D71" i="11"/>
  <c r="E66" i="11"/>
  <c r="D62" i="11"/>
  <c r="L43" i="11"/>
  <c r="D76" i="11" s="1"/>
  <c r="J43" i="11"/>
  <c r="J49" i="11" s="1"/>
  <c r="G49" i="11"/>
  <c r="G53" i="11" s="1"/>
  <c r="D47" i="11"/>
  <c r="D46" i="11"/>
  <c r="E40" i="11"/>
  <c r="E35" i="11"/>
  <c r="D35" i="11"/>
  <c r="E30" i="11"/>
  <c r="D30" i="11"/>
  <c r="D31" i="11" s="1"/>
  <c r="AE22" i="12" s="1"/>
  <c r="D26" i="11"/>
  <c r="AD22" i="12" s="1"/>
  <c r="L7" i="11"/>
  <c r="D40" i="11" s="1"/>
  <c r="J7" i="11"/>
  <c r="J13" i="11" s="1"/>
  <c r="G13" i="11"/>
  <c r="G17" i="11" s="1"/>
  <c r="D13" i="11"/>
  <c r="D17" i="11" s="1"/>
  <c r="F369" i="8"/>
  <c r="F373" i="8" s="1"/>
  <c r="C335" i="8"/>
  <c r="F338" i="8"/>
  <c r="C336" i="8"/>
  <c r="F307" i="8"/>
  <c r="C305" i="8"/>
  <c r="C304" i="8"/>
  <c r="F275" i="8"/>
  <c r="C273" i="8"/>
  <c r="C272" i="8"/>
  <c r="F244" i="8"/>
  <c r="C242" i="8"/>
  <c r="C241" i="8"/>
  <c r="F212" i="8"/>
  <c r="C210" i="8"/>
  <c r="C209" i="8"/>
  <c r="F180" i="8"/>
  <c r="C178" i="8"/>
  <c r="C177" i="8"/>
  <c r="C145" i="8"/>
  <c r="C148" i="8" s="1"/>
  <c r="F116" i="8"/>
  <c r="C114" i="8"/>
  <c r="C113" i="8"/>
  <c r="C83" i="8"/>
  <c r="C82" i="8"/>
  <c r="F49" i="8"/>
  <c r="C47" i="8"/>
  <c r="C46" i="8"/>
  <c r="D40" i="8"/>
  <c r="C40" i="8"/>
  <c r="D76" i="8"/>
  <c r="D35" i="8"/>
  <c r="C35" i="8"/>
  <c r="D30" i="8"/>
  <c r="C26" i="8"/>
  <c r="K13" i="8"/>
  <c r="I7" i="8"/>
  <c r="I13" i="8" s="1"/>
  <c r="F13" i="8"/>
  <c r="F17" i="8" s="1"/>
  <c r="C11" i="8"/>
  <c r="C10" i="8"/>
  <c r="C335" i="10"/>
  <c r="J338" i="10"/>
  <c r="F338" i="10"/>
  <c r="C336" i="10"/>
  <c r="J302" i="10"/>
  <c r="F302" i="10"/>
  <c r="C300" i="10"/>
  <c r="C299" i="10"/>
  <c r="F266" i="10"/>
  <c r="C264" i="10"/>
  <c r="C263" i="10"/>
  <c r="C228" i="10"/>
  <c r="C227" i="10"/>
  <c r="F194" i="10"/>
  <c r="C192" i="10"/>
  <c r="C191" i="10"/>
  <c r="F158" i="10"/>
  <c r="C156" i="10"/>
  <c r="C155" i="10"/>
  <c r="C120" i="10"/>
  <c r="C119" i="10"/>
  <c r="J86" i="10"/>
  <c r="F86" i="10"/>
  <c r="C84" i="10"/>
  <c r="C83" i="10"/>
  <c r="F50" i="10"/>
  <c r="C48" i="10"/>
  <c r="C47" i="10"/>
  <c r="K14" i="10"/>
  <c r="F14" i="10"/>
  <c r="C12" i="10"/>
  <c r="C11" i="10"/>
  <c r="D436" i="7"/>
  <c r="D431" i="7"/>
  <c r="C431" i="7"/>
  <c r="C432" i="7" s="1"/>
  <c r="V33" i="12" s="1"/>
  <c r="C423" i="7"/>
  <c r="T33" i="12" s="1"/>
  <c r="Y48" i="12" s="1"/>
  <c r="K404" i="7"/>
  <c r="C436" i="7" s="1"/>
  <c r="I404" i="7"/>
  <c r="I410" i="7" s="1"/>
  <c r="F410" i="7"/>
  <c r="F414" i="7" s="1"/>
  <c r="C408" i="7"/>
  <c r="C407" i="7"/>
  <c r="C372" i="7"/>
  <c r="C371" i="7"/>
  <c r="C374" i="7" s="1"/>
  <c r="C336" i="7"/>
  <c r="C335" i="7"/>
  <c r="F302" i="7"/>
  <c r="C300" i="7"/>
  <c r="C299" i="7"/>
  <c r="F266" i="7"/>
  <c r="C263" i="7"/>
  <c r="C264" i="7"/>
  <c r="F230" i="7"/>
  <c r="C228" i="7"/>
  <c r="C227" i="7"/>
  <c r="F194" i="7"/>
  <c r="C192" i="7"/>
  <c r="C191" i="7"/>
  <c r="F158" i="7"/>
  <c r="C156" i="7"/>
  <c r="C155" i="7"/>
  <c r="C120" i="7"/>
  <c r="C119" i="7"/>
  <c r="C84" i="7"/>
  <c r="C83" i="7"/>
  <c r="F50" i="7"/>
  <c r="C48" i="7"/>
  <c r="C47" i="7"/>
  <c r="D41" i="7"/>
  <c r="D36" i="7"/>
  <c r="C36" i="7"/>
  <c r="D31" i="7"/>
  <c r="C27" i="7"/>
  <c r="K8" i="7"/>
  <c r="C41" i="7" s="1"/>
  <c r="F14" i="7"/>
  <c r="F18" i="7" s="1"/>
  <c r="I8" i="7"/>
  <c r="C31" i="7" s="1"/>
  <c r="C12" i="7"/>
  <c r="D435" i="5"/>
  <c r="D430" i="5"/>
  <c r="C430" i="5"/>
  <c r="D425" i="5"/>
  <c r="C421" i="5"/>
  <c r="P33" i="12" s="1"/>
  <c r="T48" i="12" s="1"/>
  <c r="K402" i="5"/>
  <c r="C435" i="5" s="1"/>
  <c r="C436" i="5" s="1"/>
  <c r="I402" i="5"/>
  <c r="F408" i="5"/>
  <c r="F412" i="5" s="1"/>
  <c r="C406" i="5"/>
  <c r="C408" i="5" s="1"/>
  <c r="C412" i="5" s="1"/>
  <c r="C405" i="5"/>
  <c r="F372" i="5"/>
  <c r="C370" i="5"/>
  <c r="C369" i="5"/>
  <c r="F336" i="5"/>
  <c r="C334" i="5"/>
  <c r="C333" i="5"/>
  <c r="F300" i="5"/>
  <c r="C298" i="5"/>
  <c r="C297" i="5"/>
  <c r="F264" i="5"/>
  <c r="C262" i="5"/>
  <c r="C261" i="5"/>
  <c r="F228" i="5"/>
  <c r="C226" i="5"/>
  <c r="C225" i="5"/>
  <c r="F192" i="5"/>
  <c r="C190" i="5"/>
  <c r="C189" i="5"/>
  <c r="F156" i="5"/>
  <c r="F120" i="5"/>
  <c r="C154" i="5"/>
  <c r="C153" i="5"/>
  <c r="C118" i="5"/>
  <c r="C117" i="5"/>
  <c r="F84" i="5"/>
  <c r="C82" i="5"/>
  <c r="C81" i="5"/>
  <c r="F49" i="5"/>
  <c r="C46" i="5"/>
  <c r="C49" i="5" s="1"/>
  <c r="D40" i="5"/>
  <c r="D35" i="5"/>
  <c r="C35" i="5"/>
  <c r="D30" i="5"/>
  <c r="C26" i="5"/>
  <c r="P22" i="12" s="1"/>
  <c r="T37" i="12" s="1"/>
  <c r="K7" i="5"/>
  <c r="K13" i="5" s="1"/>
  <c r="I7" i="5"/>
  <c r="C30" i="5" s="1"/>
  <c r="F13" i="5"/>
  <c r="F17" i="5" s="1"/>
  <c r="C11" i="5"/>
  <c r="D436" i="4"/>
  <c r="D431" i="4"/>
  <c r="C431" i="4"/>
  <c r="C432" i="4" s="1"/>
  <c r="N33" i="12" s="1"/>
  <c r="Q48" i="12" s="1"/>
  <c r="D426" i="4"/>
  <c r="C426" i="4"/>
  <c r="C427" i="4" s="1"/>
  <c r="M33" i="12" s="1"/>
  <c r="P48" i="12" s="1"/>
  <c r="C422" i="4"/>
  <c r="L33" i="12" s="1"/>
  <c r="O48" i="12" s="1"/>
  <c r="K403" i="4"/>
  <c r="K409" i="4" s="1"/>
  <c r="I403" i="4"/>
  <c r="I409" i="4" s="1"/>
  <c r="F409" i="4"/>
  <c r="F413" i="4" s="1"/>
  <c r="C407" i="4"/>
  <c r="C406" i="4"/>
  <c r="C409" i="4" s="1"/>
  <c r="C413" i="4" s="1"/>
  <c r="C370" i="4"/>
  <c r="C369" i="4"/>
  <c r="C334" i="4"/>
  <c r="C333" i="4"/>
  <c r="C298" i="4"/>
  <c r="C297" i="4"/>
  <c r="C262" i="4"/>
  <c r="C261" i="4"/>
  <c r="C226" i="4"/>
  <c r="C225" i="4"/>
  <c r="C190" i="4"/>
  <c r="C191" i="4"/>
  <c r="F157" i="4"/>
  <c r="F121" i="4"/>
  <c r="C155" i="4"/>
  <c r="C154" i="4"/>
  <c r="C119" i="4"/>
  <c r="C118" i="4"/>
  <c r="F85" i="4"/>
  <c r="C83" i="4"/>
  <c r="C82" i="4"/>
  <c r="F49" i="4"/>
  <c r="C47" i="4"/>
  <c r="C46" i="4"/>
  <c r="D40" i="4"/>
  <c r="D35" i="4"/>
  <c r="C35" i="4"/>
  <c r="D30" i="4"/>
  <c r="C26" i="4"/>
  <c r="L22" i="12" s="1"/>
  <c r="O37" i="12" s="1"/>
  <c r="K7" i="4"/>
  <c r="K13" i="4" s="1"/>
  <c r="I7" i="4"/>
  <c r="I13" i="4" s="1"/>
  <c r="F13" i="4"/>
  <c r="F17" i="4" s="1"/>
  <c r="C13" i="4"/>
  <c r="C17" i="4" s="1"/>
  <c r="E439" i="3"/>
  <c r="E434" i="3"/>
  <c r="D434" i="3"/>
  <c r="E429" i="3"/>
  <c r="D425" i="3"/>
  <c r="H33" i="12" s="1"/>
  <c r="J48" i="12" s="1"/>
  <c r="L405" i="3"/>
  <c r="L411" i="3" s="1"/>
  <c r="J405" i="3"/>
  <c r="J411" i="3" s="1"/>
  <c r="G411" i="3"/>
  <c r="G415" i="3" s="1"/>
  <c r="D409" i="3"/>
  <c r="D408" i="3"/>
  <c r="D370" i="3"/>
  <c r="D373" i="3" s="1"/>
  <c r="D335" i="3"/>
  <c r="D334" i="3"/>
  <c r="D299" i="3"/>
  <c r="D298" i="3"/>
  <c r="G265" i="3"/>
  <c r="D263" i="3"/>
  <c r="D262" i="3"/>
  <c r="D227" i="3"/>
  <c r="D226" i="3"/>
  <c r="D191" i="3"/>
  <c r="D190" i="3"/>
  <c r="G157" i="3"/>
  <c r="D155" i="3"/>
  <c r="D154" i="3"/>
  <c r="G121" i="3"/>
  <c r="D119" i="3"/>
  <c r="D118" i="3"/>
  <c r="G85" i="3"/>
  <c r="D83" i="3"/>
  <c r="D82" i="3"/>
  <c r="G49" i="3"/>
  <c r="D47" i="3"/>
  <c r="D46" i="3"/>
  <c r="E39" i="3"/>
  <c r="E34" i="3"/>
  <c r="D34" i="3"/>
  <c r="E29" i="3"/>
  <c r="D25" i="3"/>
  <c r="L6" i="3"/>
  <c r="L12" i="3" s="1"/>
  <c r="J6" i="3"/>
  <c r="J12" i="3" s="1"/>
  <c r="G12" i="3"/>
  <c r="G16" i="3" s="1"/>
  <c r="D10" i="3"/>
  <c r="D432" i="2"/>
  <c r="D427" i="2"/>
  <c r="C427" i="2"/>
  <c r="C428" i="2" s="1"/>
  <c r="F33" i="12" s="1"/>
  <c r="G48" i="12" s="1"/>
  <c r="D422" i="2"/>
  <c r="C432" i="2" s="1"/>
  <c r="C422" i="2"/>
  <c r="C423" i="2" s="1"/>
  <c r="E33" i="12" s="1"/>
  <c r="F48" i="12" s="1"/>
  <c r="C418" i="2"/>
  <c r="D33" i="12" s="1"/>
  <c r="E48" i="12" s="1"/>
  <c r="K399" i="2"/>
  <c r="K405" i="2" s="1"/>
  <c r="I399" i="2"/>
  <c r="I405" i="2" s="1"/>
  <c r="F405" i="2"/>
  <c r="F409" i="2" s="1"/>
  <c r="C403" i="2"/>
  <c r="C402" i="2"/>
  <c r="C367" i="2"/>
  <c r="C366" i="2"/>
  <c r="C332" i="2"/>
  <c r="C331" i="2"/>
  <c r="I263" i="2"/>
  <c r="F263" i="2"/>
  <c r="C296" i="2"/>
  <c r="C299" i="2" s="1"/>
  <c r="C260" i="2"/>
  <c r="C263" i="2" s="1"/>
  <c r="C267" i="2" s="1"/>
  <c r="I227" i="2"/>
  <c r="F227" i="2"/>
  <c r="C224" i="2"/>
  <c r="C227" i="2" s="1"/>
  <c r="C189" i="2"/>
  <c r="C192" i="2" s="1"/>
  <c r="I157" i="2"/>
  <c r="F157" i="2"/>
  <c r="C155" i="2"/>
  <c r="C154" i="2"/>
  <c r="C119" i="2"/>
  <c r="C118" i="2"/>
  <c r="F85" i="2"/>
  <c r="C83" i="2"/>
  <c r="C82" i="2"/>
  <c r="C46" i="2"/>
  <c r="C49" i="2" s="1"/>
  <c r="C53" i="2" s="1"/>
  <c r="C41" i="2"/>
  <c r="G22" i="12" s="1"/>
  <c r="H37" i="12" s="1"/>
  <c r="C36" i="2"/>
  <c r="F22" i="12" s="1"/>
  <c r="G37" i="12" s="1"/>
  <c r="C31" i="2"/>
  <c r="E22" i="12" s="1"/>
  <c r="F37" i="12" s="1"/>
  <c r="C26" i="2"/>
  <c r="D22" i="12" s="1"/>
  <c r="E37" i="12" s="1"/>
  <c r="F13" i="2"/>
  <c r="F17" i="2" s="1"/>
  <c r="C13" i="2"/>
  <c r="C17" i="2" s="1"/>
  <c r="D365" i="10"/>
  <c r="C365" i="10"/>
  <c r="D329" i="10"/>
  <c r="C329" i="10"/>
  <c r="D293" i="10"/>
  <c r="D257" i="10"/>
  <c r="C257" i="10"/>
  <c r="D221" i="10"/>
  <c r="D185" i="10"/>
  <c r="D149" i="10"/>
  <c r="C149" i="10"/>
  <c r="D113" i="10"/>
  <c r="C113" i="10"/>
  <c r="D77" i="10"/>
  <c r="D41" i="10"/>
  <c r="C41" i="10"/>
  <c r="D401" i="7"/>
  <c r="D365" i="7"/>
  <c r="D329" i="7"/>
  <c r="D293" i="7"/>
  <c r="C293" i="7"/>
  <c r="D257" i="7"/>
  <c r="D221" i="7"/>
  <c r="D185" i="7"/>
  <c r="D149" i="7"/>
  <c r="D113" i="7"/>
  <c r="D77" i="7"/>
  <c r="D399" i="5"/>
  <c r="D363" i="5"/>
  <c r="D327" i="5"/>
  <c r="D291" i="5"/>
  <c r="D255" i="5"/>
  <c r="D219" i="5"/>
  <c r="D183" i="5"/>
  <c r="D147" i="5"/>
  <c r="D111" i="5"/>
  <c r="D75" i="5"/>
  <c r="D399" i="4"/>
  <c r="D363" i="4"/>
  <c r="D327" i="4"/>
  <c r="D291" i="4"/>
  <c r="D255" i="4"/>
  <c r="D219" i="4"/>
  <c r="D184" i="4"/>
  <c r="D148" i="4"/>
  <c r="D112" i="4"/>
  <c r="D76" i="4"/>
  <c r="E401" i="3"/>
  <c r="E364" i="3"/>
  <c r="E328" i="3"/>
  <c r="E292" i="3"/>
  <c r="E256" i="3"/>
  <c r="E220" i="3"/>
  <c r="E184" i="3"/>
  <c r="E148" i="3"/>
  <c r="E112" i="3"/>
  <c r="E76" i="3"/>
  <c r="D395" i="2"/>
  <c r="D360" i="2"/>
  <c r="D325" i="2"/>
  <c r="D290" i="2"/>
  <c r="D254" i="2"/>
  <c r="D218" i="2"/>
  <c r="D183" i="2"/>
  <c r="D147" i="2"/>
  <c r="D112" i="2"/>
  <c r="D76" i="2"/>
  <c r="C76" i="2"/>
  <c r="D66" i="2"/>
  <c r="C410" i="7" l="1"/>
  <c r="C414" i="7" s="1"/>
  <c r="D157" i="11"/>
  <c r="D161" i="11" s="1"/>
  <c r="N157" i="11" s="1"/>
  <c r="L264" i="11"/>
  <c r="D49" i="11"/>
  <c r="D53" i="11" s="1"/>
  <c r="L121" i="11"/>
  <c r="D193" i="11"/>
  <c r="D197" i="11" s="1"/>
  <c r="D85" i="11"/>
  <c r="D89" i="11" s="1"/>
  <c r="D359" i="11"/>
  <c r="AF31" i="12" s="1"/>
  <c r="D41" i="11"/>
  <c r="AG22" i="12" s="1"/>
  <c r="J264" i="11"/>
  <c r="D411" i="3"/>
  <c r="D415" i="3" s="1"/>
  <c r="N411" i="3" s="1"/>
  <c r="I408" i="5"/>
  <c r="C425" i="5"/>
  <c r="C426" i="5" s="1"/>
  <c r="Q33" i="12" s="1"/>
  <c r="U48" i="12" s="1"/>
  <c r="D149" i="11"/>
  <c r="AG25" i="12" s="1"/>
  <c r="W23" i="12"/>
  <c r="S33" i="12"/>
  <c r="W48" i="12" s="1"/>
  <c r="M409" i="4"/>
  <c r="C417" i="4" s="1"/>
  <c r="M16" i="12" s="1"/>
  <c r="N48" i="12" s="1"/>
  <c r="C338" i="8"/>
  <c r="D77" i="11"/>
  <c r="AG23" i="12" s="1"/>
  <c r="D251" i="11"/>
  <c r="AF28" i="12" s="1"/>
  <c r="D318" i="11"/>
  <c r="AE30" i="12" s="1"/>
  <c r="D328" i="11"/>
  <c r="AG30" i="12" s="1"/>
  <c r="C431" i="5"/>
  <c r="D121" i="11"/>
  <c r="D125" i="11" s="1"/>
  <c r="N121" i="11" s="1"/>
  <c r="D144" i="11"/>
  <c r="AF25" i="12" s="1"/>
  <c r="D229" i="11"/>
  <c r="D233" i="11" s="1"/>
  <c r="D287" i="11"/>
  <c r="AF29" i="12" s="1"/>
  <c r="D336" i="11"/>
  <c r="D340" i="11" s="1"/>
  <c r="D435" i="3"/>
  <c r="J33" i="12" s="1"/>
  <c r="L48" i="12" s="1"/>
  <c r="D292" i="11"/>
  <c r="AG29" i="12" s="1"/>
  <c r="N372" i="11"/>
  <c r="J336" i="11"/>
  <c r="N336" i="11" s="1"/>
  <c r="D256" i="11"/>
  <c r="AG28" i="12" s="1"/>
  <c r="L229" i="11"/>
  <c r="J300" i="11"/>
  <c r="L13" i="11"/>
  <c r="D113" i="11"/>
  <c r="AG24" i="12" s="1"/>
  <c r="D282" i="11"/>
  <c r="AE29" i="12" s="1"/>
  <c r="D103" i="11"/>
  <c r="AE24" i="12" s="1"/>
  <c r="C433" i="2"/>
  <c r="G33" i="12" s="1"/>
  <c r="H48" i="12" s="1"/>
  <c r="D439" i="3"/>
  <c r="D440" i="3" s="1"/>
  <c r="K33" i="12" s="1"/>
  <c r="M48" i="12" s="1"/>
  <c r="C372" i="5"/>
  <c r="K408" i="5"/>
  <c r="M408" i="5" s="1"/>
  <c r="C437" i="7"/>
  <c r="W33" i="12" s="1"/>
  <c r="D108" i="11"/>
  <c r="AF24" i="12" s="1"/>
  <c r="D180" i="11"/>
  <c r="AF26" i="12" s="1"/>
  <c r="D300" i="11"/>
  <c r="D304" i="11" s="1"/>
  <c r="D429" i="3"/>
  <c r="D430" i="3" s="1"/>
  <c r="I33" i="12" s="1"/>
  <c r="K48" i="12" s="1"/>
  <c r="C427" i="7"/>
  <c r="U33" i="12" s="1"/>
  <c r="C302" i="10"/>
  <c r="C306" i="10" s="1"/>
  <c r="D66" i="11"/>
  <c r="D67" i="11" s="1"/>
  <c r="AE23" i="12" s="1"/>
  <c r="J85" i="11"/>
  <c r="D184" i="11"/>
  <c r="D185" i="11" s="1"/>
  <c r="AG26" i="12" s="1"/>
  <c r="D210" i="11"/>
  <c r="D211" i="11" s="1"/>
  <c r="AE27" i="12" s="1"/>
  <c r="C405" i="2"/>
  <c r="C409" i="2" s="1"/>
  <c r="M405" i="2" s="1"/>
  <c r="L85" i="11"/>
  <c r="D174" i="11"/>
  <c r="D175" i="11" s="1"/>
  <c r="AE26" i="12" s="1"/>
  <c r="J229" i="11"/>
  <c r="C436" i="4"/>
  <c r="C437" i="4" s="1"/>
  <c r="O33" i="12" s="1"/>
  <c r="R48" i="12" s="1"/>
  <c r="K410" i="7"/>
  <c r="M410" i="7" s="1"/>
  <c r="L49" i="11"/>
  <c r="N49" i="11" s="1"/>
  <c r="D138" i="11"/>
  <c r="D139" i="11" s="1"/>
  <c r="AE25" i="12" s="1"/>
  <c r="L193" i="11"/>
  <c r="N193" i="11" s="1"/>
  <c r="N13" i="11"/>
  <c r="C372" i="4"/>
  <c r="C228" i="5"/>
  <c r="D36" i="11"/>
  <c r="AF22" i="12" s="1"/>
  <c r="C338" i="10"/>
  <c r="C342" i="10" s="1"/>
  <c r="C275" i="8"/>
  <c r="C307" i="8"/>
  <c r="C212" i="8"/>
  <c r="C244" i="8"/>
  <c r="C180" i="8"/>
  <c r="C116" i="8"/>
  <c r="C85" i="8"/>
  <c r="C49" i="8"/>
  <c r="C36" i="8"/>
  <c r="C41" i="8"/>
  <c r="C30" i="8"/>
  <c r="C31" i="8" s="1"/>
  <c r="C13" i="8"/>
  <c r="C17" i="8" s="1"/>
  <c r="M13" i="8" s="1"/>
  <c r="C266" i="10"/>
  <c r="C270" i="10" s="1"/>
  <c r="C122" i="10"/>
  <c r="C126" i="10" s="1"/>
  <c r="C230" i="10"/>
  <c r="C234" i="10" s="1"/>
  <c r="C194" i="10"/>
  <c r="C198" i="10" s="1"/>
  <c r="C158" i="10"/>
  <c r="C162" i="10" s="1"/>
  <c r="C86" i="10"/>
  <c r="C90" i="10" s="1"/>
  <c r="C50" i="10"/>
  <c r="C366" i="10"/>
  <c r="C114" i="10"/>
  <c r="C330" i="10"/>
  <c r="C338" i="7"/>
  <c r="C302" i="7"/>
  <c r="C230" i="7"/>
  <c r="C266" i="7"/>
  <c r="C194" i="7"/>
  <c r="C158" i="7"/>
  <c r="C122" i="7"/>
  <c r="C86" i="7"/>
  <c r="C50" i="7"/>
  <c r="C54" i="7" s="1"/>
  <c r="I14" i="7"/>
  <c r="C37" i="7"/>
  <c r="V22" i="12" s="1"/>
  <c r="C32" i="7"/>
  <c r="U22" i="12" s="1"/>
  <c r="C42" i="7"/>
  <c r="W22" i="12" s="1"/>
  <c r="C42" i="10"/>
  <c r="C336" i="5"/>
  <c r="C14" i="7"/>
  <c r="C18" i="7" s="1"/>
  <c r="C369" i="2"/>
  <c r="K14" i="7"/>
  <c r="C294" i="7"/>
  <c r="W29" i="12" s="1"/>
  <c r="C300" i="5"/>
  <c r="C264" i="5"/>
  <c r="C120" i="5"/>
  <c r="C192" i="5"/>
  <c r="C156" i="5"/>
  <c r="C84" i="5"/>
  <c r="C40" i="5"/>
  <c r="C41" i="5" s="1"/>
  <c r="S22" i="12" s="1"/>
  <c r="W37" i="12" s="1"/>
  <c r="C36" i="5"/>
  <c r="R22" i="12" s="1"/>
  <c r="V37" i="12" s="1"/>
  <c r="C13" i="5"/>
  <c r="C17" i="5" s="1"/>
  <c r="C31" i="5"/>
  <c r="Q22" i="12" s="1"/>
  <c r="U37" i="12" s="1"/>
  <c r="I13" i="5"/>
  <c r="C336" i="4"/>
  <c r="C300" i="4"/>
  <c r="C264" i="4"/>
  <c r="C228" i="4"/>
  <c r="C193" i="4"/>
  <c r="C157" i="4"/>
  <c r="C49" i="4"/>
  <c r="C121" i="4"/>
  <c r="C36" i="4"/>
  <c r="N22" i="12" s="1"/>
  <c r="Q37" i="12" s="1"/>
  <c r="C85" i="4"/>
  <c r="C40" i="4"/>
  <c r="C41" i="4" s="1"/>
  <c r="O22" i="12" s="1"/>
  <c r="R37" i="12" s="1"/>
  <c r="C30" i="4"/>
  <c r="C31" i="4" s="1"/>
  <c r="M22" i="12" s="1"/>
  <c r="P37" i="12" s="1"/>
  <c r="M13" i="4"/>
  <c r="D337" i="3"/>
  <c r="D301" i="3"/>
  <c r="D229" i="3"/>
  <c r="D265" i="3"/>
  <c r="D193" i="3"/>
  <c r="D157" i="3"/>
  <c r="D49" i="3"/>
  <c r="D121" i="3"/>
  <c r="D85" i="3"/>
  <c r="D12" i="3"/>
  <c r="D16" i="3" s="1"/>
  <c r="N12" i="3" s="1"/>
  <c r="D35" i="3"/>
  <c r="J22" i="12" s="1"/>
  <c r="L37" i="12" s="1"/>
  <c r="D39" i="3"/>
  <c r="D40" i="3" s="1"/>
  <c r="K22" i="12" s="1"/>
  <c r="M37" i="12" s="1"/>
  <c r="D29" i="3"/>
  <c r="D30" i="3" s="1"/>
  <c r="I22" i="12" s="1"/>
  <c r="K37" i="12" s="1"/>
  <c r="C334" i="2"/>
  <c r="C157" i="2"/>
  <c r="C161" i="2" s="1"/>
  <c r="C121" i="2"/>
  <c r="C85" i="2"/>
  <c r="C77" i="2"/>
  <c r="G23" i="12" s="1"/>
  <c r="H38" i="12" s="1"/>
  <c r="C150" i="10"/>
  <c r="C258" i="10"/>
  <c r="D360" i="10"/>
  <c r="C360" i="10"/>
  <c r="D355" i="10"/>
  <c r="C351" i="10"/>
  <c r="X32" i="12" s="1"/>
  <c r="C344" i="10"/>
  <c r="U15" i="12" s="1"/>
  <c r="F342" i="10"/>
  <c r="H332" i="10"/>
  <c r="D324" i="10"/>
  <c r="C324" i="10"/>
  <c r="D319" i="10"/>
  <c r="C315" i="10"/>
  <c r="X31" i="12" s="1"/>
  <c r="C308" i="10"/>
  <c r="U14" i="12" s="1"/>
  <c r="F306" i="10"/>
  <c r="H296" i="10"/>
  <c r="D288" i="10"/>
  <c r="C288" i="10"/>
  <c r="D283" i="10"/>
  <c r="C279" i="10"/>
  <c r="X30" i="12" s="1"/>
  <c r="C272" i="10"/>
  <c r="U13" i="12" s="1"/>
  <c r="F270" i="10"/>
  <c r="J260" i="10"/>
  <c r="H260" i="10"/>
  <c r="H266" i="10" s="1"/>
  <c r="D252" i="10"/>
  <c r="C252" i="10"/>
  <c r="D247" i="10"/>
  <c r="C243" i="10"/>
  <c r="X29" i="12" s="1"/>
  <c r="C236" i="10"/>
  <c r="U12" i="12" s="1"/>
  <c r="J230" i="10"/>
  <c r="F230" i="10"/>
  <c r="F234" i="10" s="1"/>
  <c r="H224" i="10"/>
  <c r="H230" i="10" s="1"/>
  <c r="D216" i="10"/>
  <c r="C216" i="10"/>
  <c r="D211" i="10"/>
  <c r="C207" i="10"/>
  <c r="X28" i="12" s="1"/>
  <c r="C200" i="10"/>
  <c r="U11" i="12" s="1"/>
  <c r="F198" i="10"/>
  <c r="J188" i="10"/>
  <c r="H188" i="10"/>
  <c r="D180" i="10"/>
  <c r="C180" i="10"/>
  <c r="D175" i="10"/>
  <c r="C171" i="10"/>
  <c r="X27" i="12" s="1"/>
  <c r="C164" i="10"/>
  <c r="U10" i="12" s="1"/>
  <c r="F162" i="10"/>
  <c r="J152" i="10"/>
  <c r="H152" i="10"/>
  <c r="C128" i="10"/>
  <c r="U9" i="12" s="1"/>
  <c r="D144" i="10"/>
  <c r="C144" i="10"/>
  <c r="D139" i="10"/>
  <c r="C135" i="10"/>
  <c r="X26" i="12" s="1"/>
  <c r="J122" i="10"/>
  <c r="F122" i="10"/>
  <c r="F126" i="10" s="1"/>
  <c r="H116" i="10"/>
  <c r="C139" i="10" s="1"/>
  <c r="D108" i="10"/>
  <c r="C108" i="10"/>
  <c r="D103" i="10"/>
  <c r="C99" i="10"/>
  <c r="X25" i="12" s="1"/>
  <c r="C92" i="10"/>
  <c r="U8" i="12" s="1"/>
  <c r="F90" i="10"/>
  <c r="H80" i="10"/>
  <c r="D72" i="10"/>
  <c r="C72" i="10"/>
  <c r="D67" i="10"/>
  <c r="C63" i="10"/>
  <c r="X24" i="12" s="1"/>
  <c r="C56" i="10"/>
  <c r="U7" i="12" s="1"/>
  <c r="N85" i="11" l="1"/>
  <c r="N264" i="11"/>
  <c r="N229" i="11"/>
  <c r="Z11" i="12" s="1"/>
  <c r="R33" i="12"/>
  <c r="V48" i="12" s="1"/>
  <c r="V24" i="12"/>
  <c r="K16" i="12"/>
  <c r="N300" i="11"/>
  <c r="Z13" i="12" s="1"/>
  <c r="D344" i="11"/>
  <c r="AB14" i="12" s="1"/>
  <c r="Z14" i="12"/>
  <c r="D201" i="11"/>
  <c r="AB10" i="12" s="1"/>
  <c r="Z10" i="12"/>
  <c r="C413" i="2"/>
  <c r="G16" i="12" s="1"/>
  <c r="D48" i="12" s="1"/>
  <c r="E16" i="12"/>
  <c r="D57" i="11"/>
  <c r="AB6" i="12" s="1"/>
  <c r="Z6" i="12"/>
  <c r="D419" i="3"/>
  <c r="J16" i="12" s="1"/>
  <c r="I48" i="12" s="1"/>
  <c r="H16" i="12"/>
  <c r="D129" i="11"/>
  <c r="AB8" i="12" s="1"/>
  <c r="Z8" i="12"/>
  <c r="C416" i="5"/>
  <c r="P16" i="12" s="1"/>
  <c r="N16" i="12"/>
  <c r="D165" i="11"/>
  <c r="AB9" i="12" s="1"/>
  <c r="Z9" i="12"/>
  <c r="C418" i="7"/>
  <c r="S16" i="12" s="1"/>
  <c r="X48" i="12" s="1"/>
  <c r="Q16" i="12"/>
  <c r="D93" i="11"/>
  <c r="AB7" i="12" s="1"/>
  <c r="Z7" i="12"/>
  <c r="D308" i="11"/>
  <c r="AB13" i="12" s="1"/>
  <c r="C21" i="8"/>
  <c r="Y5" i="12" s="1"/>
  <c r="W5" i="12"/>
  <c r="D20" i="3"/>
  <c r="J5" i="12" s="1"/>
  <c r="I37" i="12" s="1"/>
  <c r="H5" i="12"/>
  <c r="D21" i="11"/>
  <c r="AB5" i="12" s="1"/>
  <c r="AI37" i="12" s="1"/>
  <c r="Z5" i="12"/>
  <c r="D237" i="11"/>
  <c r="AB11" i="12" s="1"/>
  <c r="C21" i="4"/>
  <c r="M5" i="12" s="1"/>
  <c r="N37" i="12" s="1"/>
  <c r="K5" i="12"/>
  <c r="D272" i="11"/>
  <c r="AB12" i="12" s="1"/>
  <c r="Z12" i="12"/>
  <c r="Z15" i="12"/>
  <c r="D380" i="11"/>
  <c r="AB15" i="12" s="1"/>
  <c r="C355" i="10"/>
  <c r="C356" i="10" s="1"/>
  <c r="Y32" i="12" s="1"/>
  <c r="H338" i="10"/>
  <c r="K338" i="10" s="1"/>
  <c r="C319" i="10"/>
  <c r="C320" i="10" s="1"/>
  <c r="Y31" i="12" s="1"/>
  <c r="H302" i="10"/>
  <c r="L302" i="10" s="1"/>
  <c r="C293" i="10"/>
  <c r="C294" i="10" s="1"/>
  <c r="J266" i="10"/>
  <c r="L266" i="10" s="1"/>
  <c r="L230" i="10"/>
  <c r="C211" i="10"/>
  <c r="C212" i="10" s="1"/>
  <c r="Y28" i="12" s="1"/>
  <c r="H194" i="10"/>
  <c r="C221" i="10"/>
  <c r="C222" i="10" s="1"/>
  <c r="J194" i="10"/>
  <c r="C175" i="10"/>
  <c r="C176" i="10" s="1"/>
  <c r="Y27" i="12" s="1"/>
  <c r="H158" i="10"/>
  <c r="C185" i="10"/>
  <c r="C186" i="10" s="1"/>
  <c r="J158" i="10"/>
  <c r="C103" i="10"/>
  <c r="C104" i="10" s="1"/>
  <c r="Y25" i="12" s="1"/>
  <c r="H86" i="10"/>
  <c r="L86" i="10" s="1"/>
  <c r="C109" i="10"/>
  <c r="C145" i="10"/>
  <c r="C140" i="10"/>
  <c r="Y26" i="12" s="1"/>
  <c r="M14" i="7"/>
  <c r="C325" i="10"/>
  <c r="C73" i="10"/>
  <c r="C247" i="10"/>
  <c r="C248" i="10" s="1"/>
  <c r="Y29" i="12" s="1"/>
  <c r="C253" i="10"/>
  <c r="C283" i="10"/>
  <c r="C284" i="10" s="1"/>
  <c r="Y30" i="12" s="1"/>
  <c r="M13" i="5"/>
  <c r="C217" i="10"/>
  <c r="C289" i="10"/>
  <c r="C181" i="10"/>
  <c r="C361" i="10"/>
  <c r="H122" i="10"/>
  <c r="L122" i="10" s="1"/>
  <c r="F54" i="10"/>
  <c r="C54" i="10"/>
  <c r="J44" i="10"/>
  <c r="H44" i="10"/>
  <c r="D36" i="10"/>
  <c r="C36" i="10"/>
  <c r="D31" i="10"/>
  <c r="C27" i="10"/>
  <c r="X23" i="12" s="1"/>
  <c r="F18" i="10"/>
  <c r="C14" i="10"/>
  <c r="C18" i="10" s="1"/>
  <c r="I8" i="10"/>
  <c r="I14" i="10" s="1"/>
  <c r="C310" i="10" l="1"/>
  <c r="V14" i="12" s="1"/>
  <c r="T14" i="12"/>
  <c r="C22" i="7"/>
  <c r="S5" i="12" s="1"/>
  <c r="Q5" i="12"/>
  <c r="C21" i="5"/>
  <c r="P5" i="12" s="1"/>
  <c r="S37" i="12" s="1"/>
  <c r="N5" i="12"/>
  <c r="C274" i="10"/>
  <c r="V13" i="12" s="1"/>
  <c r="T13" i="12"/>
  <c r="C346" i="10"/>
  <c r="V15" i="12" s="1"/>
  <c r="T15" i="12"/>
  <c r="C94" i="10"/>
  <c r="V8" i="12" s="1"/>
  <c r="T8" i="12"/>
  <c r="C130" i="10"/>
  <c r="V9" i="12" s="1"/>
  <c r="T9" i="12"/>
  <c r="C238" i="10"/>
  <c r="V12" i="12" s="1"/>
  <c r="T12" i="12"/>
  <c r="L194" i="10"/>
  <c r="L158" i="10"/>
  <c r="C77" i="10"/>
  <c r="C78" i="10" s="1"/>
  <c r="J50" i="10"/>
  <c r="C67" i="10"/>
  <c r="C68" i="10" s="1"/>
  <c r="Y24" i="12" s="1"/>
  <c r="H50" i="10"/>
  <c r="M14" i="10"/>
  <c r="C37" i="10"/>
  <c r="C31" i="10"/>
  <c r="C32" i="10" s="1"/>
  <c r="Y23" i="12" s="1"/>
  <c r="D360" i="8"/>
  <c r="C360" i="8"/>
  <c r="D355" i="8"/>
  <c r="C351" i="8"/>
  <c r="D329" i="8"/>
  <c r="C329" i="8"/>
  <c r="D324" i="8"/>
  <c r="C320" i="8"/>
  <c r="D297" i="8"/>
  <c r="C297" i="8"/>
  <c r="D292" i="8"/>
  <c r="C288" i="8"/>
  <c r="D266" i="8"/>
  <c r="C266" i="8"/>
  <c r="D261" i="8"/>
  <c r="C257" i="8"/>
  <c r="D234" i="8"/>
  <c r="C234" i="8"/>
  <c r="D229" i="8"/>
  <c r="C225" i="8"/>
  <c r="D202" i="8"/>
  <c r="C202" i="8"/>
  <c r="D197" i="8"/>
  <c r="C193" i="8"/>
  <c r="D170" i="8"/>
  <c r="C170" i="8"/>
  <c r="D165" i="8"/>
  <c r="C161" i="8"/>
  <c r="D138" i="8"/>
  <c r="C138" i="8"/>
  <c r="D133" i="8"/>
  <c r="C129" i="8"/>
  <c r="D107" i="8"/>
  <c r="C107" i="8"/>
  <c r="D102" i="8"/>
  <c r="C98" i="8"/>
  <c r="D71" i="8"/>
  <c r="C71" i="8"/>
  <c r="D66" i="8"/>
  <c r="C62" i="8"/>
  <c r="X37" i="12" l="1"/>
  <c r="AD37" i="12"/>
  <c r="C22" i="10"/>
  <c r="V6" i="12" s="1"/>
  <c r="T6" i="12"/>
  <c r="C166" i="10"/>
  <c r="V10" i="12" s="1"/>
  <c r="T10" i="12"/>
  <c r="C202" i="10"/>
  <c r="V11" i="12" s="1"/>
  <c r="T11" i="12"/>
  <c r="C330" i="8"/>
  <c r="C361" i="8"/>
  <c r="L50" i="10"/>
  <c r="C139" i="8"/>
  <c r="C203" i="8"/>
  <c r="C267" i="8"/>
  <c r="C171" i="8"/>
  <c r="C298" i="8"/>
  <c r="C108" i="8"/>
  <c r="C235" i="8"/>
  <c r="C72" i="8"/>
  <c r="D288" i="7"/>
  <c r="C288" i="7"/>
  <c r="C279" i="7"/>
  <c r="T29" i="12" s="1"/>
  <c r="Y44" i="12" s="1"/>
  <c r="D283" i="7"/>
  <c r="D396" i="7"/>
  <c r="C396" i="7"/>
  <c r="D391" i="7"/>
  <c r="C387" i="7"/>
  <c r="T32" i="12" s="1"/>
  <c r="Y47" i="12" s="1"/>
  <c r="D360" i="7"/>
  <c r="C360" i="7"/>
  <c r="D355" i="7"/>
  <c r="C351" i="7"/>
  <c r="T31" i="12" s="1"/>
  <c r="Y46" i="12" s="1"/>
  <c r="D324" i="7"/>
  <c r="C324" i="7"/>
  <c r="D319" i="7"/>
  <c r="C315" i="7"/>
  <c r="T30" i="12" s="1"/>
  <c r="Y45" i="12" s="1"/>
  <c r="D252" i="7"/>
  <c r="C252" i="7"/>
  <c r="D247" i="7"/>
  <c r="C243" i="7"/>
  <c r="T28" i="12" s="1"/>
  <c r="Y43" i="12" s="1"/>
  <c r="D216" i="7"/>
  <c r="C216" i="7"/>
  <c r="D211" i="7"/>
  <c r="C207" i="7"/>
  <c r="T27" i="12" s="1"/>
  <c r="Y42" i="12" s="1"/>
  <c r="D180" i="7"/>
  <c r="C180" i="7"/>
  <c r="D175" i="7"/>
  <c r="C171" i="7"/>
  <c r="T26" i="12" s="1"/>
  <c r="Y41" i="12" s="1"/>
  <c r="D144" i="7"/>
  <c r="C144" i="7"/>
  <c r="D139" i="7"/>
  <c r="C135" i="7"/>
  <c r="T25" i="12" s="1"/>
  <c r="Y40" i="12" s="1"/>
  <c r="D108" i="7"/>
  <c r="C108" i="7"/>
  <c r="D103" i="7"/>
  <c r="C99" i="7"/>
  <c r="T24" i="12" s="1"/>
  <c r="Y39" i="12" s="1"/>
  <c r="D72" i="7"/>
  <c r="C72" i="7"/>
  <c r="D67" i="7"/>
  <c r="C63" i="7"/>
  <c r="T23" i="12" s="1"/>
  <c r="Y38" i="12" s="1"/>
  <c r="C58" i="10" l="1"/>
  <c r="V7" i="12" s="1"/>
  <c r="T7" i="12"/>
  <c r="C217" i="7"/>
  <c r="V27" i="12" s="1"/>
  <c r="C325" i="7"/>
  <c r="V30" i="12" s="1"/>
  <c r="C397" i="7"/>
  <c r="V32" i="12" s="1"/>
  <c r="C361" i="7"/>
  <c r="V31" i="12" s="1"/>
  <c r="C289" i="7"/>
  <c r="V29" i="12" s="1"/>
  <c r="C253" i="7"/>
  <c r="V28" i="12" s="1"/>
  <c r="C73" i="7"/>
  <c r="V23" i="12" s="1"/>
  <c r="C109" i="7"/>
  <c r="C181" i="7"/>
  <c r="V26" i="12" s="1"/>
  <c r="C145" i="7"/>
  <c r="V25" i="12" s="1"/>
  <c r="I80" i="7"/>
  <c r="C103" i="7" s="1"/>
  <c r="C104" i="7" s="1"/>
  <c r="U24" i="12" s="1"/>
  <c r="K80" i="7"/>
  <c r="C90" i="7"/>
  <c r="F86" i="7"/>
  <c r="F90" i="7" s="1"/>
  <c r="C92" i="7"/>
  <c r="R7" i="12" s="1"/>
  <c r="C395" i="5"/>
  <c r="R32" i="12" s="1"/>
  <c r="V47" i="12" s="1"/>
  <c r="D390" i="5"/>
  <c r="D358" i="5"/>
  <c r="C358" i="5"/>
  <c r="D353" i="5"/>
  <c r="D322" i="5"/>
  <c r="C322" i="5"/>
  <c r="D317" i="5"/>
  <c r="D286" i="5"/>
  <c r="C286" i="5"/>
  <c r="D281" i="5"/>
  <c r="D250" i="5"/>
  <c r="C250" i="5"/>
  <c r="D245" i="5"/>
  <c r="C241" i="5"/>
  <c r="P28" i="12" s="1"/>
  <c r="T43" i="12" s="1"/>
  <c r="D214" i="5"/>
  <c r="C214" i="5"/>
  <c r="D209" i="5"/>
  <c r="C205" i="5"/>
  <c r="P27" i="12" s="1"/>
  <c r="T42" i="12" s="1"/>
  <c r="D178" i="5"/>
  <c r="C178" i="5"/>
  <c r="D173" i="5"/>
  <c r="C169" i="5"/>
  <c r="P26" i="12" s="1"/>
  <c r="T41" i="12" s="1"/>
  <c r="D142" i="5"/>
  <c r="C142" i="5"/>
  <c r="D137" i="5"/>
  <c r="C133" i="5"/>
  <c r="P25" i="12" s="1"/>
  <c r="T40" i="12" s="1"/>
  <c r="D106" i="5"/>
  <c r="C106" i="5"/>
  <c r="D101" i="5"/>
  <c r="C97" i="5"/>
  <c r="P24" i="12" s="1"/>
  <c r="T39" i="12" s="1"/>
  <c r="C71" i="5"/>
  <c r="R23" i="12" s="1"/>
  <c r="V38" i="12" s="1"/>
  <c r="D66" i="5"/>
  <c r="C62" i="5"/>
  <c r="P23" i="12" s="1"/>
  <c r="T38" i="12" s="1"/>
  <c r="C277" i="5"/>
  <c r="P29" i="12" s="1"/>
  <c r="T44" i="12" s="1"/>
  <c r="C313" i="5"/>
  <c r="P30" i="12" s="1"/>
  <c r="T45" i="12" s="1"/>
  <c r="C349" i="5"/>
  <c r="P31" i="12" s="1"/>
  <c r="T46" i="12" s="1"/>
  <c r="C386" i="5"/>
  <c r="P32" i="12" s="1"/>
  <c r="T47" i="12" s="1"/>
  <c r="D394" i="4"/>
  <c r="C394" i="4"/>
  <c r="D389" i="4"/>
  <c r="D358" i="4"/>
  <c r="C358" i="4"/>
  <c r="D353" i="4"/>
  <c r="D322" i="4"/>
  <c r="C322" i="4"/>
  <c r="D317" i="4"/>
  <c r="D286" i="4"/>
  <c r="C286" i="4"/>
  <c r="D281" i="4"/>
  <c r="D250" i="4"/>
  <c r="C250" i="4"/>
  <c r="D245" i="4"/>
  <c r="C241" i="4"/>
  <c r="L28" i="12" s="1"/>
  <c r="O43" i="12" s="1"/>
  <c r="C215" i="4"/>
  <c r="N27" i="12" s="1"/>
  <c r="Q42" i="12" s="1"/>
  <c r="D210" i="4"/>
  <c r="D179" i="4"/>
  <c r="C179" i="4"/>
  <c r="D174" i="4"/>
  <c r="D143" i="4"/>
  <c r="C143" i="4"/>
  <c r="D138" i="4"/>
  <c r="D107" i="4"/>
  <c r="C107" i="4"/>
  <c r="D102" i="4"/>
  <c r="D71" i="4"/>
  <c r="C71" i="4"/>
  <c r="D66" i="4"/>
  <c r="C98" i="4"/>
  <c r="L24" i="12" s="1"/>
  <c r="O39" i="12" s="1"/>
  <c r="C62" i="4"/>
  <c r="L23" i="12" s="1"/>
  <c r="O38" i="12" s="1"/>
  <c r="C134" i="4"/>
  <c r="L25" i="12" s="1"/>
  <c r="O40" i="12" s="1"/>
  <c r="C170" i="4"/>
  <c r="L26" i="12" s="1"/>
  <c r="O41" i="12" s="1"/>
  <c r="C206" i="4"/>
  <c r="L27" i="12" s="1"/>
  <c r="O42" i="12" s="1"/>
  <c r="C277" i="4"/>
  <c r="L29" i="12" s="1"/>
  <c r="O44" i="12" s="1"/>
  <c r="C313" i="4"/>
  <c r="L30" i="12" s="1"/>
  <c r="O45" i="12" s="1"/>
  <c r="C287" i="5" l="1"/>
  <c r="R29" i="12" s="1"/>
  <c r="V44" i="12" s="1"/>
  <c r="C323" i="5"/>
  <c r="R30" i="12" s="1"/>
  <c r="V45" i="12" s="1"/>
  <c r="C359" i="5"/>
  <c r="R31" i="12" s="1"/>
  <c r="V46" i="12" s="1"/>
  <c r="C180" i="4"/>
  <c r="N26" i="12" s="1"/>
  <c r="Q41" i="12" s="1"/>
  <c r="C287" i="4"/>
  <c r="N29" i="12" s="1"/>
  <c r="Q44" i="12" s="1"/>
  <c r="C359" i="4"/>
  <c r="N31" i="12" s="1"/>
  <c r="Q46" i="12" s="1"/>
  <c r="C108" i="4"/>
  <c r="N24" i="12" s="1"/>
  <c r="Q39" i="12" s="1"/>
  <c r="C395" i="4"/>
  <c r="N32" i="12" s="1"/>
  <c r="Q47" i="12" s="1"/>
  <c r="K86" i="7"/>
  <c r="C113" i="7"/>
  <c r="C114" i="7" s="1"/>
  <c r="W24" i="12" s="1"/>
  <c r="C144" i="4"/>
  <c r="N25" i="12" s="1"/>
  <c r="Q40" i="12" s="1"/>
  <c r="C251" i="4"/>
  <c r="N28" i="12" s="1"/>
  <c r="Q43" i="12" s="1"/>
  <c r="C323" i="4"/>
  <c r="N30" i="12" s="1"/>
  <c r="Q45" i="12" s="1"/>
  <c r="C72" i="4"/>
  <c r="N23" i="12" s="1"/>
  <c r="Q38" i="12" s="1"/>
  <c r="I86" i="7"/>
  <c r="C251" i="5"/>
  <c r="R28" i="12" s="1"/>
  <c r="V43" i="12" s="1"/>
  <c r="C215" i="5"/>
  <c r="R27" i="12" s="1"/>
  <c r="V42" i="12" s="1"/>
  <c r="C107" i="5"/>
  <c r="R24" i="12" s="1"/>
  <c r="V39" i="12" s="1"/>
  <c r="C179" i="5"/>
  <c r="R26" i="12" s="1"/>
  <c r="V41" i="12" s="1"/>
  <c r="C143" i="5"/>
  <c r="R25" i="12" s="1"/>
  <c r="V40" i="12" s="1"/>
  <c r="C349" i="4"/>
  <c r="L31" i="12" s="1"/>
  <c r="O46" i="12" s="1"/>
  <c r="C385" i="4"/>
  <c r="L32" i="12" s="1"/>
  <c r="O47" i="12" s="1"/>
  <c r="E396" i="3"/>
  <c r="D396" i="3"/>
  <c r="E391" i="3"/>
  <c r="E359" i="3"/>
  <c r="D359" i="3"/>
  <c r="E354" i="3"/>
  <c r="E323" i="3"/>
  <c r="D323" i="3"/>
  <c r="E318" i="3"/>
  <c r="E287" i="3"/>
  <c r="D287" i="3"/>
  <c r="E282" i="3"/>
  <c r="E251" i="3"/>
  <c r="D251" i="3"/>
  <c r="E246" i="3"/>
  <c r="E215" i="3"/>
  <c r="D215" i="3"/>
  <c r="E210" i="3"/>
  <c r="E179" i="3"/>
  <c r="D179" i="3"/>
  <c r="E174" i="3"/>
  <c r="E143" i="3"/>
  <c r="D143" i="3"/>
  <c r="E138" i="3"/>
  <c r="E107" i="3"/>
  <c r="D107" i="3"/>
  <c r="E102" i="3"/>
  <c r="E71" i="3"/>
  <c r="D71" i="3"/>
  <c r="E66" i="3"/>
  <c r="D62" i="3"/>
  <c r="H23" i="12" s="1"/>
  <c r="J38" i="12" s="1"/>
  <c r="D98" i="3"/>
  <c r="H24" i="12" s="1"/>
  <c r="J39" i="12" s="1"/>
  <c r="D134" i="3"/>
  <c r="H25" i="12" s="1"/>
  <c r="J40" i="12" s="1"/>
  <c r="D170" i="3"/>
  <c r="H26" i="12" s="1"/>
  <c r="J41" i="12" s="1"/>
  <c r="D206" i="3"/>
  <c r="H27" i="12" s="1"/>
  <c r="J42" i="12" s="1"/>
  <c r="D242" i="3"/>
  <c r="H28" i="12" s="1"/>
  <c r="J43" i="12" s="1"/>
  <c r="D278" i="3"/>
  <c r="H29" i="12" s="1"/>
  <c r="J44" i="12" s="1"/>
  <c r="D314" i="3"/>
  <c r="H30" i="12" s="1"/>
  <c r="J45" i="12" s="1"/>
  <c r="D350" i="3"/>
  <c r="H31" i="12" s="1"/>
  <c r="J46" i="12" s="1"/>
  <c r="D387" i="3"/>
  <c r="H32" i="12" s="1"/>
  <c r="J47" i="12" s="1"/>
  <c r="G373" i="3"/>
  <c r="G377" i="3" s="1"/>
  <c r="J259" i="3"/>
  <c r="J265" i="3" s="1"/>
  <c r="L259" i="3"/>
  <c r="L265" i="3" s="1"/>
  <c r="D269" i="3"/>
  <c r="G269" i="3"/>
  <c r="C391" i="2"/>
  <c r="F32" i="12" s="1"/>
  <c r="G47" i="12" s="1"/>
  <c r="C387" i="2"/>
  <c r="E32" i="12" s="1"/>
  <c r="F47" i="12" s="1"/>
  <c r="D386" i="2"/>
  <c r="C386" i="2"/>
  <c r="C356" i="2"/>
  <c r="F31" i="12" s="1"/>
  <c r="G46" i="12" s="1"/>
  <c r="D351" i="2"/>
  <c r="C351" i="2"/>
  <c r="C321" i="2"/>
  <c r="F30" i="12" s="1"/>
  <c r="G45" i="12" s="1"/>
  <c r="D316" i="2"/>
  <c r="C316" i="2"/>
  <c r="D285" i="2"/>
  <c r="C285" i="2"/>
  <c r="D280" i="2"/>
  <c r="C280" i="2"/>
  <c r="D249" i="2"/>
  <c r="C249" i="2"/>
  <c r="D244" i="2"/>
  <c r="C244" i="2"/>
  <c r="D213" i="2"/>
  <c r="C213" i="2"/>
  <c r="C209" i="2"/>
  <c r="E27" i="12" s="1"/>
  <c r="F42" i="12" s="1"/>
  <c r="C179" i="2"/>
  <c r="F26" i="12" s="1"/>
  <c r="G41" i="12" s="1"/>
  <c r="D174" i="2"/>
  <c r="C174" i="2"/>
  <c r="C143" i="2"/>
  <c r="F25" i="12" s="1"/>
  <c r="G40" i="12" s="1"/>
  <c r="D138" i="2"/>
  <c r="D107" i="2"/>
  <c r="C107" i="2"/>
  <c r="D102" i="2"/>
  <c r="D71" i="2"/>
  <c r="C71" i="2"/>
  <c r="C62" i="2"/>
  <c r="D23" i="12" s="1"/>
  <c r="E38" i="12" s="1"/>
  <c r="C98" i="2"/>
  <c r="D24" i="12" s="1"/>
  <c r="E39" i="12" s="1"/>
  <c r="C134" i="2"/>
  <c r="D25" i="12" s="1"/>
  <c r="E40" i="12" s="1"/>
  <c r="C170" i="2"/>
  <c r="D26" i="12" s="1"/>
  <c r="E41" i="12" s="1"/>
  <c r="C205" i="2"/>
  <c r="D27" i="12" s="1"/>
  <c r="E42" i="12" s="1"/>
  <c r="C240" i="2"/>
  <c r="D28" i="12" s="1"/>
  <c r="E43" i="12" s="1"/>
  <c r="C276" i="2"/>
  <c r="D29" i="12" s="1"/>
  <c r="E44" i="12" s="1"/>
  <c r="C312" i="2"/>
  <c r="D30" i="12" s="1"/>
  <c r="E45" i="12" s="1"/>
  <c r="C347" i="2"/>
  <c r="D31" i="12" s="1"/>
  <c r="E46" i="12" s="1"/>
  <c r="C382" i="2"/>
  <c r="D32" i="12" s="1"/>
  <c r="E47" i="12" s="1"/>
  <c r="D377" i="3"/>
  <c r="J367" i="3"/>
  <c r="J373" i="3" s="1"/>
  <c r="L367" i="3"/>
  <c r="M86" i="7" l="1"/>
  <c r="N265" i="3"/>
  <c r="H12" i="12" s="1"/>
  <c r="D360" i="3"/>
  <c r="J31" i="12" s="1"/>
  <c r="L46" i="12" s="1"/>
  <c r="D397" i="3"/>
  <c r="J32" i="12" s="1"/>
  <c r="L47" i="12" s="1"/>
  <c r="D252" i="3"/>
  <c r="J28" i="12" s="1"/>
  <c r="L43" i="12" s="1"/>
  <c r="D324" i="3"/>
  <c r="J30" i="12" s="1"/>
  <c r="L45" i="12" s="1"/>
  <c r="C352" i="2"/>
  <c r="E31" i="12" s="1"/>
  <c r="F46" i="12" s="1"/>
  <c r="C245" i="2"/>
  <c r="E28" i="12" s="1"/>
  <c r="F43" i="12" s="1"/>
  <c r="C281" i="2"/>
  <c r="E29" i="12" s="1"/>
  <c r="F44" i="12" s="1"/>
  <c r="C72" i="2"/>
  <c r="F23" i="12" s="1"/>
  <c r="G38" i="12" s="1"/>
  <c r="C175" i="2"/>
  <c r="E26" i="12" s="1"/>
  <c r="F41" i="12" s="1"/>
  <c r="C250" i="2"/>
  <c r="F28" i="12" s="1"/>
  <c r="G43" i="12" s="1"/>
  <c r="D391" i="3"/>
  <c r="D392" i="3" s="1"/>
  <c r="I32" i="12" s="1"/>
  <c r="K47" i="12" s="1"/>
  <c r="L373" i="3"/>
  <c r="N373" i="3" s="1"/>
  <c r="D401" i="3"/>
  <c r="D402" i="3" s="1"/>
  <c r="K32" i="12" s="1"/>
  <c r="M47" i="12" s="1"/>
  <c r="D292" i="3"/>
  <c r="D293" i="3" s="1"/>
  <c r="K29" i="12" s="1"/>
  <c r="M44" i="12" s="1"/>
  <c r="C286" i="2"/>
  <c r="F29" i="12" s="1"/>
  <c r="G44" i="12" s="1"/>
  <c r="D288" i="3"/>
  <c r="J29" i="12" s="1"/>
  <c r="L44" i="12" s="1"/>
  <c r="D180" i="3"/>
  <c r="J26" i="12" s="1"/>
  <c r="L41" i="12" s="1"/>
  <c r="D216" i="3"/>
  <c r="J27" i="12" s="1"/>
  <c r="L42" i="12" s="1"/>
  <c r="D282" i="3"/>
  <c r="D283" i="3" s="1"/>
  <c r="I29" i="12" s="1"/>
  <c r="K44" i="12" s="1"/>
  <c r="D144" i="3"/>
  <c r="J25" i="12" s="1"/>
  <c r="L40" i="12" s="1"/>
  <c r="D72" i="3"/>
  <c r="J23" i="12" s="1"/>
  <c r="L38" i="12" s="1"/>
  <c r="D108" i="3"/>
  <c r="J24" i="12" s="1"/>
  <c r="L39" i="12" s="1"/>
  <c r="C317" i="2"/>
  <c r="E30" i="12" s="1"/>
  <c r="F45" i="12" s="1"/>
  <c r="C108" i="2"/>
  <c r="F24" i="12" s="1"/>
  <c r="G39" i="12" s="1"/>
  <c r="C214" i="2"/>
  <c r="F27" i="12" s="1"/>
  <c r="G42" i="12" s="1"/>
  <c r="K293" i="2"/>
  <c r="C303" i="2"/>
  <c r="F299" i="2"/>
  <c r="F303" i="2" s="1"/>
  <c r="I299" i="2"/>
  <c r="D381" i="3" l="1"/>
  <c r="J15" i="12" s="1"/>
  <c r="I47" i="12" s="1"/>
  <c r="H15" i="12"/>
  <c r="C94" i="7"/>
  <c r="S7" i="12" s="1"/>
  <c r="X39" i="12" s="1"/>
  <c r="Q7" i="12"/>
  <c r="K299" i="2"/>
  <c r="C325" i="2"/>
  <c r="C326" i="2" s="1"/>
  <c r="G30" i="12" s="1"/>
  <c r="H45" i="12" s="1"/>
  <c r="I369" i="2"/>
  <c r="F369" i="2"/>
  <c r="F373" i="2" s="1"/>
  <c r="C373" i="2"/>
  <c r="M299" i="2" l="1"/>
  <c r="C378" i="4"/>
  <c r="L15" i="12" s="1"/>
  <c r="F372" i="4"/>
  <c r="F376" i="4" s="1"/>
  <c r="C376" i="4"/>
  <c r="C342" i="4"/>
  <c r="L14" i="12" s="1"/>
  <c r="F336" i="4"/>
  <c r="F340" i="4" s="1"/>
  <c r="C340" i="4"/>
  <c r="C306" i="4"/>
  <c r="L13" i="12" s="1"/>
  <c r="F300" i="4"/>
  <c r="F304" i="4" s="1"/>
  <c r="C304" i="4"/>
  <c r="C270" i="4"/>
  <c r="L12" i="12" s="1"/>
  <c r="F264" i="4"/>
  <c r="F268" i="4" s="1"/>
  <c r="C268" i="4"/>
  <c r="C234" i="4"/>
  <c r="L11" i="12" s="1"/>
  <c r="F228" i="4"/>
  <c r="F232" i="4" s="1"/>
  <c r="C232" i="4"/>
  <c r="C199" i="4"/>
  <c r="L10" i="12" s="1"/>
  <c r="F193" i="4"/>
  <c r="F197" i="4" s="1"/>
  <c r="C197" i="4"/>
  <c r="C163" i="4"/>
  <c r="L9" i="12" s="1"/>
  <c r="F161" i="4"/>
  <c r="C161" i="4"/>
  <c r="C127" i="4"/>
  <c r="L8" i="12" s="1"/>
  <c r="F125" i="4"/>
  <c r="C125" i="4"/>
  <c r="F89" i="4"/>
  <c r="C89" i="4"/>
  <c r="F53" i="4"/>
  <c r="C53" i="4"/>
  <c r="K366" i="4"/>
  <c r="K330" i="4"/>
  <c r="K294" i="4"/>
  <c r="K258" i="4"/>
  <c r="K222" i="4"/>
  <c r="K187" i="4"/>
  <c r="K193" i="4" s="1"/>
  <c r="K151" i="4"/>
  <c r="K157" i="4" s="1"/>
  <c r="K115" i="4"/>
  <c r="K121" i="4" s="1"/>
  <c r="K79" i="4"/>
  <c r="K85" i="4" s="1"/>
  <c r="K43" i="4"/>
  <c r="K49" i="4" s="1"/>
  <c r="I366" i="4"/>
  <c r="I330" i="4"/>
  <c r="I294" i="4"/>
  <c r="C317" i="4" s="1"/>
  <c r="C318" i="4" s="1"/>
  <c r="M30" i="12" s="1"/>
  <c r="P45" i="12" s="1"/>
  <c r="I258" i="4"/>
  <c r="I222" i="4"/>
  <c r="I187" i="4"/>
  <c r="I151" i="4"/>
  <c r="I157" i="4" s="1"/>
  <c r="I115" i="4"/>
  <c r="I121" i="4" s="1"/>
  <c r="I79" i="4"/>
  <c r="I85" i="4" s="1"/>
  <c r="I43" i="4"/>
  <c r="I49" i="4" s="1"/>
  <c r="C344" i="8"/>
  <c r="X15" i="12" s="1"/>
  <c r="F342" i="8"/>
  <c r="C342" i="8"/>
  <c r="C313" i="8"/>
  <c r="X14" i="12" s="1"/>
  <c r="F311" i="8"/>
  <c r="C311" i="8"/>
  <c r="C281" i="8"/>
  <c r="X13" i="12" s="1"/>
  <c r="F279" i="8"/>
  <c r="C279" i="8"/>
  <c r="C250" i="8"/>
  <c r="X12" i="12" s="1"/>
  <c r="C248" i="8"/>
  <c r="F248" i="8"/>
  <c r="C218" i="8"/>
  <c r="X11" i="12" s="1"/>
  <c r="F216" i="8"/>
  <c r="C216" i="8"/>
  <c r="C186" i="8"/>
  <c r="X10" i="12" s="1"/>
  <c r="F184" i="8"/>
  <c r="C184" i="8"/>
  <c r="C154" i="8"/>
  <c r="X9" i="12" s="1"/>
  <c r="F148" i="8"/>
  <c r="F152" i="8" s="1"/>
  <c r="C152" i="8"/>
  <c r="F120" i="8"/>
  <c r="C120" i="8"/>
  <c r="F85" i="8"/>
  <c r="F89" i="8" s="1"/>
  <c r="C89" i="8"/>
  <c r="C55" i="8"/>
  <c r="X6" i="12" s="1"/>
  <c r="F53" i="8"/>
  <c r="C53" i="8"/>
  <c r="K332" i="8"/>
  <c r="K338" i="8" s="1"/>
  <c r="K301" i="8"/>
  <c r="K307" i="8" s="1"/>
  <c r="K269" i="8"/>
  <c r="K275" i="8" s="1"/>
  <c r="K238" i="8"/>
  <c r="K244" i="8" s="1"/>
  <c r="K206" i="8"/>
  <c r="K212" i="8" s="1"/>
  <c r="K174" i="8"/>
  <c r="K180" i="8" s="1"/>
  <c r="K142" i="8"/>
  <c r="K148" i="8" s="1"/>
  <c r="K110" i="8"/>
  <c r="K79" i="8"/>
  <c r="K43" i="8"/>
  <c r="K49" i="8" s="1"/>
  <c r="I332" i="8"/>
  <c r="I338" i="8" s="1"/>
  <c r="I301" i="8"/>
  <c r="I307" i="8" s="1"/>
  <c r="I269" i="8"/>
  <c r="I275" i="8" s="1"/>
  <c r="I238" i="8"/>
  <c r="I244" i="8" s="1"/>
  <c r="I206" i="8"/>
  <c r="I212" i="8" s="1"/>
  <c r="I174" i="8"/>
  <c r="I180" i="8" s="1"/>
  <c r="I142" i="8"/>
  <c r="I110" i="8"/>
  <c r="I116" i="8" s="1"/>
  <c r="I79" i="8"/>
  <c r="C102" i="8" s="1"/>
  <c r="C103" i="8" s="1"/>
  <c r="I43" i="8"/>
  <c r="I49" i="8" s="1"/>
  <c r="C307" i="2" l="1"/>
  <c r="G13" i="12" s="1"/>
  <c r="D45" i="12" s="1"/>
  <c r="E13" i="12"/>
  <c r="M338" i="8"/>
  <c r="W15" i="12" s="1"/>
  <c r="M275" i="8"/>
  <c r="M212" i="8"/>
  <c r="C122" i="8"/>
  <c r="X8" i="12" s="1"/>
  <c r="K116" i="8"/>
  <c r="C76" i="8"/>
  <c r="C77" i="8" s="1"/>
  <c r="C210" i="4"/>
  <c r="C211" i="4" s="1"/>
  <c r="M27" i="12" s="1"/>
  <c r="P42" i="12" s="1"/>
  <c r="I193" i="4"/>
  <c r="M193" i="4" s="1"/>
  <c r="K10" i="12" s="1"/>
  <c r="M85" i="4"/>
  <c r="K7" i="12" s="1"/>
  <c r="M49" i="4"/>
  <c r="K6" i="12" s="1"/>
  <c r="K372" i="4"/>
  <c r="C399" i="4"/>
  <c r="C400" i="4" s="1"/>
  <c r="O32" i="12" s="1"/>
  <c r="R47" i="12" s="1"/>
  <c r="C184" i="4"/>
  <c r="C185" i="4" s="1"/>
  <c r="O26" i="12" s="1"/>
  <c r="R41" i="12" s="1"/>
  <c r="K336" i="4"/>
  <c r="C363" i="4"/>
  <c r="C364" i="4" s="1"/>
  <c r="O31" i="12" s="1"/>
  <c r="R46" i="12" s="1"/>
  <c r="C219" i="4"/>
  <c r="C220" i="4" s="1"/>
  <c r="O27" i="12" s="1"/>
  <c r="R42" i="12" s="1"/>
  <c r="K228" i="4"/>
  <c r="C255" i="4"/>
  <c r="C256" i="4" s="1"/>
  <c r="O28" i="12" s="1"/>
  <c r="R43" i="12" s="1"/>
  <c r="K264" i="4"/>
  <c r="C291" i="4"/>
  <c r="C292" i="4" s="1"/>
  <c r="O29" i="12" s="1"/>
  <c r="R44" i="12" s="1"/>
  <c r="C346" i="8"/>
  <c r="Y15" i="12" s="1"/>
  <c r="C355" i="8"/>
  <c r="C356" i="8" s="1"/>
  <c r="K300" i="4"/>
  <c r="C327" i="4"/>
  <c r="C328" i="4" s="1"/>
  <c r="O30" i="12" s="1"/>
  <c r="R45" i="12" s="1"/>
  <c r="C112" i="4"/>
  <c r="C113" i="4" s="1"/>
  <c r="O24" i="12" s="1"/>
  <c r="R39" i="12" s="1"/>
  <c r="C148" i="4"/>
  <c r="C149" i="4" s="1"/>
  <c r="O25" i="12" s="1"/>
  <c r="R40" i="12" s="1"/>
  <c r="I372" i="4"/>
  <c r="C389" i="4"/>
  <c r="C390" i="4" s="1"/>
  <c r="M32" i="12" s="1"/>
  <c r="P47" i="12" s="1"/>
  <c r="C76" i="4"/>
  <c r="C77" i="4" s="1"/>
  <c r="O23" i="12" s="1"/>
  <c r="R38" i="12" s="1"/>
  <c r="M307" i="8"/>
  <c r="C324" i="8"/>
  <c r="C325" i="8" s="1"/>
  <c r="C292" i="8"/>
  <c r="C293" i="8" s="1"/>
  <c r="M244" i="8"/>
  <c r="C261" i="8"/>
  <c r="C262" i="8" s="1"/>
  <c r="C133" i="8"/>
  <c r="C134" i="8" s="1"/>
  <c r="C229" i="8"/>
  <c r="C230" i="8" s="1"/>
  <c r="I148" i="8"/>
  <c r="C165" i="8"/>
  <c r="C166" i="8" s="1"/>
  <c r="M180" i="8"/>
  <c r="C197" i="8"/>
  <c r="C198" i="8" s="1"/>
  <c r="C91" i="8"/>
  <c r="X7" i="12" s="1"/>
  <c r="I85" i="8"/>
  <c r="K85" i="8"/>
  <c r="M49" i="8"/>
  <c r="C66" i="8"/>
  <c r="C67" i="8" s="1"/>
  <c r="I336" i="4"/>
  <c r="C353" i="4"/>
  <c r="C354" i="4" s="1"/>
  <c r="M31" i="12" s="1"/>
  <c r="P46" i="12" s="1"/>
  <c r="I228" i="4"/>
  <c r="C245" i="4"/>
  <c r="C246" i="4" s="1"/>
  <c r="M28" i="12" s="1"/>
  <c r="P43" i="12" s="1"/>
  <c r="I264" i="4"/>
  <c r="C281" i="4"/>
  <c r="C282" i="4" s="1"/>
  <c r="M29" i="12" s="1"/>
  <c r="P44" i="12" s="1"/>
  <c r="I300" i="4"/>
  <c r="C66" i="4"/>
  <c r="C67" i="4" s="1"/>
  <c r="M23" i="12" s="1"/>
  <c r="P38" i="12" s="1"/>
  <c r="C102" i="4"/>
  <c r="C103" i="4" s="1"/>
  <c r="M24" i="12" s="1"/>
  <c r="P39" i="12" s="1"/>
  <c r="C138" i="4"/>
  <c r="C139" i="4" s="1"/>
  <c r="M25" i="12" s="1"/>
  <c r="P40" i="12" s="1"/>
  <c r="C174" i="4"/>
  <c r="C175" i="4" s="1"/>
  <c r="M26" i="12" s="1"/>
  <c r="P41" i="12" s="1"/>
  <c r="C380" i="7"/>
  <c r="R15" i="12" s="1"/>
  <c r="F374" i="7"/>
  <c r="F378" i="7" s="1"/>
  <c r="C378" i="7"/>
  <c r="C344" i="7"/>
  <c r="R14" i="12" s="1"/>
  <c r="F338" i="7"/>
  <c r="F342" i="7" s="1"/>
  <c r="C342" i="7"/>
  <c r="C308" i="7"/>
  <c r="R13" i="12" s="1"/>
  <c r="F306" i="7"/>
  <c r="C306" i="7"/>
  <c r="C272" i="7"/>
  <c r="R12" i="12" s="1"/>
  <c r="F270" i="7"/>
  <c r="C270" i="7"/>
  <c r="C236" i="7"/>
  <c r="R11" i="12" s="1"/>
  <c r="F234" i="7"/>
  <c r="C234" i="7"/>
  <c r="C200" i="7"/>
  <c r="R10" i="12" s="1"/>
  <c r="F198" i="7"/>
  <c r="C198" i="7"/>
  <c r="C164" i="7"/>
  <c r="R9" i="12" s="1"/>
  <c r="F162" i="7"/>
  <c r="C162" i="7"/>
  <c r="C128" i="7"/>
  <c r="R8" i="12" s="1"/>
  <c r="F122" i="7"/>
  <c r="F126" i="7" s="1"/>
  <c r="C126" i="7"/>
  <c r="C56" i="7"/>
  <c r="R6" i="12" s="1"/>
  <c r="F54" i="7"/>
  <c r="K368" i="7"/>
  <c r="K332" i="7"/>
  <c r="K296" i="7"/>
  <c r="K302" i="7" s="1"/>
  <c r="K260" i="7"/>
  <c r="K266" i="7" s="1"/>
  <c r="K224" i="7"/>
  <c r="K230" i="7" s="1"/>
  <c r="K188" i="7"/>
  <c r="K194" i="7" s="1"/>
  <c r="K152" i="7"/>
  <c r="K116" i="7"/>
  <c r="K44" i="7"/>
  <c r="K50" i="7" s="1"/>
  <c r="I368" i="7"/>
  <c r="I332" i="7"/>
  <c r="I296" i="7"/>
  <c r="I302" i="7" s="1"/>
  <c r="I260" i="7"/>
  <c r="I266" i="7" s="1"/>
  <c r="I224" i="7"/>
  <c r="I230" i="7" s="1"/>
  <c r="I188" i="7"/>
  <c r="I194" i="7" s="1"/>
  <c r="I152" i="7"/>
  <c r="I116" i="7"/>
  <c r="C139" i="7" s="1"/>
  <c r="C140" i="7" s="1"/>
  <c r="U25" i="12" s="1"/>
  <c r="I44" i="7"/>
  <c r="C379" i="5"/>
  <c r="O15" i="12" s="1"/>
  <c r="F377" i="5"/>
  <c r="C377" i="5"/>
  <c r="C342" i="5"/>
  <c r="O14" i="12" s="1"/>
  <c r="F340" i="5"/>
  <c r="C340" i="5"/>
  <c r="C306" i="5"/>
  <c r="O13" i="12" s="1"/>
  <c r="F304" i="5"/>
  <c r="C304" i="5"/>
  <c r="C270" i="5"/>
  <c r="O12" i="12" s="1"/>
  <c r="F268" i="5"/>
  <c r="C268" i="5"/>
  <c r="C234" i="5"/>
  <c r="O11" i="12" s="1"/>
  <c r="F232" i="5"/>
  <c r="C232" i="5"/>
  <c r="C198" i="5"/>
  <c r="O10" i="12" s="1"/>
  <c r="F196" i="5"/>
  <c r="C196" i="5"/>
  <c r="C162" i="5"/>
  <c r="O9" i="12" s="1"/>
  <c r="F160" i="5"/>
  <c r="C160" i="5"/>
  <c r="C126" i="5"/>
  <c r="O8" i="12" s="1"/>
  <c r="F124" i="5"/>
  <c r="C124" i="5"/>
  <c r="C90" i="5"/>
  <c r="O7" i="12" s="1"/>
  <c r="C57" i="8" l="1"/>
  <c r="Y6" i="12" s="1"/>
  <c r="W6" i="12"/>
  <c r="C315" i="8"/>
  <c r="Y14" i="12" s="1"/>
  <c r="W14" i="12"/>
  <c r="C220" i="8"/>
  <c r="Y11" i="12" s="1"/>
  <c r="W11" i="12"/>
  <c r="C283" i="8"/>
  <c r="Y13" i="12" s="1"/>
  <c r="W13" i="12"/>
  <c r="C252" i="8"/>
  <c r="Y12" i="12" s="1"/>
  <c r="W12" i="12"/>
  <c r="C188" i="8"/>
  <c r="Y10" i="12" s="1"/>
  <c r="W10" i="12"/>
  <c r="M148" i="8"/>
  <c r="M85" i="8"/>
  <c r="M302" i="7"/>
  <c r="Q13" i="12" s="1"/>
  <c r="M230" i="7"/>
  <c r="Q11" i="12" s="1"/>
  <c r="C67" i="7"/>
  <c r="C68" i="7" s="1"/>
  <c r="U23" i="12" s="1"/>
  <c r="I50" i="7"/>
  <c r="M50" i="7" s="1"/>
  <c r="M228" i="4"/>
  <c r="M264" i="4"/>
  <c r="M121" i="4"/>
  <c r="M300" i="4"/>
  <c r="M336" i="4"/>
  <c r="M157" i="4"/>
  <c r="C77" i="7"/>
  <c r="C78" i="7" s="1"/>
  <c r="K374" i="7"/>
  <c r="C401" i="7"/>
  <c r="C402" i="7" s="1"/>
  <c r="W32" i="12" s="1"/>
  <c r="M116" i="8"/>
  <c r="K338" i="7"/>
  <c r="C365" i="7"/>
  <c r="C366" i="7" s="1"/>
  <c r="W31" i="12" s="1"/>
  <c r="K122" i="7"/>
  <c r="C149" i="7"/>
  <c r="C150" i="7" s="1"/>
  <c r="W25" i="12" s="1"/>
  <c r="M372" i="4"/>
  <c r="C329" i="7"/>
  <c r="C330" i="7" s="1"/>
  <c r="W30" i="12" s="1"/>
  <c r="C221" i="7"/>
  <c r="C222" i="7" s="1"/>
  <c r="W27" i="12" s="1"/>
  <c r="K158" i="7"/>
  <c r="C185" i="7"/>
  <c r="C186" i="7" s="1"/>
  <c r="W26" i="12" s="1"/>
  <c r="C257" i="7"/>
  <c r="C258" i="7" s="1"/>
  <c r="W28" i="12" s="1"/>
  <c r="C201" i="4"/>
  <c r="M10" i="12" s="1"/>
  <c r="N42" i="12" s="1"/>
  <c r="C57" i="4"/>
  <c r="M6" i="12" s="1"/>
  <c r="N38" i="12" s="1"/>
  <c r="C93" i="4"/>
  <c r="M7" i="12" s="1"/>
  <c r="N39" i="12" s="1"/>
  <c r="M266" i="7"/>
  <c r="C283" i="7"/>
  <c r="C284" i="7" s="1"/>
  <c r="U29" i="12" s="1"/>
  <c r="I338" i="7"/>
  <c r="C355" i="7"/>
  <c r="C356" i="7" s="1"/>
  <c r="U31" i="12" s="1"/>
  <c r="I374" i="7"/>
  <c r="C391" i="7"/>
  <c r="C392" i="7" s="1"/>
  <c r="U32" i="12" s="1"/>
  <c r="C319" i="7"/>
  <c r="C320" i="7" s="1"/>
  <c r="U30" i="12" s="1"/>
  <c r="C247" i="7"/>
  <c r="C248" i="7" s="1"/>
  <c r="U28" i="12" s="1"/>
  <c r="C211" i="7"/>
  <c r="C212" i="7" s="1"/>
  <c r="U27" i="12" s="1"/>
  <c r="I158" i="7"/>
  <c r="C175" i="7"/>
  <c r="C176" i="7" s="1"/>
  <c r="U26" i="12" s="1"/>
  <c r="I122" i="7"/>
  <c r="F88" i="5"/>
  <c r="C88" i="5"/>
  <c r="C55" i="5"/>
  <c r="O6" i="12" s="1"/>
  <c r="F53" i="5"/>
  <c r="C53" i="5"/>
  <c r="K366" i="5"/>
  <c r="K372" i="5" s="1"/>
  <c r="K330" i="5"/>
  <c r="K336" i="5" s="1"/>
  <c r="K294" i="5"/>
  <c r="K300" i="5" s="1"/>
  <c r="K258" i="5"/>
  <c r="K264" i="5" s="1"/>
  <c r="K222" i="5"/>
  <c r="K228" i="5" s="1"/>
  <c r="K186" i="5"/>
  <c r="K192" i="5" s="1"/>
  <c r="K150" i="5"/>
  <c r="K156" i="5" s="1"/>
  <c r="K114" i="5"/>
  <c r="K120" i="5" s="1"/>
  <c r="K78" i="5"/>
  <c r="K84" i="5" s="1"/>
  <c r="K43" i="5"/>
  <c r="K49" i="5" s="1"/>
  <c r="I366" i="5"/>
  <c r="I372" i="5" s="1"/>
  <c r="I330" i="5"/>
  <c r="I336" i="5" s="1"/>
  <c r="I294" i="5"/>
  <c r="I300" i="5" s="1"/>
  <c r="I258" i="5"/>
  <c r="I264" i="5" s="1"/>
  <c r="M264" i="5" s="1"/>
  <c r="I222" i="5"/>
  <c r="I228" i="5" s="1"/>
  <c r="I186" i="5"/>
  <c r="I192" i="5" s="1"/>
  <c r="I150" i="5"/>
  <c r="I156" i="5" s="1"/>
  <c r="I114" i="5"/>
  <c r="I120" i="5" s="1"/>
  <c r="I78" i="5"/>
  <c r="I43" i="5"/>
  <c r="I49" i="5" s="1"/>
  <c r="M338" i="7" l="1"/>
  <c r="Q14" i="12" s="1"/>
  <c r="M300" i="5"/>
  <c r="C308" i="5" s="1"/>
  <c r="P13" i="12" s="1"/>
  <c r="C58" i="7"/>
  <c r="S6" i="12" s="1"/>
  <c r="X38" i="12" s="1"/>
  <c r="Q6" i="12"/>
  <c r="C344" i="4"/>
  <c r="M14" i="12" s="1"/>
  <c r="N46" i="12" s="1"/>
  <c r="K14" i="12"/>
  <c r="C380" i="4"/>
  <c r="M15" i="12" s="1"/>
  <c r="N47" i="12" s="1"/>
  <c r="K15" i="12"/>
  <c r="C272" i="5"/>
  <c r="P12" i="12" s="1"/>
  <c r="N12" i="12"/>
  <c r="C308" i="4"/>
  <c r="M13" i="12" s="1"/>
  <c r="N45" i="12" s="1"/>
  <c r="K13" i="12"/>
  <c r="C93" i="8"/>
  <c r="Y7" i="12" s="1"/>
  <c r="W7" i="12"/>
  <c r="C165" i="4"/>
  <c r="M9" i="12" s="1"/>
  <c r="N41" i="12" s="1"/>
  <c r="K9" i="12"/>
  <c r="C129" i="4"/>
  <c r="M8" i="12" s="1"/>
  <c r="N40" i="12" s="1"/>
  <c r="K8" i="12"/>
  <c r="C156" i="8"/>
  <c r="Y9" i="12" s="1"/>
  <c r="W9" i="12"/>
  <c r="C274" i="7"/>
  <c r="S12" i="12" s="1"/>
  <c r="X44" i="12" s="1"/>
  <c r="Q12" i="12"/>
  <c r="C124" i="8"/>
  <c r="Y8" i="12" s="1"/>
  <c r="W8" i="12"/>
  <c r="C272" i="4"/>
  <c r="M12" i="12" s="1"/>
  <c r="N44" i="12" s="1"/>
  <c r="K12" i="12"/>
  <c r="C236" i="4"/>
  <c r="M11" i="12" s="1"/>
  <c r="N43" i="12" s="1"/>
  <c r="K11" i="12"/>
  <c r="M336" i="5"/>
  <c r="M372" i="5"/>
  <c r="M122" i="7"/>
  <c r="C346" i="7"/>
  <c r="S14" i="12" s="1"/>
  <c r="X46" i="12" s="1"/>
  <c r="L194" i="7"/>
  <c r="M374" i="7"/>
  <c r="C310" i="7"/>
  <c r="S13" i="12" s="1"/>
  <c r="X45" i="12" s="1"/>
  <c r="M156" i="5"/>
  <c r="N9" i="12" s="1"/>
  <c r="M49" i="5"/>
  <c r="N6" i="12" s="1"/>
  <c r="C101" i="5"/>
  <c r="C102" i="5" s="1"/>
  <c r="Q24" i="12" s="1"/>
  <c r="U39" i="12" s="1"/>
  <c r="I84" i="5"/>
  <c r="M84" i="5" s="1"/>
  <c r="N7" i="12" s="1"/>
  <c r="C291" i="5"/>
  <c r="C292" i="5" s="1"/>
  <c r="S29" i="12" s="1"/>
  <c r="W44" i="12" s="1"/>
  <c r="C238" i="7"/>
  <c r="S11" i="12" s="1"/>
  <c r="X43" i="12" s="1"/>
  <c r="C183" i="5"/>
  <c r="C184" i="5" s="1"/>
  <c r="S26" i="12" s="1"/>
  <c r="W41" i="12" s="1"/>
  <c r="C390" i="5"/>
  <c r="C391" i="5" s="1"/>
  <c r="Q32" i="12" s="1"/>
  <c r="U47" i="12" s="1"/>
  <c r="C327" i="5"/>
  <c r="C328" i="5" s="1"/>
  <c r="S30" i="12" s="1"/>
  <c r="W45" i="12" s="1"/>
  <c r="C219" i="5"/>
  <c r="C220" i="5" s="1"/>
  <c r="S27" i="12" s="1"/>
  <c r="W42" i="12" s="1"/>
  <c r="C75" i="5"/>
  <c r="C76" i="5" s="1"/>
  <c r="S23" i="12" s="1"/>
  <c r="W38" i="12" s="1"/>
  <c r="C363" i="5"/>
  <c r="C364" i="5" s="1"/>
  <c r="S31" i="12" s="1"/>
  <c r="W46" i="12" s="1"/>
  <c r="C255" i="5"/>
  <c r="C256" i="5" s="1"/>
  <c r="S28" i="12" s="1"/>
  <c r="W43" i="12" s="1"/>
  <c r="C111" i="5"/>
  <c r="C112" i="5" s="1"/>
  <c r="S24" i="12" s="1"/>
  <c r="W39" i="12" s="1"/>
  <c r="C399" i="5"/>
  <c r="C400" i="5" s="1"/>
  <c r="S32" i="12" s="1"/>
  <c r="W47" i="12" s="1"/>
  <c r="C147" i="5"/>
  <c r="C148" i="5" s="1"/>
  <c r="S25" i="12" s="1"/>
  <c r="W40" i="12" s="1"/>
  <c r="M158" i="7"/>
  <c r="C353" i="5"/>
  <c r="C354" i="5" s="1"/>
  <c r="Q31" i="12" s="1"/>
  <c r="U46" i="12" s="1"/>
  <c r="C317" i="5"/>
  <c r="C318" i="5" s="1"/>
  <c r="Q30" i="12" s="1"/>
  <c r="U45" i="12" s="1"/>
  <c r="C281" i="5"/>
  <c r="C282" i="5" s="1"/>
  <c r="Q29" i="12" s="1"/>
  <c r="U44" i="12" s="1"/>
  <c r="C245" i="5"/>
  <c r="C246" i="5" s="1"/>
  <c r="Q28" i="12" s="1"/>
  <c r="U43" i="12" s="1"/>
  <c r="C209" i="5"/>
  <c r="C210" i="5" s="1"/>
  <c r="Q27" i="12" s="1"/>
  <c r="U42" i="12" s="1"/>
  <c r="C173" i="5"/>
  <c r="C174" i="5" s="1"/>
  <c r="Q26" i="12" s="1"/>
  <c r="U41" i="12" s="1"/>
  <c r="C137" i="5"/>
  <c r="C138" i="5" s="1"/>
  <c r="Q25" i="12" s="1"/>
  <c r="U40" i="12" s="1"/>
  <c r="C66" i="5"/>
  <c r="C67" i="5" s="1"/>
  <c r="Q23" i="12" s="1"/>
  <c r="U38" i="12" s="1"/>
  <c r="G337" i="3"/>
  <c r="G341" i="3" s="1"/>
  <c r="D341" i="3"/>
  <c r="D307" i="3"/>
  <c r="I13" i="12" s="1"/>
  <c r="G301" i="3"/>
  <c r="G305" i="3" s="1"/>
  <c r="D305" i="3"/>
  <c r="G229" i="3"/>
  <c r="G233" i="3" s="1"/>
  <c r="D233" i="3"/>
  <c r="D199" i="3"/>
  <c r="I10" i="12" s="1"/>
  <c r="G193" i="3"/>
  <c r="G197" i="3" s="1"/>
  <c r="D197" i="3"/>
  <c r="D163" i="3"/>
  <c r="I9" i="12" s="1"/>
  <c r="G161" i="3"/>
  <c r="D161" i="3"/>
  <c r="G125" i="3"/>
  <c r="D125" i="3"/>
  <c r="G89" i="3"/>
  <c r="D89" i="3"/>
  <c r="G53" i="3"/>
  <c r="D53" i="3"/>
  <c r="L331" i="3"/>
  <c r="L295" i="3"/>
  <c r="L223" i="3"/>
  <c r="L187" i="3"/>
  <c r="L151" i="3"/>
  <c r="L157" i="3" s="1"/>
  <c r="L115" i="3"/>
  <c r="L121" i="3" s="1"/>
  <c r="L79" i="3"/>
  <c r="L43" i="3"/>
  <c r="L49" i="3" s="1"/>
  <c r="J331" i="3"/>
  <c r="J295" i="3"/>
  <c r="J223" i="3"/>
  <c r="J187" i="3"/>
  <c r="J151" i="3"/>
  <c r="J157" i="3" s="1"/>
  <c r="J115" i="3"/>
  <c r="J121" i="3" s="1"/>
  <c r="J79" i="3"/>
  <c r="J85" i="3" s="1"/>
  <c r="J43" i="3"/>
  <c r="J49" i="3" s="1"/>
  <c r="N13" i="12" l="1"/>
  <c r="C202" i="7"/>
  <c r="S10" i="12" s="1"/>
  <c r="X42" i="12" s="1"/>
  <c r="Q10" i="12"/>
  <c r="C130" i="7"/>
  <c r="S8" i="12" s="1"/>
  <c r="X40" i="12" s="1"/>
  <c r="Q8" i="12"/>
  <c r="C381" i="5"/>
  <c r="P15" i="12" s="1"/>
  <c r="N15" i="12"/>
  <c r="C344" i="5"/>
  <c r="P14" i="12" s="1"/>
  <c r="N14" i="12"/>
  <c r="C166" i="7"/>
  <c r="S9" i="12" s="1"/>
  <c r="X41" i="12" s="1"/>
  <c r="Q9" i="12"/>
  <c r="C382" i="7"/>
  <c r="S15" i="12" s="1"/>
  <c r="X47" i="12" s="1"/>
  <c r="Q15" i="12"/>
  <c r="M120" i="5"/>
  <c r="M192" i="5"/>
  <c r="C164" i="5"/>
  <c r="P9" i="12" s="1"/>
  <c r="C92" i="5"/>
  <c r="P7" i="12" s="1"/>
  <c r="C57" i="5"/>
  <c r="P6" i="12" s="1"/>
  <c r="N121" i="3"/>
  <c r="L301" i="3"/>
  <c r="D328" i="3"/>
  <c r="D329" i="3" s="1"/>
  <c r="K30" i="12" s="1"/>
  <c r="M45" i="12" s="1"/>
  <c r="D148" i="3"/>
  <c r="D149" i="3" s="1"/>
  <c r="K25" i="12" s="1"/>
  <c r="M40" i="12" s="1"/>
  <c r="J337" i="3"/>
  <c r="D354" i="3"/>
  <c r="D355" i="3" s="1"/>
  <c r="I31" i="12" s="1"/>
  <c r="K46" i="12" s="1"/>
  <c r="D76" i="3"/>
  <c r="D77" i="3" s="1"/>
  <c r="K23" i="12" s="1"/>
  <c r="M38" i="12" s="1"/>
  <c r="L85" i="3"/>
  <c r="N85" i="3" s="1"/>
  <c r="D112" i="3"/>
  <c r="D113" i="3" s="1"/>
  <c r="K24" i="12" s="1"/>
  <c r="M39" i="12" s="1"/>
  <c r="D184" i="3"/>
  <c r="D185" i="3" s="1"/>
  <c r="K26" i="12" s="1"/>
  <c r="M41" i="12" s="1"/>
  <c r="L337" i="3"/>
  <c r="D364" i="3"/>
  <c r="D365" i="3" s="1"/>
  <c r="K31" i="12" s="1"/>
  <c r="M46" i="12" s="1"/>
  <c r="L193" i="3"/>
  <c r="D220" i="3"/>
  <c r="D221" i="3" s="1"/>
  <c r="K27" i="12" s="1"/>
  <c r="M42" i="12" s="1"/>
  <c r="L229" i="3"/>
  <c r="D256" i="3"/>
  <c r="D257" i="3" s="1"/>
  <c r="K28" i="12" s="1"/>
  <c r="M43" i="12" s="1"/>
  <c r="M228" i="5"/>
  <c r="J301" i="3"/>
  <c r="D309" i="3" s="1"/>
  <c r="J13" i="12" s="1"/>
  <c r="I45" i="12" s="1"/>
  <c r="D318" i="3"/>
  <c r="D319" i="3" s="1"/>
  <c r="I30" i="12" s="1"/>
  <c r="K45" i="12" s="1"/>
  <c r="J229" i="3"/>
  <c r="D246" i="3"/>
  <c r="D247" i="3" s="1"/>
  <c r="I28" i="12" s="1"/>
  <c r="K43" i="12" s="1"/>
  <c r="D174" i="3"/>
  <c r="D175" i="3" s="1"/>
  <c r="I26" i="12" s="1"/>
  <c r="K41" i="12" s="1"/>
  <c r="J193" i="3"/>
  <c r="D210" i="3"/>
  <c r="D211" i="3" s="1"/>
  <c r="I27" i="12" s="1"/>
  <c r="K42" i="12" s="1"/>
  <c r="D138" i="3"/>
  <c r="D139" i="3" s="1"/>
  <c r="I25" i="12" s="1"/>
  <c r="K40" i="12" s="1"/>
  <c r="D102" i="3"/>
  <c r="D103" i="3" s="1"/>
  <c r="I24" i="12" s="1"/>
  <c r="K39" i="12" s="1"/>
  <c r="D66" i="3"/>
  <c r="D67" i="3" s="1"/>
  <c r="I23" i="12" s="1"/>
  <c r="K38" i="12" s="1"/>
  <c r="D273" i="3"/>
  <c r="J12" i="12" s="1"/>
  <c r="I44" i="12" s="1"/>
  <c r="C340" i="2"/>
  <c r="F14" i="12" s="1"/>
  <c r="I334" i="2"/>
  <c r="F334" i="2"/>
  <c r="F338" i="2" s="1"/>
  <c r="C338" i="2"/>
  <c r="F267" i="2"/>
  <c r="F231" i="2"/>
  <c r="C231" i="2"/>
  <c r="C198" i="2"/>
  <c r="F10" i="12" s="1"/>
  <c r="I192" i="2"/>
  <c r="F192" i="2"/>
  <c r="F196" i="2" s="1"/>
  <c r="C196" i="2"/>
  <c r="F121" i="2"/>
  <c r="F125" i="2" s="1"/>
  <c r="C125" i="2"/>
  <c r="F161" i="2"/>
  <c r="F89" i="2"/>
  <c r="C89" i="2"/>
  <c r="F49" i="2"/>
  <c r="F53" i="2" s="1"/>
  <c r="K363" i="2"/>
  <c r="K328" i="2"/>
  <c r="K257" i="2"/>
  <c r="K263" i="2" s="1"/>
  <c r="K221" i="2"/>
  <c r="K186" i="2"/>
  <c r="K151" i="2"/>
  <c r="K115" i="2"/>
  <c r="K121" i="2" s="1"/>
  <c r="K79" i="2"/>
  <c r="K43" i="2"/>
  <c r="K49" i="2" s="1"/>
  <c r="K7" i="2"/>
  <c r="K13" i="2" s="1"/>
  <c r="I115" i="2"/>
  <c r="I121" i="2" s="1"/>
  <c r="I79" i="2"/>
  <c r="I85" i="2" s="1"/>
  <c r="I43" i="2"/>
  <c r="I49" i="2" s="1"/>
  <c r="I7" i="2"/>
  <c r="I13" i="2" s="1"/>
  <c r="C236" i="5" l="1"/>
  <c r="P11" i="12" s="1"/>
  <c r="N11" i="12"/>
  <c r="D93" i="3"/>
  <c r="J7" i="12" s="1"/>
  <c r="I39" i="12" s="1"/>
  <c r="H7" i="12"/>
  <c r="C128" i="5"/>
  <c r="P8" i="12" s="1"/>
  <c r="N8" i="12"/>
  <c r="C200" i="5"/>
  <c r="P10" i="12" s="1"/>
  <c r="N10" i="12"/>
  <c r="D129" i="3"/>
  <c r="J8" i="12" s="1"/>
  <c r="I40" i="12" s="1"/>
  <c r="H8" i="12"/>
  <c r="N301" i="3"/>
  <c r="H13" i="12" s="1"/>
  <c r="N229" i="3"/>
  <c r="N193" i="3"/>
  <c r="N337" i="3"/>
  <c r="M263" i="2"/>
  <c r="M13" i="2"/>
  <c r="C290" i="2"/>
  <c r="C291" i="2" s="1"/>
  <c r="G29" i="12" s="1"/>
  <c r="H44" i="12" s="1"/>
  <c r="C147" i="2"/>
  <c r="C148" i="2" s="1"/>
  <c r="G25" i="12" s="1"/>
  <c r="H40" i="12" s="1"/>
  <c r="K334" i="2"/>
  <c r="C360" i="2"/>
  <c r="C361" i="2" s="1"/>
  <c r="G31" i="12" s="1"/>
  <c r="H46" i="12" s="1"/>
  <c r="K157" i="2"/>
  <c r="L157" i="2" s="1"/>
  <c r="C183" i="2"/>
  <c r="C184" i="2" s="1"/>
  <c r="G26" i="12" s="1"/>
  <c r="H41" i="12" s="1"/>
  <c r="K369" i="2"/>
  <c r="C395" i="2"/>
  <c r="C396" i="2" s="1"/>
  <c r="G32" i="12" s="1"/>
  <c r="H47" i="12" s="1"/>
  <c r="K85" i="2"/>
  <c r="M85" i="2" s="1"/>
  <c r="E7" i="12" s="1"/>
  <c r="C112" i="2"/>
  <c r="C113" i="2" s="1"/>
  <c r="G24" i="12" s="1"/>
  <c r="H39" i="12" s="1"/>
  <c r="M49" i="2"/>
  <c r="C66" i="2"/>
  <c r="C67" i="2" s="1"/>
  <c r="E23" i="12" s="1"/>
  <c r="F38" i="12" s="1"/>
  <c r="K192" i="2"/>
  <c r="L192" i="2" s="1"/>
  <c r="C218" i="2"/>
  <c r="C219" i="2" s="1"/>
  <c r="G27" i="12" s="1"/>
  <c r="H42" i="12" s="1"/>
  <c r="K227" i="2"/>
  <c r="L227" i="2" s="1"/>
  <c r="C254" i="2"/>
  <c r="C255" i="2" s="1"/>
  <c r="G28" i="12" s="1"/>
  <c r="H43" i="12" s="1"/>
  <c r="N49" i="3"/>
  <c r="H6" i="12" s="1"/>
  <c r="N157" i="3"/>
  <c r="D57" i="3"/>
  <c r="J6" i="12" s="1"/>
  <c r="I38" i="12" s="1"/>
  <c r="C138" i="2"/>
  <c r="C139" i="2" s="1"/>
  <c r="E25" i="12" s="1"/>
  <c r="F40" i="12" s="1"/>
  <c r="C102" i="2"/>
  <c r="C103" i="2" s="1"/>
  <c r="E24" i="12" s="1"/>
  <c r="F39" i="12" s="1"/>
  <c r="C21" i="2" l="1"/>
  <c r="G5" i="12" s="1"/>
  <c r="E5" i="12"/>
  <c r="C235" i="2"/>
  <c r="G11" i="12" s="1"/>
  <c r="D43" i="12" s="1"/>
  <c r="E11" i="12"/>
  <c r="C271" i="2"/>
  <c r="G12" i="12" s="1"/>
  <c r="D44" i="12" s="1"/>
  <c r="E12" i="12"/>
  <c r="C200" i="2"/>
  <c r="G10" i="12" s="1"/>
  <c r="D42" i="12" s="1"/>
  <c r="E10" i="12"/>
  <c r="C165" i="2"/>
  <c r="G9" i="12" s="1"/>
  <c r="D41" i="12" s="1"/>
  <c r="E9" i="12"/>
  <c r="D201" i="3"/>
  <c r="J10" i="12" s="1"/>
  <c r="I42" i="12" s="1"/>
  <c r="H10" i="12"/>
  <c r="D165" i="3"/>
  <c r="J9" i="12" s="1"/>
  <c r="I41" i="12" s="1"/>
  <c r="H9" i="12"/>
  <c r="D345" i="3"/>
  <c r="J14" i="12" s="1"/>
  <c r="I46" i="12" s="1"/>
  <c r="H14" i="12"/>
  <c r="D237" i="3"/>
  <c r="J11" i="12" s="1"/>
  <c r="I43" i="12" s="1"/>
  <c r="H11" i="12"/>
  <c r="C57" i="2"/>
  <c r="G6" i="12" s="1"/>
  <c r="D38" i="12" s="1"/>
  <c r="E6" i="12"/>
  <c r="M369" i="2"/>
  <c r="M334" i="2"/>
  <c r="M121" i="2"/>
  <c r="C93" i="2"/>
  <c r="G7" i="12" s="1"/>
  <c r="D39" i="12" s="1"/>
  <c r="D37" i="12" l="1"/>
  <c r="D52" i="12" s="1"/>
  <c r="C342" i="2"/>
  <c r="G14" i="12" s="1"/>
  <c r="E14" i="12"/>
  <c r="C129" i="2"/>
  <c r="G8" i="12" s="1"/>
  <c r="D40" i="12" s="1"/>
  <c r="E8" i="12"/>
  <c r="C377" i="2"/>
  <c r="G15" i="12" s="1"/>
  <c r="D47" i="12" s="1"/>
  <c r="E15" i="12"/>
</calcChain>
</file>

<file path=xl/sharedStrings.xml><?xml version="1.0" encoding="utf-8"?>
<sst xmlns="http://schemas.openxmlformats.org/spreadsheetml/2006/main" count="3064" uniqueCount="354">
  <si>
    <t>Net Income</t>
  </si>
  <si>
    <t>1 - Dividends Paid</t>
  </si>
  <si>
    <t>1 + Total Debt</t>
  </si>
  <si>
    <t>Total Equity</t>
  </si>
  <si>
    <t>Total Sales</t>
  </si>
  <si>
    <t>Total Assets</t>
  </si>
  <si>
    <t>SGR</t>
  </si>
  <si>
    <t>SGC</t>
  </si>
  <si>
    <t>AGR</t>
  </si>
  <si>
    <t>1 - 0.77</t>
  </si>
  <si>
    <t>1 + 1.16</t>
  </si>
  <si>
    <t>1 - 0.69</t>
  </si>
  <si>
    <t>1+1.16</t>
  </si>
  <si>
    <t>1-0.52</t>
  </si>
  <si>
    <t>1+1.29</t>
  </si>
  <si>
    <t>1-0.97</t>
  </si>
  <si>
    <t>1+1.23</t>
  </si>
  <si>
    <t>1+1.25</t>
  </si>
  <si>
    <t>1+1.03</t>
  </si>
  <si>
    <t>1+1.10</t>
  </si>
  <si>
    <t>1-0.14</t>
  </si>
  <si>
    <t>1+0.77</t>
  </si>
  <si>
    <t>1+0.65</t>
  </si>
  <si>
    <t>1+0.91</t>
  </si>
  <si>
    <t>1-0.45</t>
  </si>
  <si>
    <t>1+0.86</t>
  </si>
  <si>
    <t>1+0.54</t>
  </si>
  <si>
    <t>1+0.79</t>
  </si>
  <si>
    <t>1-0.69</t>
  </si>
  <si>
    <t>1+0.68</t>
  </si>
  <si>
    <t>1-1.23</t>
  </si>
  <si>
    <t>1+1.04</t>
  </si>
  <si>
    <t>1+1.01</t>
  </si>
  <si>
    <t>1-0.85</t>
  </si>
  <si>
    <t>1+0.88</t>
  </si>
  <si>
    <t>1-0.64</t>
  </si>
  <si>
    <t>1+0.48</t>
  </si>
  <si>
    <t>1+0.45</t>
  </si>
  <si>
    <t>1+0.57</t>
  </si>
  <si>
    <t>1+0.62</t>
  </si>
  <si>
    <t>1+0.70</t>
  </si>
  <si>
    <t>1+1.95</t>
  </si>
  <si>
    <t>1+1.77</t>
  </si>
  <si>
    <t>1+1.67</t>
  </si>
  <si>
    <t>1-0.18</t>
  </si>
  <si>
    <t>1+1.27</t>
  </si>
  <si>
    <t>1+1.11</t>
  </si>
  <si>
    <t>1+0.51</t>
  </si>
  <si>
    <t>1-0.58</t>
  </si>
  <si>
    <t>1+0.58</t>
  </si>
  <si>
    <t>1+0.53</t>
  </si>
  <si>
    <t>1+0.81</t>
  </si>
  <si>
    <t>1-0.79</t>
  </si>
  <si>
    <t>1+0.78</t>
  </si>
  <si>
    <t>1+0.80</t>
  </si>
  <si>
    <t>1-0.50</t>
  </si>
  <si>
    <t>1+0.41</t>
  </si>
  <si>
    <t>1+0.37</t>
  </si>
  <si>
    <t>1+0.44</t>
  </si>
  <si>
    <t>1+0.59</t>
  </si>
  <si>
    <t>1-0.59</t>
  </si>
  <si>
    <t>1+0.66</t>
  </si>
  <si>
    <t>1+0.67</t>
  </si>
  <si>
    <t>1-0.93</t>
  </si>
  <si>
    <t>1+1.43</t>
  </si>
  <si>
    <t>1+0.95</t>
  </si>
  <si>
    <t>1-0.35</t>
  </si>
  <si>
    <t>1+0.55</t>
  </si>
  <si>
    <t>1-0.13</t>
  </si>
  <si>
    <t>1+0.36</t>
  </si>
  <si>
    <t>1+0.38</t>
  </si>
  <si>
    <t>1+0.34</t>
  </si>
  <si>
    <t>1+0.42</t>
  </si>
  <si>
    <t>1+0.31</t>
  </si>
  <si>
    <t>1+0.52</t>
  </si>
  <si>
    <t>1-0.29</t>
  </si>
  <si>
    <t>Liquidity</t>
  </si>
  <si>
    <t>Current Assets / Current Liabilities</t>
  </si>
  <si>
    <t>1-0.92</t>
  </si>
  <si>
    <t>1+0.64</t>
  </si>
  <si>
    <t>Profitability</t>
  </si>
  <si>
    <t>Leverage</t>
  </si>
  <si>
    <t>Current Ratio</t>
  </si>
  <si>
    <t>Net Income / Net Sales x 100 / 1</t>
  </si>
  <si>
    <t>Debt Equity Ratio</t>
  </si>
  <si>
    <t>Profit Margin on Sales Ratio</t>
  </si>
  <si>
    <t>Total Debt / Total Equity</t>
  </si>
  <si>
    <t>.</t>
  </si>
  <si>
    <t xml:space="preserve"> x 100 / 1</t>
  </si>
  <si>
    <t>1+1.57</t>
  </si>
  <si>
    <t>1-0.23</t>
  </si>
  <si>
    <t>1+.1.28</t>
  </si>
  <si>
    <t>1+1.18</t>
  </si>
  <si>
    <t>1+0.97</t>
  </si>
  <si>
    <t>1-0.41</t>
  </si>
  <si>
    <t>1+0.93</t>
  </si>
  <si>
    <t>1-0.57</t>
  </si>
  <si>
    <t>1-0.17</t>
  </si>
  <si>
    <t>1+1.19</t>
  </si>
  <si>
    <t>1-0.43</t>
  </si>
  <si>
    <t>1+1.42</t>
  </si>
  <si>
    <t>1+(6.45)</t>
  </si>
  <si>
    <t>Asset Effiency</t>
  </si>
  <si>
    <t>Sales / Total Assets</t>
  </si>
  <si>
    <t>Asset Turnover Ratio</t>
  </si>
  <si>
    <t>1 + 1.32</t>
  </si>
  <si>
    <t>X 100/1</t>
  </si>
  <si>
    <t>(1,553,184 + 363,399) - 1,633,071</t>
  </si>
  <si>
    <t>1 - 0.72</t>
  </si>
  <si>
    <t>(1,633,071+435,262)-1,766,493</t>
  </si>
  <si>
    <t>1+1.14</t>
  </si>
  <si>
    <t>(1,766,493 + 332,500) - 1,775,742</t>
  </si>
  <si>
    <t>(1,775,742  + 247,299) - 1,891,870</t>
  </si>
  <si>
    <t>1-0.53</t>
  </si>
  <si>
    <t>(1,891,870 + 341,066) - 2,039,954</t>
  </si>
  <si>
    <t>(2,039,954 + 779,939) - 2,503,399</t>
  </si>
  <si>
    <t>(2,503,399 + 372,167) - 2,523,024</t>
  </si>
  <si>
    <t>1-0.95</t>
  </si>
  <si>
    <t>(2,523,024 + 754,913) - 3,173,455</t>
  </si>
  <si>
    <t>(3,173,455 + 1,434,350) - 3,886,057</t>
  </si>
  <si>
    <t>(3,886,057 + 647,535) - 3,938,835</t>
  </si>
  <si>
    <t>(3,938,835 + 561,234) - 4,304,572</t>
  </si>
  <si>
    <t>1-0.62</t>
  </si>
  <si>
    <t>1+1.08</t>
  </si>
  <si>
    <t>(3,180,300 + 599,900) - 3,381,700</t>
  </si>
  <si>
    <t>1-0.66</t>
  </si>
  <si>
    <t>(3,381,700 + 739,300) - 3,466,000</t>
  </si>
  <si>
    <t>1-0.89</t>
  </si>
  <si>
    <t>(3,466,000 + 937,000) - 3,983,600</t>
  </si>
  <si>
    <t>(3,983,600 + 1,044,200) - 3,877,300</t>
  </si>
  <si>
    <t>1-1.10</t>
  </si>
  <si>
    <t>(3,877,300 + 1,315,700)   - 4,287,300</t>
  </si>
  <si>
    <t>(4,287,300 + 1,332,300) - 3,984,500</t>
  </si>
  <si>
    <t>(3,984,500 + 1,481,200) - 4,354,400</t>
  </si>
  <si>
    <t>1-0.75</t>
  </si>
  <si>
    <t>(4,354,400 + 1,533,200) - 4,666,100</t>
  </si>
  <si>
    <t>(4,666,100 + 1,675,800) - 4,925,100</t>
  </si>
  <si>
    <t>(4,925,000 + 1,604,500) - 4250100</t>
  </si>
  <si>
    <t>1-1.42</t>
  </si>
  <si>
    <t>(4,250,100 + 1,947,300) - 4,845,100</t>
  </si>
  <si>
    <t>1-0.91</t>
  </si>
  <si>
    <t>(329,258 + 37,057) - 335,913</t>
  </si>
  <si>
    <t>1-0.82</t>
  </si>
  <si>
    <t>(335,913 + 113,206) - 433,878</t>
  </si>
  <si>
    <t>(433,878 + 82,184) - 496,039</t>
  </si>
  <si>
    <t>1-0.24</t>
  </si>
  <si>
    <t>(496,039 + 86,894) - 563,183</t>
  </si>
  <si>
    <t>(563183 + 123,107 + 79590) - 742804</t>
  </si>
  <si>
    <t>(742,804 + 43,136) - 761,356</t>
  </si>
  <si>
    <t>(761,356 + 61,763) - 808,387</t>
  </si>
  <si>
    <t>(808,387 + 96,206) - 836,706</t>
  </si>
  <si>
    <t>1-0.71</t>
  </si>
  <si>
    <t>1-1.0865</t>
  </si>
  <si>
    <t>(836,706 - 3,237) - 805,471</t>
  </si>
  <si>
    <t>(805,471 + 42,445) - 831,316</t>
  </si>
  <si>
    <t>1-0.39</t>
  </si>
  <si>
    <t>(831,316 + 23,688) - 839,930</t>
  </si>
  <si>
    <t>(1,053,395 + 303,515) - 1,162,803</t>
  </si>
  <si>
    <t>1-0.65</t>
  </si>
  <si>
    <t>(1,162,803 + 346,217) - 1,283,031</t>
  </si>
  <si>
    <t>1-0.54</t>
  </si>
  <si>
    <t>(1,283,031 + 463,926) - 1,496,895</t>
  </si>
  <si>
    <t>1-0.76</t>
  </si>
  <si>
    <t>(1,496,895 + 524,390) - 1,620,682</t>
  </si>
  <si>
    <t>1-1.09</t>
  </si>
  <si>
    <t>(1,620,682 + 608,919) - 1,563,243</t>
  </si>
  <si>
    <t>1-0.70</t>
  </si>
  <si>
    <t>(1,563,243 + 642,202) - 1,755,638</t>
  </si>
  <si>
    <t>(1,755,638 + 958,289) - 2,215,919</t>
  </si>
  <si>
    <t>(2,215,919 + 479,350) - 2,134,148</t>
  </si>
  <si>
    <t>1-1.17</t>
  </si>
  <si>
    <t>(2,134,148 + 882,241) - 2,851,418</t>
  </si>
  <si>
    <t>1-0.86</t>
  </si>
  <si>
    <t>(2,943,871 + 816,151) -3,221,312</t>
  </si>
  <si>
    <t>1+1.02</t>
  </si>
  <si>
    <t>(2,851,418 + 648,367) -2,943,871</t>
  </si>
  <si>
    <t>1+0.60</t>
  </si>
  <si>
    <t>1-0.05</t>
  </si>
  <si>
    <t>(7,309,800 + 2,175,500) - 9,366,500</t>
  </si>
  <si>
    <t>1-0.37</t>
  </si>
  <si>
    <t>(9,366,500 + 2,578,300) - 10,978,600</t>
  </si>
  <si>
    <t>(10,978,600 + 2,747,800) - 12,142,500</t>
  </si>
  <si>
    <t>1-0.61</t>
  </si>
  <si>
    <t>(12,142,500 + 2,389,600) - 13,081,200</t>
  </si>
  <si>
    <t>(13,081,200 + 1,863,800) - 13,198,800</t>
  </si>
  <si>
    <t>1-0.40</t>
  </si>
  <si>
    <t>1-1.05</t>
  </si>
  <si>
    <t>(13,198,800 + 942,000) - 13,152,900</t>
  </si>
  <si>
    <t>(13,152,900 + 3,294,100) - 14,373,400</t>
  </si>
  <si>
    <t>1-0.63</t>
  </si>
  <si>
    <t>(14,373,400 + 3,033,000) - 15,544,500</t>
  </si>
  <si>
    <t>1-0.98</t>
  </si>
  <si>
    <t>(15,544,500 + 2,417,100) - 15,581,100</t>
  </si>
  <si>
    <t>1-1.46</t>
  </si>
  <si>
    <t>(15,581,100 + 3,943,300) - 13,784,900</t>
  </si>
  <si>
    <t>(13,784,900 + 1,493,100) - 13,825,100</t>
  </si>
  <si>
    <t>1 - 1.55</t>
  </si>
  <si>
    <t>1+1.46</t>
  </si>
  <si>
    <t>(4,691,000 + 871,000) - 5,305,000</t>
  </si>
  <si>
    <t>1-0.30</t>
  </si>
  <si>
    <t>(5,305,000  + 1,021,000) - 5,888,000</t>
  </si>
  <si>
    <t>(5888000 + 1170000) - 6596000</t>
  </si>
  <si>
    <t>(6,596,000 + 1,227,000) - 7,412,000</t>
  </si>
  <si>
    <t>1-0.33</t>
  </si>
  <si>
    <t>(7,412,000 + 1,047,000) - 7,959,000</t>
  </si>
  <si>
    <t>1-0.48</t>
  </si>
  <si>
    <t>1-0.56</t>
  </si>
  <si>
    <t>(7,959,000 + 770,000) - 8,295,000</t>
  </si>
  <si>
    <t>1-0.32</t>
  </si>
  <si>
    <t>(8,295,000 + 1,095,000) - 9,044,000</t>
  </si>
  <si>
    <t>(9,044,000 + 831,000) - 9,401,000</t>
  </si>
  <si>
    <t>1-(6.39)</t>
  </si>
  <si>
    <t>(9,401,000 - 792,000) + 3,548,000</t>
  </si>
  <si>
    <t>(1,221,216 + 317,452) - 1,366,551</t>
  </si>
  <si>
    <t>(1,221,216 + 355,508) - 1,366,551</t>
  </si>
  <si>
    <t>(1,366,551 + 383,850) - 1,527,861</t>
  </si>
  <si>
    <t>(1,527,861 + 266,767) - 1,547,382</t>
  </si>
  <si>
    <t>1-1.661</t>
  </si>
  <si>
    <t>(1,547,382  - 8,922) - 1,479,480</t>
  </si>
  <si>
    <t>(1,479,480 -306,737) - 1,005,921</t>
  </si>
  <si>
    <t>(1,005,921 + 893,862) - 1,545,571</t>
  </si>
  <si>
    <t>1-1.50</t>
  </si>
  <si>
    <t>(1,545,571 +  226,595) - 1,432,329</t>
  </si>
  <si>
    <t>1-0.42</t>
  </si>
  <si>
    <t>(1,432,329 + 476,307) - 1,708,703</t>
  </si>
  <si>
    <t>(1,708,703 + 878,377) - 2,336,451</t>
  </si>
  <si>
    <t>(2,336,451 - 183,962) - 1,886,781</t>
  </si>
  <si>
    <t>1-1.44</t>
  </si>
  <si>
    <t>(1,886,781 - 1,114,818) - 781,524</t>
  </si>
  <si>
    <t>1+0.75</t>
  </si>
  <si>
    <t>1+0.87</t>
  </si>
  <si>
    <t>(3,645,758 + 234,545) - 3,724,685</t>
  </si>
  <si>
    <t>1-0.09</t>
  </si>
  <si>
    <t>(3,724,685 + 728,624) - 4,386,631</t>
  </si>
  <si>
    <t>1+0.71</t>
  </si>
  <si>
    <t>(4,386,631 + 603,600) - 4,847,215</t>
  </si>
  <si>
    <t>(5,133,008 + 964,176) - 4,581,924</t>
  </si>
  <si>
    <t>1-1.57</t>
  </si>
  <si>
    <t>(4,847,215 + 496,659) - 5,133,008</t>
  </si>
  <si>
    <t>(4,581,924 + 1,130,419) - 5,248,473</t>
  </si>
  <si>
    <t>1-0.34</t>
  </si>
  <si>
    <t>(5,248,473 + 1,690,173) - 6,372,313</t>
  </si>
  <si>
    <t>(6,372,313 + 726,151) - 6,422,912</t>
  </si>
  <si>
    <t>1+0.73</t>
  </si>
  <si>
    <t>(6,422,912 + 1,072,600) - 6,815,913</t>
  </si>
  <si>
    <t>1-0.55</t>
  </si>
  <si>
    <t>(6,815,913 + 909,815) - 7,227,228</t>
  </si>
  <si>
    <t>Crookes 
Brothers Ltd</t>
  </si>
  <si>
    <t>Astral 
Foods</t>
  </si>
  <si>
    <t>Oceana 
Group</t>
  </si>
  <si>
    <t>Tiger 
Brands</t>
  </si>
  <si>
    <t>Tongaat 
Hullett</t>
  </si>
  <si>
    <t>RCL Foods Ltd</t>
  </si>
  <si>
    <t>Pioneer Foods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</si>
  <si>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</si>
  <si>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</si>
  <si>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</si>
  <si>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</si>
  <si>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</si>
  <si>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</si>
  <si>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</si>
  <si>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</si>
  <si>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</si>
  <si>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</si>
  <si>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</si>
  <si>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2008 - 2009</t>
  </si>
  <si>
    <t>AVT 
Ltd</t>
  </si>
  <si>
    <t>CR</t>
  </si>
  <si>
    <t>PM</t>
  </si>
  <si>
    <t>DE</t>
  </si>
  <si>
    <t>AE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</si>
  <si>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</si>
  <si>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</si>
  <si>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</si>
  <si>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</si>
  <si>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</si>
  <si>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</si>
  <si>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</si>
  <si>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</si>
  <si>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</si>
  <si>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</si>
  <si>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</si>
  <si>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</si>
  <si>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</si>
  <si>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</si>
  <si>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</si>
  <si>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</si>
  <si>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</si>
  <si>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</si>
  <si>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</si>
  <si>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</si>
  <si>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</si>
  <si>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</si>
  <si>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</si>
  <si>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</si>
  <si>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Mean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</si>
  <si>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</si>
  <si>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</si>
  <si>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</si>
  <si>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</si>
  <si>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</si>
  <si>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</si>
  <si>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</si>
  <si>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</si>
  <si>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</si>
  <si>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</si>
  <si>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</si>
  <si>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Confidence Level(95.0%)</t>
  </si>
  <si>
    <t>Crookes 
Brothers</t>
  </si>
  <si>
    <t>Combined Variables</t>
  </si>
  <si>
    <t>Independent Variables</t>
  </si>
  <si>
    <t>Dependent Variables</t>
  </si>
  <si>
    <t>(0.50) - 0.56</t>
  </si>
  <si>
    <t>8.96 - 15.64</t>
  </si>
  <si>
    <t>0.37 - 0.78</t>
  </si>
  <si>
    <t>3.70 - 5.99</t>
  </si>
  <si>
    <t>5.80 - 10.65</t>
  </si>
  <si>
    <t>Measures</t>
  </si>
  <si>
    <t>M</t>
  </si>
  <si>
    <t>SD</t>
  </si>
  <si>
    <t>Sustainable Growth Challenge</t>
  </si>
  <si>
    <t>Asset Efficiency</t>
  </si>
  <si>
    <t>Descriptive Statistics of Key Variables</t>
  </si>
  <si>
    <r>
      <t xml:space="preserve">Note: N </t>
    </r>
    <r>
      <rPr>
        <sz val="11"/>
        <color theme="1"/>
        <rFont val="Calibri"/>
        <family val="2"/>
        <scheme val="minor"/>
      </rPr>
      <t>= 12</t>
    </r>
  </si>
  <si>
    <t>2007 - 2008</t>
  </si>
  <si>
    <t xml:space="preserve">2012 - 2013 </t>
  </si>
  <si>
    <t xml:space="preserve">2013 - 2014 </t>
  </si>
  <si>
    <t>BPCL</t>
  </si>
  <si>
    <t>CPCL</t>
  </si>
  <si>
    <t>HPCL</t>
  </si>
  <si>
    <t>IOCL</t>
  </si>
  <si>
    <t>RIL</t>
  </si>
  <si>
    <t>weak</t>
  </si>
  <si>
    <t>Tiger Brands</t>
  </si>
  <si>
    <t>(1,492,850 + 352,992) - 1,553,184</t>
  </si>
  <si>
    <t>(2,919,800 + 533,800) - 3,180,300</t>
  </si>
  <si>
    <t>(274,740 + 72,412) - 329,258</t>
  </si>
  <si>
    <t>(920,434+307,933) - 1,053,395</t>
  </si>
  <si>
    <t>(6,203,500 + 2,479,000) - 7,309,800</t>
  </si>
  <si>
    <t>(3,263,768+560,519)-3,645,758</t>
  </si>
  <si>
    <t>5.80 - 11.76</t>
  </si>
  <si>
    <t>Asset Effjciency</t>
  </si>
  <si>
    <t>Note: N = 12</t>
  </si>
  <si>
    <t>VIF</t>
  </si>
  <si>
    <t>Cumul</t>
  </si>
  <si>
    <t>Obs CDF</t>
  </si>
  <si>
    <t>Z Score</t>
  </si>
  <si>
    <t>F (x)</t>
  </si>
  <si>
    <t>Difference</t>
  </si>
  <si>
    <t>Freq</t>
  </si>
  <si>
    <t>STDEV</t>
  </si>
  <si>
    <t>Max</t>
  </si>
  <si>
    <t>x</t>
  </si>
  <si>
    <t>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</si>
</sst>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33CC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4">
    <xf numFmtId="0" fontId="0" fillId="0" borderId="0" xfId="0"/>
    <xf numFmtId="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2" xfId="0" applyBorder="1"/>
    <xf numFmtId="3" fontId="0" fillId="0" borderId="0" xfId="0" applyNumberFormat="1"/>
    <xf numFmtId="3" fontId="0" fillId="0" borderId="2" xfId="0" applyNumberFormat="1" applyBorder="1"/>
    <xf numFmtId="0" fontId="1" fillId="3" borderId="1" xfId="0" applyFont="1" applyFill="1" applyBorder="1" applyAlignment="1">
      <alignment horizontal="center"/>
    </xf>
    <xf numFmtId="9" fontId="0" fillId="0" borderId="0" xfId="2" applyFont="1"/>
    <xf numFmtId="43" fontId="0" fillId="0" borderId="0" xfId="1" applyFont="1"/>
    <xf numFmtId="3" fontId="0" fillId="0" borderId="0" xfId="0" applyNumberFormat="1" applyAlignment="1">
      <alignment horizontal="right"/>
    </xf>
    <xf numFmtId="0" fontId="1" fillId="0" borderId="1" xfId="0" applyFont="1" applyFill="1" applyBorder="1" applyAlignment="1">
      <alignment horizontal="center"/>
    </xf>
    <xf numFmtId="3" fontId="1" fillId="0" borderId="0" xfId="0" applyNumberFormat="1" applyFont="1" applyAlignment="1">
      <alignment horizontal="center"/>
    </xf>
    <xf numFmtId="43" fontId="0" fillId="0" borderId="0" xfId="0" applyNumberFormat="1"/>
    <xf numFmtId="9" fontId="0" fillId="0" borderId="0" xfId="0" applyNumberFormat="1"/>
    <xf numFmtId="9" fontId="0" fillId="0" borderId="0" xfId="2" applyFont="1" applyAlignment="1">
      <alignment horizontal="right"/>
    </xf>
    <xf numFmtId="3" fontId="3" fillId="0" borderId="0" xfId="0" applyNumberFormat="1" applyFont="1"/>
    <xf numFmtId="41" fontId="0" fillId="0" borderId="0" xfId="1" applyNumberFormat="1" applyFont="1"/>
    <xf numFmtId="9" fontId="4" fillId="0" borderId="0" xfId="2" applyFont="1"/>
    <xf numFmtId="9" fontId="5" fillId="0" borderId="0" xfId="2" applyFont="1"/>
    <xf numFmtId="3" fontId="4" fillId="4" borderId="2" xfId="0" applyNumberFormat="1" applyFont="1" applyFill="1" applyBorder="1"/>
    <xf numFmtId="3" fontId="0" fillId="4" borderId="0" xfId="0" applyNumberFormat="1" applyFont="1" applyFill="1"/>
    <xf numFmtId="3" fontId="0" fillId="4" borderId="2" xfId="0" applyNumberFormat="1" applyFill="1" applyBorder="1"/>
    <xf numFmtId="3" fontId="0" fillId="4" borderId="0" xfId="0" applyNumberFormat="1" applyFill="1"/>
    <xf numFmtId="3" fontId="0" fillId="5" borderId="2" xfId="0" applyNumberFormat="1" applyFill="1" applyBorder="1"/>
    <xf numFmtId="3" fontId="0" fillId="5" borderId="0" xfId="0" applyNumberFormat="1" applyFill="1"/>
    <xf numFmtId="41" fontId="0" fillId="0" borderId="2" xfId="1" applyNumberFormat="1" applyFont="1" applyBorder="1"/>
    <xf numFmtId="0" fontId="0" fillId="0" borderId="3" xfId="0" applyBorder="1"/>
    <xf numFmtId="41" fontId="0" fillId="0" borderId="0" xfId="0" applyNumberFormat="1"/>
    <xf numFmtId="0" fontId="0" fillId="0" borderId="0" xfId="0" applyAlignment="1">
      <alignment horizontal="right"/>
    </xf>
    <xf numFmtId="2" fontId="0" fillId="0" borderId="0" xfId="0" applyNumberFormat="1"/>
    <xf numFmtId="9" fontId="5" fillId="0" borderId="0" xfId="0" applyNumberFormat="1" applyFont="1"/>
    <xf numFmtId="0" fontId="0" fillId="5" borderId="0" xfId="0" applyFill="1"/>
    <xf numFmtId="0" fontId="0" fillId="5" borderId="3" xfId="0" applyFill="1" applyBorder="1"/>
    <xf numFmtId="41" fontId="0" fillId="0" borderId="2" xfId="0" applyNumberFormat="1" applyBorder="1"/>
    <xf numFmtId="41" fontId="0" fillId="0" borderId="0" xfId="2" applyNumberFormat="1" applyFont="1"/>
    <xf numFmtId="37" fontId="0" fillId="0" borderId="2" xfId="1" applyNumberFormat="1" applyFont="1" applyBorder="1"/>
    <xf numFmtId="0" fontId="0" fillId="4" borderId="3" xfId="0" applyFill="1" applyBorder="1"/>
    <xf numFmtId="0" fontId="0" fillId="4" borderId="0" xfId="0" applyFill="1"/>
    <xf numFmtId="3" fontId="0" fillId="4" borderId="3" xfId="0" applyNumberFormat="1" applyFill="1" applyBorder="1"/>
    <xf numFmtId="3" fontId="0" fillId="6" borderId="0" xfId="0" applyNumberFormat="1" applyFill="1"/>
    <xf numFmtId="3" fontId="0" fillId="6" borderId="3" xfId="0" applyNumberFormat="1" applyFill="1" applyBorder="1"/>
    <xf numFmtId="9" fontId="5" fillId="7" borderId="0" xfId="2" applyFont="1" applyFill="1"/>
    <xf numFmtId="0" fontId="0" fillId="6" borderId="0" xfId="0" applyFill="1"/>
    <xf numFmtId="3" fontId="5" fillId="0" borderId="0" xfId="0" applyNumberFormat="1" applyFont="1"/>
    <xf numFmtId="9" fontId="0" fillId="8" borderId="0" xfId="2" applyFont="1" applyFill="1"/>
    <xf numFmtId="9" fontId="0" fillId="8" borderId="0" xfId="2" applyFont="1" applyFill="1" applyAlignment="1">
      <alignment horizontal="right"/>
    </xf>
    <xf numFmtId="9" fontId="5" fillId="0" borderId="0" xfId="2" applyFont="1" applyAlignment="1">
      <alignment horizontal="right"/>
    </xf>
    <xf numFmtId="3" fontId="0" fillId="9" borderId="0" xfId="0" applyNumberFormat="1" applyFill="1"/>
    <xf numFmtId="43" fontId="0" fillId="0" borderId="0" xfId="1" applyFont="1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1" fillId="10" borderId="0" xfId="0" applyFont="1" applyFill="1" applyAlignment="1">
      <alignment horizontal="center" wrapText="1"/>
    </xf>
    <xf numFmtId="9" fontId="0" fillId="10" borderId="0" xfId="0" applyNumberFormat="1" applyFill="1"/>
    <xf numFmtId="9" fontId="0" fillId="11" borderId="0" xfId="0" applyNumberFormat="1" applyFill="1"/>
    <xf numFmtId="0" fontId="0" fillId="10" borderId="0" xfId="0" applyFill="1"/>
    <xf numFmtId="0" fontId="0" fillId="7" borderId="0" xfId="0" applyFill="1"/>
    <xf numFmtId="0" fontId="1" fillId="10" borderId="0" xfId="0" applyFont="1" applyFill="1" applyAlignment="1">
      <alignment horizontal="center"/>
    </xf>
    <xf numFmtId="0" fontId="0" fillId="12" borderId="0" xfId="0" applyFill="1"/>
    <xf numFmtId="0" fontId="1" fillId="7" borderId="4" xfId="0" applyFont="1" applyFill="1" applyBorder="1" applyAlignment="1">
      <alignment horizontal="center"/>
    </xf>
    <xf numFmtId="0" fontId="0" fillId="0" borderId="4" xfId="0" applyBorder="1"/>
    <xf numFmtId="0" fontId="6" fillId="13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1" fillId="0" borderId="4" xfId="0" applyFont="1" applyFill="1" applyBorder="1" applyAlignment="1"/>
    <xf numFmtId="0" fontId="0" fillId="0" borderId="4" xfId="0" applyFill="1" applyBorder="1" applyAlignment="1"/>
    <xf numFmtId="0" fontId="0" fillId="0" borderId="0" xfId="0" applyFill="1" applyBorder="1" applyAlignment="1"/>
    <xf numFmtId="0" fontId="0" fillId="0" borderId="2" xfId="0" applyFill="1" applyBorder="1" applyAlignment="1"/>
    <xf numFmtId="0" fontId="6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Continuous"/>
    </xf>
    <xf numFmtId="0" fontId="0" fillId="2" borderId="0" xfId="0" applyFill="1" applyBorder="1" applyAlignment="1"/>
    <xf numFmtId="0" fontId="0" fillId="2" borderId="2" xfId="0" applyFill="1" applyBorder="1" applyAlignment="1"/>
    <xf numFmtId="0" fontId="6" fillId="2" borderId="5" xfId="0" applyFont="1" applyFill="1" applyBorder="1" applyAlignment="1">
      <alignment horizontal="center"/>
    </xf>
    <xf numFmtId="43" fontId="0" fillId="0" borderId="4" xfId="1" applyFont="1" applyFill="1" applyBorder="1" applyAlignment="1"/>
    <xf numFmtId="0" fontId="0" fillId="0" borderId="8" xfId="0" applyFill="1" applyBorder="1" applyAlignment="1"/>
    <xf numFmtId="0" fontId="0" fillId="0" borderId="9" xfId="0" applyFill="1" applyBorder="1" applyAlignment="1"/>
    <xf numFmtId="0" fontId="0" fillId="0" borderId="10" xfId="0" applyFill="1" applyBorder="1" applyAlignment="1"/>
    <xf numFmtId="43" fontId="0" fillId="0" borderId="11" xfId="1" applyFont="1" applyFill="1" applyBorder="1" applyAlignment="1"/>
    <xf numFmtId="0" fontId="0" fillId="0" borderId="12" xfId="0" applyFill="1" applyBorder="1" applyAlignment="1"/>
    <xf numFmtId="43" fontId="0" fillId="0" borderId="13" xfId="1" applyFont="1" applyFill="1" applyBorder="1" applyAlignment="1"/>
    <xf numFmtId="0" fontId="0" fillId="0" borderId="13" xfId="0" applyFill="1" applyBorder="1" applyAlignment="1"/>
    <xf numFmtId="43" fontId="0" fillId="0" borderId="14" xfId="1" applyFont="1" applyFill="1" applyBorder="1" applyAlignment="1"/>
    <xf numFmtId="0" fontId="6" fillId="0" borderId="17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12" borderId="4" xfId="0" applyFont="1" applyFill="1" applyBorder="1" applyAlignment="1">
      <alignment horizontal="center"/>
    </xf>
    <xf numFmtId="9" fontId="0" fillId="12" borderId="0" xfId="1" applyNumberFormat="1" applyFont="1" applyFill="1"/>
    <xf numFmtId="9" fontId="0" fillId="12" borderId="0" xfId="0" applyNumberFormat="1" applyFill="1"/>
    <xf numFmtId="0" fontId="0" fillId="0" borderId="4" xfId="0" applyBorder="1" applyAlignment="1">
      <alignment wrapText="1"/>
    </xf>
    <xf numFmtId="0" fontId="0" fillId="7" borderId="4" xfId="0" applyFill="1" applyBorder="1" applyAlignment="1">
      <alignment wrapText="1"/>
    </xf>
    <xf numFmtId="0" fontId="4" fillId="0" borderId="15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43" fontId="0" fillId="0" borderId="4" xfId="1" applyFont="1" applyBorder="1"/>
    <xf numFmtId="43" fontId="0" fillId="0" borderId="4" xfId="1" quotePrefix="1" applyFont="1" applyFill="1" applyBorder="1" applyAlignment="1"/>
    <xf numFmtId="43" fontId="0" fillId="0" borderId="11" xfId="1" quotePrefix="1" applyFont="1" applyFill="1" applyBorder="1" applyAlignment="1"/>
    <xf numFmtId="43" fontId="7" fillId="0" borderId="0" xfId="1" applyFont="1" applyFill="1" applyBorder="1" applyAlignment="1"/>
    <xf numFmtId="43" fontId="7" fillId="0" borderId="0" xfId="1" quotePrefix="1" applyFont="1" applyFill="1" applyBorder="1" applyAlignment="1"/>
    <xf numFmtId="43" fontId="7" fillId="0" borderId="19" xfId="1" applyFont="1" applyFill="1" applyBorder="1" applyAlignment="1"/>
    <xf numFmtId="43" fontId="7" fillId="0" borderId="19" xfId="1" quotePrefix="1" applyFont="1" applyFill="1" applyBorder="1" applyAlignment="1"/>
    <xf numFmtId="0" fontId="7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18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19" xfId="0" applyFont="1" applyFill="1" applyBorder="1" applyAlignment="1">
      <alignment horizontal="left"/>
    </xf>
    <xf numFmtId="0" fontId="6" fillId="0" borderId="0" xfId="0" applyFont="1"/>
    <xf numFmtId="0" fontId="8" fillId="0" borderId="0" xfId="0" applyFont="1"/>
    <xf numFmtId="9" fontId="0" fillId="14" borderId="0" xfId="1" applyNumberFormat="1" applyFont="1" applyFill="1"/>
    <xf numFmtId="43" fontId="0" fillId="12" borderId="0" xfId="1" applyFont="1" applyFill="1"/>
    <xf numFmtId="43" fontId="0" fillId="7" borderId="0" xfId="1" applyFont="1" applyFill="1"/>
    <xf numFmtId="0" fontId="1" fillId="0" borderId="0" xfId="0" applyFont="1"/>
    <xf numFmtId="0" fontId="1" fillId="2" borderId="0" xfId="0" applyFont="1" applyFill="1"/>
    <xf numFmtId="2" fontId="0" fillId="2" borderId="0" xfId="0" applyNumberFormat="1" applyFill="1"/>
    <xf numFmtId="0" fontId="10" fillId="0" borderId="0" xfId="0" applyFont="1" applyFill="1" applyBorder="1" applyAlignment="1"/>
    <xf numFmtId="0" fontId="7" fillId="0" borderId="0" xfId="0" applyFont="1" applyFill="1" applyBorder="1" applyAlignment="1"/>
    <xf numFmtId="0" fontId="10" fillId="0" borderId="19" xfId="0" applyFont="1" applyFill="1" applyBorder="1" applyAlignment="1"/>
    <xf numFmtId="0" fontId="7" fillId="0" borderId="19" xfId="0" applyFont="1" applyFill="1" applyBorder="1" applyAlignment="1"/>
    <xf numFmtId="0" fontId="9" fillId="0" borderId="20" xfId="0" applyFont="1" applyFill="1" applyBorder="1" applyAlignment="1">
      <alignment horizontal="center"/>
    </xf>
    <xf numFmtId="0" fontId="9" fillId="7" borderId="20" xfId="0" applyFont="1" applyFill="1" applyBorder="1" applyAlignment="1">
      <alignment horizontal="center"/>
    </xf>
    <xf numFmtId="0" fontId="7" fillId="0" borderId="0" xfId="0" applyFont="1" applyBorder="1"/>
    <xf numFmtId="0" fontId="0" fillId="0" borderId="0" xfId="0" applyBorder="1"/>
    <xf numFmtId="164" fontId="0" fillId="0" borderId="0" xfId="0" applyNumberFormat="1" applyFill="1" applyBorder="1" applyAlignment="1"/>
    <xf numFmtId="164" fontId="0" fillId="0" borderId="2" xfId="0" applyNumberFormat="1" applyFill="1" applyBorder="1" applyAlignment="1"/>
    <xf numFmtId="164" fontId="0" fillId="2" borderId="2" xfId="0" applyNumberFormat="1" applyFill="1" applyBorder="1" applyAlignment="1"/>
    <xf numFmtId="164" fontId="0" fillId="2" borderId="0" xfId="0" applyNumberFormat="1" applyFill="1" applyBorder="1" applyAlignment="1"/>
    <xf numFmtId="0" fontId="0" fillId="7" borderId="0" xfId="0" applyFill="1" applyAlignment="1">
      <alignment wrapText="1"/>
    </xf>
    <xf numFmtId="9" fontId="0" fillId="0" borderId="4" xfId="1" applyNumberFormat="1" applyFont="1" applyBorder="1"/>
    <xf numFmtId="43" fontId="0" fillId="0" borderId="0" xfId="1" applyFont="1" applyFill="1" applyBorder="1" applyAlignment="1"/>
    <xf numFmtId="43" fontId="0" fillId="0" borderId="2" xfId="1" applyFont="1" applyFill="1" applyBorder="1" applyAlignment="1"/>
    <xf numFmtId="43" fontId="0" fillId="0" borderId="0" xfId="1" applyFont="1" applyFill="1" applyBorder="1" applyAlignment="1">
      <alignment horizontal="center"/>
    </xf>
    <xf numFmtId="43" fontId="0" fillId="0" borderId="0" xfId="1" quotePrefix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2" xfId="0" applyFont="1" applyFill="1" applyBorder="1" applyAlignment="1"/>
    <xf numFmtId="43" fontId="0" fillId="0" borderId="0" xfId="1" applyFont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0" fillId="2" borderId="0" xfId="0" applyFill="1"/>
    <xf numFmtId="0" fontId="7" fillId="0" borderId="0" xfId="0" applyFont="1"/>
    <xf numFmtId="43" fontId="7" fillId="0" borderId="0" xfId="1" applyFont="1" applyFill="1" applyBorder="1" applyAlignment="1">
      <alignment horizontal="center"/>
    </xf>
    <xf numFmtId="43" fontId="7" fillId="0" borderId="0" xfId="1" quotePrefix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33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33"/>
  <sheetViews>
    <sheetView topLeftCell="E1" workbookViewId="0">
      <selection activeCell="F8" sqref="F8"/>
    </sheetView>
  </sheetViews>
  <sheetFormatPr defaultRowHeight="15" x14ac:dyDescent="0.25"/>
  <cols>
    <col min="2" max="2" width="13.5703125" bestFit="1" customWidth="1"/>
    <col min="3" max="3" width="14.42578125" bestFit="1" customWidth="1"/>
    <col min="4" max="4" width="13.28515625" bestFit="1" customWidth="1"/>
    <col min="6" max="6" width="13.28515625" bestFit="1" customWidth="1"/>
    <col min="9" max="9" width="14.28515625" bestFit="1" customWidth="1"/>
    <col min="11" max="11" width="13.28515625" bestFit="1" customWidth="1"/>
  </cols>
  <sheetData>
    <row r="1" spans="1:22" ht="15.75" thickBot="1" x14ac:dyDescent="0.3"/>
    <row r="2" spans="1:22" ht="15.75" thickBot="1" x14ac:dyDescent="0.3">
      <c r="B2" s="10"/>
      <c r="C2" s="4"/>
      <c r="D2" s="4"/>
      <c r="E2" s="4"/>
      <c r="F2" s="4"/>
      <c r="G2" s="4"/>
      <c r="H2" s="4"/>
      <c r="I2" s="4"/>
      <c r="J2" s="4"/>
      <c r="K2" s="4"/>
    </row>
    <row r="3" spans="1:22" ht="15.75" thickBot="1" x14ac:dyDescent="0.3">
      <c r="B3" s="4"/>
      <c r="C3" s="4"/>
      <c r="D3" s="4"/>
      <c r="E3" s="4"/>
      <c r="F3" s="4"/>
      <c r="G3" s="4"/>
      <c r="H3" s="4"/>
      <c r="I3" s="4"/>
      <c r="J3" s="4"/>
      <c r="K3" s="4"/>
    </row>
    <row r="4" spans="1:22" ht="15.75" thickBot="1" x14ac:dyDescent="0.3">
      <c r="B4" s="6" t="s">
        <v>6</v>
      </c>
      <c r="C4" s="3" t="s">
        <v>1</v>
      </c>
      <c r="D4" s="3"/>
      <c r="F4" s="3" t="s">
        <v>2</v>
      </c>
      <c r="G4" s="3"/>
      <c r="I4" s="3" t="s">
        <v>0</v>
      </c>
      <c r="K4" s="3" t="s">
        <v>4</v>
      </c>
    </row>
    <row r="5" spans="1:22" x14ac:dyDescent="0.25">
      <c r="B5" s="4"/>
      <c r="C5" t="s">
        <v>0</v>
      </c>
      <c r="F5" t="s">
        <v>3</v>
      </c>
      <c r="I5" t="s">
        <v>4</v>
      </c>
      <c r="K5" t="s">
        <v>5</v>
      </c>
    </row>
    <row r="6" spans="1:22" ht="15.75" thickBot="1" x14ac:dyDescent="0.3"/>
    <row r="7" spans="1:22" ht="15.75" thickBot="1" x14ac:dyDescent="0.3">
      <c r="A7" s="4"/>
      <c r="B7" s="2">
        <v>2009</v>
      </c>
      <c r="C7" s="19" t="s">
        <v>334</v>
      </c>
      <c r="D7" s="20"/>
      <c r="E7" s="20"/>
      <c r="F7" s="5">
        <v>2800000</v>
      </c>
      <c r="G7" s="4"/>
      <c r="H7" s="4"/>
      <c r="I7" s="5">
        <f>C8</f>
        <v>352992</v>
      </c>
      <c r="J7" s="4"/>
      <c r="K7" s="5">
        <f>I8</f>
        <v>8833638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x14ac:dyDescent="0.25">
      <c r="A8" s="4"/>
      <c r="B8" s="4"/>
      <c r="C8" s="4">
        <v>352992</v>
      </c>
      <c r="D8" s="4"/>
      <c r="E8" s="4"/>
      <c r="F8" s="4">
        <v>1366448</v>
      </c>
      <c r="G8" s="4"/>
      <c r="H8" s="4"/>
      <c r="I8" s="4">
        <v>8833638</v>
      </c>
      <c r="J8" s="4"/>
      <c r="K8" s="4">
        <v>3040442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5.75" thickBot="1" x14ac:dyDescent="0.3">
      <c r="A10" s="4"/>
      <c r="B10" s="4"/>
      <c r="C10" s="5">
        <f>(1492850+352992)-1553184</f>
        <v>292658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x14ac:dyDescent="0.25">
      <c r="A11" s="4"/>
      <c r="B11" s="4"/>
      <c r="C11" s="4">
        <v>352992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x14ac:dyDescent="0.25">
      <c r="A13" s="4"/>
      <c r="B13" s="4"/>
      <c r="C13" s="7">
        <f>C10/C11</f>
        <v>0.8290782793944339</v>
      </c>
      <c r="D13" s="4"/>
      <c r="E13" s="4"/>
      <c r="F13" s="8">
        <f>F7/F8</f>
        <v>2.0491083451401004</v>
      </c>
      <c r="G13" s="4"/>
      <c r="H13" s="4"/>
      <c r="I13" s="7">
        <f>I7/I8</f>
        <v>3.9959980248228423E-2</v>
      </c>
      <c r="J13" s="4"/>
      <c r="K13" s="8">
        <f>K7/K8</f>
        <v>2.9053795467895784</v>
      </c>
      <c r="L13" s="4"/>
      <c r="M13" s="18">
        <f>C17*F17*I13*K13</f>
        <v>6.050597343928376E-2</v>
      </c>
      <c r="N13" s="4"/>
      <c r="O13" s="4"/>
      <c r="P13" s="4"/>
      <c r="Q13" s="4"/>
      <c r="R13" s="4"/>
      <c r="S13" s="4"/>
      <c r="T13" s="4"/>
      <c r="U13" s="4"/>
      <c r="V13" s="4"/>
    </row>
    <row r="14" spans="1:22" x14ac:dyDescent="0.25">
      <c r="A14" s="4"/>
      <c r="B14" s="4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x14ac:dyDescent="0.25">
      <c r="A15" s="4"/>
      <c r="B15" s="4"/>
      <c r="C15" s="14" t="s">
        <v>9</v>
      </c>
      <c r="D15" s="4"/>
      <c r="E15" s="4"/>
      <c r="F15" s="9" t="s">
        <v>105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x14ac:dyDescent="0.25">
      <c r="A16" s="4"/>
      <c r="B16" s="4"/>
      <c r="C16" s="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x14ac:dyDescent="0.25">
      <c r="A17" s="4"/>
      <c r="B17" s="4"/>
      <c r="C17" s="7">
        <f>1-C13</f>
        <v>0.1709217206055661</v>
      </c>
      <c r="D17" s="4"/>
      <c r="E17" s="4"/>
      <c r="F17" s="8">
        <f>1+F13</f>
        <v>3.0491083451401004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x14ac:dyDescent="0.25">
      <c r="A18" s="4"/>
      <c r="B18" s="4"/>
      <c r="C18" s="7"/>
      <c r="D18" s="4"/>
      <c r="E18" s="4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x14ac:dyDescent="0.25">
      <c r="A19" s="4"/>
      <c r="B19" s="11" t="s">
        <v>8</v>
      </c>
      <c r="C19" s="17">
        <v>0.08</v>
      </c>
      <c r="D19" s="4"/>
      <c r="E19" s="4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x14ac:dyDescent="0.25">
      <c r="A20" s="4"/>
      <c r="B20" s="4"/>
      <c r="C20" s="7"/>
      <c r="D20" s="4"/>
      <c r="E20" s="4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x14ac:dyDescent="0.25">
      <c r="A21" s="4"/>
      <c r="B21" s="11" t="s">
        <v>7</v>
      </c>
      <c r="C21" s="18">
        <f>C19-M13</f>
        <v>1.9494026560716242E-2</v>
      </c>
      <c r="D21" s="4"/>
      <c r="E21" s="4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x14ac:dyDescent="0.25">
      <c r="A22" s="4"/>
      <c r="B22" s="11"/>
      <c r="C22" s="7"/>
      <c r="D22" s="4"/>
      <c r="E22" s="4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x14ac:dyDescent="0.25">
      <c r="A23" s="4"/>
      <c r="B23" s="11" t="s">
        <v>76</v>
      </c>
      <c r="C23" s="4" t="s">
        <v>82</v>
      </c>
      <c r="D23" s="4"/>
      <c r="E23" s="4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x14ac:dyDescent="0.25">
      <c r="A24" s="4"/>
      <c r="B24" s="4"/>
      <c r="C24" s="4" t="s">
        <v>77</v>
      </c>
      <c r="D24" s="4"/>
      <c r="E24" s="4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x14ac:dyDescent="0.25">
      <c r="A25" s="4"/>
      <c r="B25" s="11"/>
      <c r="C25" s="16">
        <v>1523473</v>
      </c>
      <c r="D25" s="4">
        <v>1335335</v>
      </c>
      <c r="E25" s="4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x14ac:dyDescent="0.25">
      <c r="A26" s="4"/>
      <c r="B26" s="11"/>
      <c r="C26" s="8">
        <f>C25/D25</f>
        <v>1.1408919859061584</v>
      </c>
      <c r="D26" s="4"/>
      <c r="E26" s="4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x14ac:dyDescent="0.25">
      <c r="A27" s="4"/>
      <c r="B27" s="11"/>
      <c r="C27" s="8"/>
      <c r="D27" s="4"/>
      <c r="E27" s="4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x14ac:dyDescent="0.25">
      <c r="A28" s="4"/>
      <c r="B28" s="11" t="s">
        <v>80</v>
      </c>
      <c r="C28" s="4" t="s">
        <v>85</v>
      </c>
      <c r="D28" s="4"/>
      <c r="E28" s="4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x14ac:dyDescent="0.25">
      <c r="A29" s="4"/>
      <c r="B29" s="4"/>
      <c r="C29" s="4" t="s">
        <v>83</v>
      </c>
      <c r="D29" s="4"/>
      <c r="E29" s="4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x14ac:dyDescent="0.25">
      <c r="A30" s="4"/>
      <c r="B30" s="11"/>
      <c r="C30" s="16">
        <v>352992</v>
      </c>
      <c r="D30" s="16">
        <v>8833638</v>
      </c>
      <c r="E30" s="16" t="s">
        <v>106</v>
      </c>
      <c r="F30" s="16"/>
      <c r="G30" s="16"/>
      <c r="H30" s="16"/>
      <c r="I30" s="16"/>
      <c r="J30" s="16"/>
      <c r="K30" s="16"/>
      <c r="L30" s="16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x14ac:dyDescent="0.25">
      <c r="A31" s="4"/>
      <c r="B31" s="11"/>
      <c r="C31" s="7">
        <f>C30/D30</f>
        <v>3.9959980248228423E-2</v>
      </c>
      <c r="D31" s="16"/>
      <c r="E31" s="16"/>
      <c r="F31" s="16"/>
      <c r="G31" s="16"/>
      <c r="H31" s="16"/>
      <c r="I31" s="16"/>
      <c r="J31" s="16"/>
      <c r="K31" s="16"/>
      <c r="L31" s="16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x14ac:dyDescent="0.25">
      <c r="A32" s="4"/>
      <c r="B32" s="11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x14ac:dyDescent="0.25">
      <c r="A33" s="4"/>
      <c r="B33" s="11" t="s">
        <v>81</v>
      </c>
      <c r="C33" s="4" t="s">
        <v>84</v>
      </c>
      <c r="D33" s="4"/>
      <c r="E33" s="16"/>
      <c r="F33" s="16"/>
      <c r="G33" s="16"/>
      <c r="H33" s="16"/>
      <c r="I33" s="16"/>
      <c r="J33" s="16"/>
      <c r="K33" s="16"/>
      <c r="L33" s="16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x14ac:dyDescent="0.25">
      <c r="A34" s="4"/>
      <c r="B34" s="4"/>
      <c r="C34" s="4" t="s">
        <v>86</v>
      </c>
      <c r="D34" s="4"/>
      <c r="E34" s="16"/>
      <c r="F34" s="16"/>
      <c r="G34" s="16"/>
      <c r="H34" s="16"/>
      <c r="I34" s="16"/>
      <c r="J34" s="16"/>
      <c r="K34" s="16"/>
      <c r="L34" s="16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x14ac:dyDescent="0.25">
      <c r="A35" s="4"/>
      <c r="B35" s="4"/>
      <c r="C35" s="4">
        <v>1807191</v>
      </c>
      <c r="D35" s="4">
        <v>1366449</v>
      </c>
      <c r="E35" s="16"/>
      <c r="F35" s="16"/>
      <c r="G35" s="16"/>
      <c r="H35" s="16"/>
      <c r="I35" s="16"/>
      <c r="J35" s="16"/>
      <c r="K35" s="16"/>
      <c r="L35" s="16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x14ac:dyDescent="0.25">
      <c r="A36" s="4"/>
      <c r="B36" s="4"/>
      <c r="C36" s="8">
        <f>C35/D35</f>
        <v>1.3225455176153667</v>
      </c>
      <c r="D36" s="4"/>
      <c r="E36" s="16"/>
      <c r="F36" s="16"/>
      <c r="G36" s="16"/>
      <c r="H36" s="16"/>
      <c r="I36" s="16"/>
      <c r="J36" s="16"/>
      <c r="K36" s="16"/>
      <c r="L36" s="16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x14ac:dyDescent="0.25">
      <c r="A37" s="4"/>
      <c r="B37" s="4"/>
      <c r="C37" s="8"/>
      <c r="D37" s="4"/>
      <c r="E37" s="16"/>
      <c r="F37" s="16"/>
      <c r="G37" s="16"/>
      <c r="H37" s="16"/>
      <c r="I37" s="16"/>
      <c r="J37" s="16"/>
      <c r="K37" s="16"/>
      <c r="L37" s="16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x14ac:dyDescent="0.25">
      <c r="A38" s="4"/>
      <c r="B38" s="11" t="s">
        <v>102</v>
      </c>
      <c r="C38" s="8" t="s">
        <v>104</v>
      </c>
      <c r="D38" s="4"/>
      <c r="E38" s="16"/>
      <c r="F38" s="16"/>
      <c r="G38" s="16"/>
      <c r="H38" s="16"/>
      <c r="I38" s="16"/>
      <c r="J38" s="16"/>
      <c r="K38" s="16"/>
      <c r="L38" s="16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x14ac:dyDescent="0.25">
      <c r="A39" s="4"/>
      <c r="B39" s="11"/>
      <c r="C39" s="8" t="s">
        <v>103</v>
      </c>
      <c r="D39" s="4"/>
      <c r="E39" s="16"/>
      <c r="F39" s="16"/>
      <c r="G39" s="16"/>
      <c r="H39" s="16"/>
      <c r="I39" s="16"/>
      <c r="J39" s="16"/>
      <c r="K39" s="16"/>
      <c r="L39" s="16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x14ac:dyDescent="0.25">
      <c r="A40" s="4"/>
      <c r="B40" s="4"/>
      <c r="C40" s="4">
        <v>8833638</v>
      </c>
      <c r="D40" s="4">
        <v>3040442</v>
      </c>
      <c r="E40" s="16"/>
      <c r="F40" s="16"/>
      <c r="G40" s="16"/>
      <c r="H40" s="16"/>
      <c r="I40" s="16"/>
      <c r="J40" s="16"/>
      <c r="K40" s="16"/>
      <c r="L40" s="16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x14ac:dyDescent="0.25">
      <c r="A41" s="4"/>
      <c r="B41" s="4"/>
      <c r="C41" s="8">
        <f>C40/D40</f>
        <v>2.9053795467895784</v>
      </c>
      <c r="D41" s="4"/>
      <c r="E41" s="16"/>
      <c r="F41" s="16"/>
      <c r="G41" s="16"/>
      <c r="H41" s="16"/>
      <c r="I41" s="16"/>
      <c r="J41" s="16"/>
      <c r="K41" s="16"/>
      <c r="L41" s="16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thickBo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thickBot="1" x14ac:dyDescent="0.3">
      <c r="A43" s="4"/>
      <c r="B43" s="2">
        <v>2010</v>
      </c>
      <c r="C43" s="21" t="s">
        <v>107</v>
      </c>
      <c r="D43" s="22"/>
      <c r="E43" s="22"/>
      <c r="F43" s="5">
        <v>1682101</v>
      </c>
      <c r="G43" s="4"/>
      <c r="H43" s="4"/>
      <c r="I43" s="5">
        <f>C44</f>
        <v>363669</v>
      </c>
      <c r="J43" s="4"/>
      <c r="K43" s="5">
        <f>I44</f>
        <v>8367874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x14ac:dyDescent="0.25">
      <c r="A44" s="4"/>
      <c r="B44" s="11" t="s">
        <v>6</v>
      </c>
      <c r="C44" s="4">
        <v>363669</v>
      </c>
      <c r="D44" s="4"/>
      <c r="E44" s="4"/>
      <c r="F44" s="4">
        <v>1446197</v>
      </c>
      <c r="G44" s="4"/>
      <c r="H44" s="4"/>
      <c r="I44" s="4">
        <v>8367874</v>
      </c>
      <c r="J44" s="4"/>
      <c r="K44" s="4">
        <v>2998583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thickBot="1" x14ac:dyDescent="0.3">
      <c r="A46" s="4"/>
      <c r="B46" s="4"/>
      <c r="C46" s="5">
        <f>(1533184+363399)-1633071</f>
        <v>263512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x14ac:dyDescent="0.25">
      <c r="A47" s="4"/>
      <c r="B47" s="4"/>
      <c r="C47" s="4">
        <v>363669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x14ac:dyDescent="0.25">
      <c r="A49" s="4"/>
      <c r="B49" s="4"/>
      <c r="C49" s="7">
        <f>C46/C47</f>
        <v>0.72459296778114168</v>
      </c>
      <c r="D49" s="4"/>
      <c r="E49" s="4"/>
      <c r="F49" s="8">
        <f>F43/F44</f>
        <v>1.1631202388056399</v>
      </c>
      <c r="G49" s="4"/>
      <c r="H49" s="4"/>
      <c r="I49" s="7">
        <f>I43/I44</f>
        <v>4.3460142922802134E-2</v>
      </c>
      <c r="J49" s="4"/>
      <c r="K49" s="8">
        <f>K43/K44</f>
        <v>2.7906094311879976</v>
      </c>
      <c r="M49" s="18">
        <f>C53*F53*I49*K49</f>
        <v>7.225133796798569E-2</v>
      </c>
      <c r="N49" s="4"/>
      <c r="O49" s="4"/>
      <c r="P49" s="4"/>
      <c r="Q49" s="4"/>
      <c r="R49" s="4"/>
      <c r="S49" s="4"/>
      <c r="T49" s="4"/>
      <c r="U49" s="4"/>
      <c r="V49" s="4"/>
    </row>
    <row r="50" spans="1:22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x14ac:dyDescent="0.25">
      <c r="A51" s="4"/>
      <c r="B51" s="4"/>
      <c r="C51" s="9" t="s">
        <v>108</v>
      </c>
      <c r="D51" s="4"/>
      <c r="E51" s="4"/>
      <c r="F51" s="9" t="s">
        <v>10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x14ac:dyDescent="0.25">
      <c r="A53" s="4"/>
      <c r="B53" s="4"/>
      <c r="C53" s="7">
        <f>1-C49</f>
        <v>0.27540703221885832</v>
      </c>
      <c r="D53" s="4"/>
      <c r="E53" s="4"/>
      <c r="F53" s="8">
        <f>1+F49</f>
        <v>2.1631202388056399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x14ac:dyDescent="0.25">
      <c r="A55" s="4"/>
      <c r="B55" s="11" t="s">
        <v>8</v>
      </c>
      <c r="C55" s="18">
        <v>-0.05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x14ac:dyDescent="0.25">
      <c r="A57" s="4"/>
      <c r="B57" s="11" t="s">
        <v>7</v>
      </c>
      <c r="C57" s="18">
        <f>C55-M49</f>
        <v>-0.12225133796798569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x14ac:dyDescent="0.25">
      <c r="A58" s="4"/>
      <c r="B58" s="11"/>
      <c r="C58" s="7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x14ac:dyDescent="0.25">
      <c r="A59" s="4"/>
      <c r="B59" s="11" t="s">
        <v>76</v>
      </c>
      <c r="C59" s="4" t="s">
        <v>82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x14ac:dyDescent="0.25">
      <c r="A60" s="4"/>
      <c r="B60" s="4"/>
      <c r="C60" s="4" t="s">
        <v>77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x14ac:dyDescent="0.25">
      <c r="A61" s="4"/>
      <c r="B61" s="4"/>
      <c r="C61" s="4">
        <v>1337176</v>
      </c>
      <c r="D61" s="4">
        <v>1148206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x14ac:dyDescent="0.25">
      <c r="A62" s="4"/>
      <c r="B62" s="4"/>
      <c r="C62" s="8">
        <f>C61/D61</f>
        <v>1.1645784815616711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x14ac:dyDescent="0.25">
      <c r="A64" s="4"/>
      <c r="B64" s="11" t="s">
        <v>80</v>
      </c>
      <c r="C64" s="4" t="s">
        <v>85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x14ac:dyDescent="0.25">
      <c r="A65" s="4"/>
      <c r="B65" s="4"/>
      <c r="C65" s="4" t="s">
        <v>83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x14ac:dyDescent="0.25">
      <c r="A66" s="4"/>
      <c r="B66" s="4"/>
      <c r="C66" s="4">
        <f>I43</f>
        <v>363669</v>
      </c>
      <c r="D66" s="4">
        <f>I44</f>
        <v>8367874</v>
      </c>
      <c r="E66" s="9" t="s">
        <v>88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x14ac:dyDescent="0.25">
      <c r="A67" s="4"/>
      <c r="B67" s="4"/>
      <c r="C67" s="7">
        <f>C66/D66</f>
        <v>4.3460142922802134E-2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x14ac:dyDescent="0.25">
      <c r="A69" s="4"/>
      <c r="B69" s="11" t="s">
        <v>81</v>
      </c>
      <c r="C69" s="4" t="s">
        <v>84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x14ac:dyDescent="0.25">
      <c r="A70" s="4"/>
      <c r="B70" s="4"/>
      <c r="C70" s="4" t="s">
        <v>86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x14ac:dyDescent="0.25">
      <c r="A71" s="4"/>
      <c r="B71" s="4"/>
      <c r="C71" s="4">
        <f>F43</f>
        <v>1682101</v>
      </c>
      <c r="D71" s="4">
        <f>F44</f>
        <v>1446197</v>
      </c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x14ac:dyDescent="0.25">
      <c r="A72" s="4"/>
      <c r="B72" s="11"/>
      <c r="C72" s="8">
        <f>C71/D71</f>
        <v>1.1631202388056399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x14ac:dyDescent="0.25">
      <c r="A73" s="4"/>
      <c r="B73" s="11"/>
      <c r="C73" s="8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x14ac:dyDescent="0.25">
      <c r="A74" s="4"/>
      <c r="B74" s="11" t="s">
        <v>102</v>
      </c>
      <c r="C74" s="8" t="s">
        <v>104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x14ac:dyDescent="0.25">
      <c r="A75" s="4"/>
      <c r="B75" s="11"/>
      <c r="C75" s="8" t="s">
        <v>103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x14ac:dyDescent="0.25">
      <c r="A76" s="4"/>
      <c r="B76" s="11"/>
      <c r="C76" s="8">
        <f>I44</f>
        <v>8367874</v>
      </c>
      <c r="D76" s="4">
        <f>K44</f>
        <v>2998583</v>
      </c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x14ac:dyDescent="0.25">
      <c r="A77" s="4"/>
      <c r="B77" s="11"/>
      <c r="C77" s="8">
        <f>C76/D76</f>
        <v>2.7906094311879976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thickBo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thickBot="1" x14ac:dyDescent="0.3">
      <c r="A79" s="4"/>
      <c r="B79" s="2">
        <v>2011</v>
      </c>
      <c r="C79" s="21" t="s">
        <v>109</v>
      </c>
      <c r="D79" s="22"/>
      <c r="E79" s="22"/>
      <c r="F79" s="5">
        <v>1799762</v>
      </c>
      <c r="G79" s="4"/>
      <c r="H79" s="4"/>
      <c r="I79" s="5">
        <f>C80</f>
        <v>435262</v>
      </c>
      <c r="J79" s="4"/>
      <c r="K79" s="5">
        <f>I80</f>
        <v>8605904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x14ac:dyDescent="0.25">
      <c r="A80" s="4"/>
      <c r="B80" s="11" t="s">
        <v>6</v>
      </c>
      <c r="C80" s="4">
        <v>435262</v>
      </c>
      <c r="D80" s="4"/>
      <c r="E80" s="4"/>
      <c r="F80" s="4">
        <v>1585632</v>
      </c>
      <c r="G80" s="4"/>
      <c r="H80" s="4"/>
      <c r="I80" s="4">
        <v>8605904</v>
      </c>
      <c r="J80" s="4"/>
      <c r="K80" s="4">
        <v>3233873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thickBot="1" x14ac:dyDescent="0.3">
      <c r="A82" s="4"/>
      <c r="B82" s="4"/>
      <c r="C82" s="5">
        <f>(1633071+435262)-1766493</f>
        <v>301840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x14ac:dyDescent="0.25">
      <c r="A83" s="4"/>
      <c r="B83" s="4"/>
      <c r="C83" s="4">
        <f>C80</f>
        <v>435262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x14ac:dyDescent="0.25">
      <c r="A85" s="4"/>
      <c r="B85" s="4"/>
      <c r="C85" s="7">
        <f>C82/C83</f>
        <v>0.6934673828636545</v>
      </c>
      <c r="D85" s="4"/>
      <c r="E85" s="4"/>
      <c r="F85" s="8">
        <f>F79/F80</f>
        <v>1.1350439446227119</v>
      </c>
      <c r="G85" s="4"/>
      <c r="H85" s="4"/>
      <c r="I85" s="7">
        <f>I79/I80</f>
        <v>5.0577138671312159E-2</v>
      </c>
      <c r="J85" s="4"/>
      <c r="K85" s="8">
        <f>K79/K80</f>
        <v>2.6611756243983606</v>
      </c>
      <c r="M85" s="18">
        <f>C89*F89*I85*K85</f>
        <v>8.8086895552005759E-2</v>
      </c>
      <c r="N85" s="4"/>
      <c r="O85" s="4"/>
      <c r="P85" s="4"/>
      <c r="Q85" s="4"/>
      <c r="R85" s="4"/>
      <c r="S85" s="4"/>
      <c r="T85" s="4"/>
      <c r="U85" s="4"/>
      <c r="V85" s="4"/>
    </row>
    <row r="86" spans="1:22" x14ac:dyDescent="0.25">
      <c r="A86" s="4"/>
      <c r="B86" s="4"/>
      <c r="C86" s="4"/>
      <c r="D86" s="4"/>
      <c r="E86" s="4"/>
      <c r="F86" s="4"/>
      <c r="G86" s="4"/>
      <c r="H86" s="4"/>
      <c r="I86" s="7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x14ac:dyDescent="0.25">
      <c r="A87" s="4"/>
      <c r="B87" s="4"/>
      <c r="C87" s="9" t="s">
        <v>11</v>
      </c>
      <c r="D87" s="4"/>
      <c r="E87" s="4"/>
      <c r="F87" s="9" t="s">
        <v>110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x14ac:dyDescent="0.25">
      <c r="A89" s="4"/>
      <c r="B89" s="4"/>
      <c r="C89" s="7">
        <f>1-C85</f>
        <v>0.3065326171363455</v>
      </c>
      <c r="D89" s="4"/>
      <c r="E89" s="4"/>
      <c r="F89" s="8">
        <f>1+F85</f>
        <v>2.1350439446227121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x14ac:dyDescent="0.25">
      <c r="A91" s="4"/>
      <c r="B91" s="11" t="s">
        <v>8</v>
      </c>
      <c r="C91" s="18">
        <v>0.03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x14ac:dyDescent="0.25">
      <c r="A93" s="4"/>
      <c r="B93" s="11" t="s">
        <v>7</v>
      </c>
      <c r="C93" s="18">
        <f>C91-M85</f>
        <v>-5.808689555200576E-2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x14ac:dyDescent="0.25">
      <c r="A95" s="4"/>
      <c r="B95" s="11" t="s">
        <v>76</v>
      </c>
      <c r="C95" s="4" t="s">
        <v>82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x14ac:dyDescent="0.25">
      <c r="A96" s="4"/>
      <c r="B96" s="4"/>
      <c r="C96" s="4" t="s">
        <v>77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x14ac:dyDescent="0.25">
      <c r="A97" s="4"/>
      <c r="B97" s="4"/>
      <c r="C97" s="4">
        <v>1508605</v>
      </c>
      <c r="D97" s="4">
        <v>1230662</v>
      </c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x14ac:dyDescent="0.25">
      <c r="A98" s="4"/>
      <c r="B98" s="4"/>
      <c r="C98" s="8">
        <f>C97/D97</f>
        <v>1.2258483645387603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x14ac:dyDescent="0.25">
      <c r="A100" s="4"/>
      <c r="B100" s="11" t="s">
        <v>80</v>
      </c>
      <c r="C100" s="4" t="s">
        <v>85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x14ac:dyDescent="0.25">
      <c r="A101" s="4"/>
      <c r="B101" s="4"/>
      <c r="C101" s="4" t="s">
        <v>83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x14ac:dyDescent="0.25">
      <c r="A102" s="4"/>
      <c r="B102" s="4"/>
      <c r="C102" s="4">
        <f>I79</f>
        <v>435262</v>
      </c>
      <c r="D102" s="4">
        <f>I80</f>
        <v>8605904</v>
      </c>
      <c r="E102" s="9" t="s">
        <v>88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x14ac:dyDescent="0.25">
      <c r="A103" s="4"/>
      <c r="B103" s="4"/>
      <c r="C103" s="7">
        <f>C102/D102</f>
        <v>5.0577138671312159E-2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x14ac:dyDescent="0.25">
      <c r="A105" s="4"/>
      <c r="B105" s="11" t="s">
        <v>81</v>
      </c>
      <c r="C105" s="4" t="s">
        <v>84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x14ac:dyDescent="0.25">
      <c r="A106" s="4"/>
      <c r="B106" s="4"/>
      <c r="C106" s="4" t="s">
        <v>86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x14ac:dyDescent="0.25">
      <c r="A107" s="4"/>
      <c r="B107" s="4"/>
      <c r="C107" s="4">
        <f>F79</f>
        <v>1799762</v>
      </c>
      <c r="D107" s="4">
        <f>F80</f>
        <v>1585632</v>
      </c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x14ac:dyDescent="0.25">
      <c r="A108" s="4"/>
      <c r="B108" s="4"/>
      <c r="C108" s="8">
        <f>C107/D107</f>
        <v>1.1350439446227119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x14ac:dyDescent="0.25">
      <c r="A109" s="4"/>
      <c r="B109" s="4"/>
      <c r="C109" s="8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x14ac:dyDescent="0.25">
      <c r="A110" s="4"/>
      <c r="B110" s="11" t="s">
        <v>102</v>
      </c>
      <c r="C110" s="8" t="s">
        <v>104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x14ac:dyDescent="0.25">
      <c r="A111" s="4"/>
      <c r="B111" s="11"/>
      <c r="C111" s="8" t="s">
        <v>103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4"/>
      <c r="B112" s="4"/>
      <c r="C112" s="8">
        <f>K79</f>
        <v>8605904</v>
      </c>
      <c r="D112" s="4">
        <f>K80</f>
        <v>3233873</v>
      </c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8">
        <f>C112/D112</f>
        <v>2.6611756243983606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thickBo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thickBot="1" x14ac:dyDescent="0.3">
      <c r="A115" s="4"/>
      <c r="B115" s="2">
        <v>2012</v>
      </c>
      <c r="C115" s="21" t="s">
        <v>111</v>
      </c>
      <c r="D115" s="22"/>
      <c r="E115" s="22"/>
      <c r="F115" s="5">
        <v>1968858</v>
      </c>
      <c r="G115" s="4"/>
      <c r="H115" s="4"/>
      <c r="I115" s="5">
        <f>C116</f>
        <v>332500</v>
      </c>
      <c r="J115" s="4"/>
      <c r="K115" s="5">
        <f>I116</f>
        <v>8160078</v>
      </c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11" t="s">
        <v>6</v>
      </c>
      <c r="C116" s="4">
        <v>332500</v>
      </c>
      <c r="D116" s="4"/>
      <c r="E116" s="4"/>
      <c r="F116" s="4">
        <v>1595971</v>
      </c>
      <c r="G116" s="4"/>
      <c r="H116" s="4"/>
      <c r="I116" s="4">
        <v>8160078</v>
      </c>
      <c r="J116" s="4"/>
      <c r="K116" s="4">
        <v>3411525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11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thickBot="1" x14ac:dyDescent="0.3">
      <c r="A118" s="4"/>
      <c r="B118" s="11"/>
      <c r="C118" s="5">
        <f>(1766493+332500)-1775742</f>
        <v>323251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11"/>
      <c r="C119" s="4">
        <f>332500</f>
        <v>332500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11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11"/>
      <c r="C121" s="7">
        <f>C118/C119</f>
        <v>0.97218345864661659</v>
      </c>
      <c r="D121" s="4"/>
      <c r="E121" s="4"/>
      <c r="F121" s="8">
        <f>F115/F116</f>
        <v>1.2336427165656518</v>
      </c>
      <c r="G121" s="4"/>
      <c r="H121" s="4"/>
      <c r="I121" s="7">
        <f>I115/I116</f>
        <v>4.0747159524700621E-2</v>
      </c>
      <c r="J121" s="4"/>
      <c r="K121" s="8">
        <f>K115/K116</f>
        <v>2.391915052652406</v>
      </c>
      <c r="M121" s="18">
        <f>C125*F125*I121*K121</f>
        <v>6.0556383099979261E-3</v>
      </c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11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11"/>
      <c r="C123" s="9" t="s">
        <v>15</v>
      </c>
      <c r="D123" s="4"/>
      <c r="E123" s="4"/>
      <c r="F123" s="9" t="s">
        <v>16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11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11"/>
      <c r="C125" s="7">
        <f>1-C121</f>
        <v>2.7816541353383406E-2</v>
      </c>
      <c r="D125" s="4"/>
      <c r="E125" s="4"/>
      <c r="F125" s="8">
        <f>1+F121</f>
        <v>2.2336427165656518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11"/>
      <c r="C126" s="7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11" t="s">
        <v>8</v>
      </c>
      <c r="C127" s="18">
        <v>-0.05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11" t="s">
        <v>7</v>
      </c>
      <c r="C129" s="18">
        <f>C127-M121</f>
        <v>-5.6055638309997928E-2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11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11" t="s">
        <v>76</v>
      </c>
      <c r="C131" s="4" t="s">
        <v>82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 t="s">
        <v>77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>
        <v>1672894</v>
      </c>
      <c r="D133" s="4">
        <v>1431208</v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8">
        <f>C133/D133</f>
        <v>1.1688685362295348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11" t="s">
        <v>80</v>
      </c>
      <c r="C136" s="4" t="s">
        <v>85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 t="s">
        <v>83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>
        <f>I115</f>
        <v>332500</v>
      </c>
      <c r="D138" s="4">
        <f>I116</f>
        <v>8160078</v>
      </c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7">
        <f>C138/D138</f>
        <v>4.0747159524700621E-2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11" t="s">
        <v>81</v>
      </c>
      <c r="C141" s="4" t="s">
        <v>84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 t="s">
        <v>86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8">
        <f>F115/F116</f>
        <v>1.2336427165656518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8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11" t="s">
        <v>102</v>
      </c>
      <c r="C145" s="8" t="s">
        <v>104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11"/>
      <c r="C146" s="8" t="s">
        <v>103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8">
        <f>K115</f>
        <v>8160078</v>
      </c>
      <c r="D147" s="4">
        <f>K116</f>
        <v>3411525</v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8">
        <f>C147/D147</f>
        <v>2.391915052652406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thickBo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thickBot="1" x14ac:dyDescent="0.3">
      <c r="A151" s="4"/>
      <c r="B151" s="2">
        <v>2013</v>
      </c>
      <c r="C151" s="21" t="s">
        <v>112</v>
      </c>
      <c r="D151" s="22"/>
      <c r="E151" s="22"/>
      <c r="F151" s="5">
        <v>2226654</v>
      </c>
      <c r="G151" s="4"/>
      <c r="H151" s="4"/>
      <c r="I151" s="5">
        <v>247299</v>
      </c>
      <c r="J151" s="4"/>
      <c r="K151" s="5">
        <f>I152</f>
        <v>8523976</v>
      </c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11" t="s">
        <v>6</v>
      </c>
      <c r="C152" s="4">
        <v>247299</v>
      </c>
      <c r="D152" s="4"/>
      <c r="E152" s="4"/>
      <c r="F152" s="4">
        <v>1727680</v>
      </c>
      <c r="G152" s="4"/>
      <c r="H152" s="4"/>
      <c r="I152" s="4">
        <v>8523976</v>
      </c>
      <c r="J152" s="4"/>
      <c r="K152" s="4">
        <v>3792879</v>
      </c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thickBot="1" x14ac:dyDescent="0.3">
      <c r="A154" s="4"/>
      <c r="B154" s="4"/>
      <c r="C154" s="5">
        <f>(1775742+247299)-1891870</f>
        <v>131171</v>
      </c>
      <c r="D154" s="4"/>
      <c r="E154" s="4"/>
      <c r="F154" s="4"/>
      <c r="G154" s="4"/>
      <c r="H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>
        <f>C152</f>
        <v>247299</v>
      </c>
      <c r="D155" s="4"/>
      <c r="E155" s="4"/>
      <c r="F155" s="4"/>
      <c r="G155" s="4"/>
      <c r="H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7">
        <f>C154/C155</f>
        <v>0.53041459933117396</v>
      </c>
      <c r="D157" s="4"/>
      <c r="E157" s="4"/>
      <c r="F157" s="8">
        <f>F151/F152</f>
        <v>1.2888115854787923</v>
      </c>
      <c r="G157" s="4"/>
      <c r="H157" s="4"/>
      <c r="I157" s="7">
        <f>I151/I152</f>
        <v>2.9012165214918485E-2</v>
      </c>
      <c r="J157" s="4"/>
      <c r="K157" s="8">
        <f>K151/K152</f>
        <v>2.2473630189626403</v>
      </c>
      <c r="L157" s="18">
        <f>C161*F161*I157*K157</f>
        <v>7.0077403417952766E-2</v>
      </c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9" t="s">
        <v>113</v>
      </c>
      <c r="D159" s="4"/>
      <c r="E159" s="4"/>
      <c r="F159" s="9" t="s">
        <v>14</v>
      </c>
      <c r="G159" s="4"/>
      <c r="H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7">
        <f>1-C157</f>
        <v>0.46958540066882604</v>
      </c>
      <c r="D161" s="4"/>
      <c r="E161" s="4"/>
      <c r="F161" s="8">
        <f>1+F157</f>
        <v>2.2888115854787925</v>
      </c>
      <c r="G161" s="4"/>
      <c r="H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11" t="s">
        <v>8</v>
      </c>
      <c r="C163" s="18">
        <v>0.04</v>
      </c>
      <c r="D163" s="4"/>
      <c r="E163" s="4"/>
      <c r="F163" s="4"/>
      <c r="G163" s="4"/>
      <c r="H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11" t="s">
        <v>7</v>
      </c>
      <c r="C165" s="18">
        <f>C163-L157</f>
        <v>-3.0077403417952765E-2</v>
      </c>
      <c r="D165" s="4"/>
      <c r="E165" s="4"/>
      <c r="F165" s="4"/>
      <c r="G165" s="4"/>
      <c r="H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11" t="s">
        <v>76</v>
      </c>
      <c r="C167" s="4" t="s">
        <v>82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 t="s">
        <v>77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>
        <v>1938270</v>
      </c>
      <c r="D169" s="4">
        <v>1570864</v>
      </c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8">
        <f>C169/D169</f>
        <v>1.2338878477067396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11" t="s">
        <v>80</v>
      </c>
      <c r="C172" s="4" t="s">
        <v>85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 t="s">
        <v>83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>
        <f>I151</f>
        <v>247299</v>
      </c>
      <c r="D174" s="4">
        <f>I152</f>
        <v>8523976</v>
      </c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7">
        <f>C174/D174</f>
        <v>2.9012165214918485E-2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11" t="s">
        <v>81</v>
      </c>
      <c r="C177" s="4" t="s">
        <v>84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 t="s">
        <v>86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8">
        <f>F151/F152</f>
        <v>1.2888115854787923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8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11" t="s">
        <v>102</v>
      </c>
      <c r="C181" s="8" t="s">
        <v>104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11"/>
      <c r="C182" s="8" t="s">
        <v>103</v>
      </c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8">
        <f>K151</f>
        <v>8523976</v>
      </c>
      <c r="D183" s="4">
        <f>K152</f>
        <v>3792879</v>
      </c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8">
        <f>C183/D183</f>
        <v>2.2473630189626403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thickBot="1" x14ac:dyDescent="0.3">
      <c r="A185" s="4"/>
      <c r="B185" s="4"/>
      <c r="C185" s="4"/>
      <c r="D185" s="4"/>
      <c r="E185" s="4"/>
      <c r="F185" s="4"/>
      <c r="G185" s="4"/>
      <c r="H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thickBot="1" x14ac:dyDescent="0.3">
      <c r="A186" s="4"/>
      <c r="B186" s="2">
        <v>2014</v>
      </c>
      <c r="C186" s="21" t="s">
        <v>114</v>
      </c>
      <c r="D186" s="22"/>
      <c r="E186" s="22"/>
      <c r="F186" s="5">
        <v>2430195</v>
      </c>
      <c r="G186" s="4"/>
      <c r="H186" s="4"/>
      <c r="I186" s="5">
        <v>341066</v>
      </c>
      <c r="J186" s="4"/>
      <c r="K186" s="5">
        <f>I187</f>
        <v>9602376</v>
      </c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11" t="s">
        <v>6</v>
      </c>
      <c r="C187" s="4">
        <v>341066</v>
      </c>
      <c r="D187" s="4"/>
      <c r="E187" s="4"/>
      <c r="F187" s="4">
        <v>1944840</v>
      </c>
      <c r="G187" s="4"/>
      <c r="H187" s="4"/>
      <c r="I187" s="4">
        <v>9602376</v>
      </c>
      <c r="J187" s="4"/>
      <c r="K187" s="4">
        <v>4220299</v>
      </c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11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11"/>
      <c r="C189" s="4">
        <f>(1891870+341066)-2039954</f>
        <v>192982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11"/>
      <c r="C190" s="4">
        <v>341066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11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11"/>
      <c r="C192" s="7">
        <f>C189/C190</f>
        <v>0.56582010519958015</v>
      </c>
      <c r="D192" s="4"/>
      <c r="E192" s="4"/>
      <c r="F192" s="8">
        <f>F186/F187</f>
        <v>1.2495603751465416</v>
      </c>
      <c r="G192" s="4"/>
      <c r="H192" s="4"/>
      <c r="I192" s="7">
        <f>I186/I187</f>
        <v>3.5518917401276516E-2</v>
      </c>
      <c r="J192" s="4"/>
      <c r="K192" s="8">
        <f>K186/K187</f>
        <v>2.2752833389293032</v>
      </c>
      <c r="L192" s="18">
        <f>C196*F196*I192*K192</f>
        <v>7.8933719765637553E-2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11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11"/>
      <c r="C194" s="9" t="s">
        <v>96</v>
      </c>
      <c r="D194" s="4"/>
      <c r="E194" s="4"/>
      <c r="F194" s="9" t="s">
        <v>17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11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11"/>
      <c r="C196" s="7">
        <f>1-C192</f>
        <v>0.43417989480041985</v>
      </c>
      <c r="D196" s="4"/>
      <c r="E196" s="4"/>
      <c r="F196" s="8">
        <f>1+F192</f>
        <v>2.2495603751465416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11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11" t="s">
        <v>8</v>
      </c>
      <c r="C198" s="18">
        <f>(9602376-8523976)/8523976</f>
        <v>0.1265137302122859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11" t="s">
        <v>7</v>
      </c>
      <c r="C200" s="18">
        <f>C198-L192</f>
        <v>4.7580010446648349E-2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11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11" t="s">
        <v>76</v>
      </c>
      <c r="C202" s="4" t="s">
        <v>82</v>
      </c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 t="s">
        <v>77</v>
      </c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>
        <v>2133628</v>
      </c>
      <c r="D204" s="4">
        <v>1699377</v>
      </c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8">
        <f>C204/D204</f>
        <v>1.2555354109182366</v>
      </c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11" t="s">
        <v>80</v>
      </c>
      <c r="C207" s="4" t="s">
        <v>85</v>
      </c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 t="s">
        <v>83</v>
      </c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7">
        <f>I186/I187</f>
        <v>3.5518917401276516E-2</v>
      </c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11" t="s">
        <v>81</v>
      </c>
      <c r="C211" s="4" t="s">
        <v>84</v>
      </c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 t="s">
        <v>86</v>
      </c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>
        <f>F186</f>
        <v>2430195</v>
      </c>
      <c r="D213" s="4">
        <f>F187</f>
        <v>1944840</v>
      </c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8">
        <f>C213/D213</f>
        <v>1.2495603751465416</v>
      </c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8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11" t="s">
        <v>102</v>
      </c>
      <c r="C216" s="8" t="s">
        <v>104</v>
      </c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11"/>
      <c r="C217" s="8" t="s">
        <v>103</v>
      </c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8">
        <f>K186</f>
        <v>9602376</v>
      </c>
      <c r="D218" s="4">
        <f>K187</f>
        <v>4220299</v>
      </c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8">
        <f>C218/D218</f>
        <v>2.2752833389293032</v>
      </c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thickBo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thickBot="1" x14ac:dyDescent="0.3">
      <c r="A221" s="4"/>
      <c r="B221" s="2">
        <v>2015</v>
      </c>
      <c r="C221" s="23" t="s">
        <v>115</v>
      </c>
      <c r="D221" s="24"/>
      <c r="E221" s="24"/>
      <c r="F221" s="5">
        <v>2442224</v>
      </c>
      <c r="G221" s="4"/>
      <c r="H221" s="4"/>
      <c r="I221" s="5">
        <v>779939</v>
      </c>
      <c r="J221" s="4"/>
      <c r="K221" s="5">
        <f>I222</f>
        <v>11265962</v>
      </c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11" t="s">
        <v>6</v>
      </c>
      <c r="C222" s="4">
        <v>779939</v>
      </c>
      <c r="D222" s="4"/>
      <c r="E222" s="4"/>
      <c r="F222" s="4">
        <v>2371580</v>
      </c>
      <c r="G222" s="4"/>
      <c r="H222" s="4"/>
      <c r="I222" s="4">
        <v>11265962</v>
      </c>
      <c r="J222" s="4"/>
      <c r="K222" s="4">
        <v>4663280</v>
      </c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11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thickBot="1" x14ac:dyDescent="0.3">
      <c r="A224" s="4"/>
      <c r="B224" s="11"/>
      <c r="C224" s="5">
        <f>(2039954+779939)-2503399</f>
        <v>316494</v>
      </c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>
        <v>779939</v>
      </c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7">
        <f>C224/C225</f>
        <v>0.40579327357652328</v>
      </c>
      <c r="D227" s="4"/>
      <c r="E227" s="4"/>
      <c r="F227" s="8">
        <f>F221/F222</f>
        <v>1.0297877364457451</v>
      </c>
      <c r="G227" s="4"/>
      <c r="H227" s="4"/>
      <c r="I227" s="7">
        <f>I221/I222</f>
        <v>6.9229684957218929E-2</v>
      </c>
      <c r="J227" s="4"/>
      <c r="K227" s="8">
        <f>K221/K222</f>
        <v>2.4158879586900208</v>
      </c>
      <c r="L227" s="18">
        <f>C231*F231*I227*K227</f>
        <v>0.20172388909031808</v>
      </c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9" t="s">
        <v>94</v>
      </c>
      <c r="D229" s="4"/>
      <c r="E229" s="4"/>
      <c r="F229" s="9" t="s">
        <v>18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7">
        <f>1-C227</f>
        <v>0.59420672642347672</v>
      </c>
      <c r="D231" s="4"/>
      <c r="E231" s="4"/>
      <c r="F231" s="8">
        <f>1+F227</f>
        <v>2.0297877364457451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11" t="s">
        <v>8</v>
      </c>
      <c r="C233" s="18">
        <v>0.17</v>
      </c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11" t="s">
        <v>7</v>
      </c>
      <c r="C235" s="18">
        <f>C233-L227</f>
        <v>-3.1723889090318064E-2</v>
      </c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11" t="s">
        <v>76</v>
      </c>
      <c r="C237" s="4" t="s">
        <v>82</v>
      </c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 t="s">
        <v>77</v>
      </c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>
        <v>2580391</v>
      </c>
      <c r="D239" s="4">
        <v>1825828</v>
      </c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8">
        <f>C239/D239</f>
        <v>1.4132716772883316</v>
      </c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11" t="s">
        <v>80</v>
      </c>
      <c r="C242" s="4" t="s">
        <v>85</v>
      </c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 t="s">
        <v>83</v>
      </c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>
        <f>I221</f>
        <v>779939</v>
      </c>
      <c r="D244" s="4">
        <f>I222</f>
        <v>11265962</v>
      </c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7">
        <f>C244/D244</f>
        <v>6.9229684957218929E-2</v>
      </c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11" t="s">
        <v>81</v>
      </c>
      <c r="C247" s="4" t="s">
        <v>84</v>
      </c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 t="s">
        <v>86</v>
      </c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>
        <f>F221</f>
        <v>2442224</v>
      </c>
      <c r="D249" s="4">
        <f>F222</f>
        <v>2371580</v>
      </c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8">
        <f>C249/D249</f>
        <v>1.0297877364457451</v>
      </c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8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11" t="s">
        <v>102</v>
      </c>
      <c r="C252" s="8" t="s">
        <v>104</v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11"/>
      <c r="C253" s="8" t="s">
        <v>103</v>
      </c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8">
        <f>K221</f>
        <v>11265962</v>
      </c>
      <c r="D254" s="4">
        <f>K222</f>
        <v>4663280</v>
      </c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8">
        <f>C254/D254</f>
        <v>2.4158879586900208</v>
      </c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thickBo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thickBot="1" x14ac:dyDescent="0.3">
      <c r="A257" s="4"/>
      <c r="B257" s="2">
        <v>2016</v>
      </c>
      <c r="C257" s="23" t="s">
        <v>116</v>
      </c>
      <c r="D257" s="24"/>
      <c r="E257" s="24"/>
      <c r="F257" s="5">
        <v>2606601</v>
      </c>
      <c r="G257" s="4"/>
      <c r="H257" s="4"/>
      <c r="I257" s="5">
        <v>372167</v>
      </c>
      <c r="J257" s="4"/>
      <c r="K257" s="5">
        <f>I258</f>
        <v>11953870</v>
      </c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11" t="s">
        <v>6</v>
      </c>
      <c r="C258" s="4">
        <v>372167</v>
      </c>
      <c r="D258" s="4"/>
      <c r="E258" s="4"/>
      <c r="F258" s="4">
        <v>2372534</v>
      </c>
      <c r="G258" s="4"/>
      <c r="H258" s="4"/>
      <c r="I258" s="4">
        <v>11953870</v>
      </c>
      <c r="J258" s="4"/>
      <c r="K258" s="4">
        <v>4804387</v>
      </c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thickBot="1" x14ac:dyDescent="0.3">
      <c r="A260" s="4"/>
      <c r="B260" s="4"/>
      <c r="C260" s="5">
        <f>(2503399+372167)-2523024</f>
        <v>352542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>
        <v>372167</v>
      </c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7">
        <f>C260/C261</f>
        <v>0.94726829622185738</v>
      </c>
      <c r="D263" s="4"/>
      <c r="E263" s="4"/>
      <c r="F263" s="8">
        <f>F257/F258</f>
        <v>1.0986569633986278</v>
      </c>
      <c r="G263" s="4"/>
      <c r="H263" s="4"/>
      <c r="I263" s="7">
        <f>I257/I258</f>
        <v>3.1133599411738624E-2</v>
      </c>
      <c r="J263" s="4"/>
      <c r="K263" s="8">
        <f>K257/K258</f>
        <v>2.4881155493926697</v>
      </c>
      <c r="M263" s="18">
        <f>C267*F267*I263*K263</f>
        <v>8.5726114292412493E-3</v>
      </c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9" t="s">
        <v>117</v>
      </c>
      <c r="D265" s="4"/>
      <c r="E265" s="4"/>
      <c r="F265" s="9" t="s">
        <v>19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7">
        <f>1-C263</f>
        <v>5.2731703778142625E-2</v>
      </c>
      <c r="D267" s="4"/>
      <c r="E267" s="4"/>
      <c r="F267" s="8">
        <f>1+F263</f>
        <v>2.0986569633986276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11" t="s">
        <v>8</v>
      </c>
      <c r="C269" s="18">
        <v>0.06</v>
      </c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11" t="s">
        <v>7</v>
      </c>
      <c r="C271" s="18">
        <f>C269-M263</f>
        <v>5.142738857075875E-2</v>
      </c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11" t="s">
        <v>76</v>
      </c>
      <c r="C273" s="4" t="s">
        <v>82</v>
      </c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 t="s">
        <v>77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>
        <v>2724533</v>
      </c>
      <c r="D275" s="4">
        <v>1961070</v>
      </c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8">
        <f>C275/D275</f>
        <v>1.3893094076193098</v>
      </c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11" t="s">
        <v>80</v>
      </c>
      <c r="C278" s="4" t="s">
        <v>85</v>
      </c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 t="s">
        <v>83</v>
      </c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>
        <f>I257</f>
        <v>372167</v>
      </c>
      <c r="D280" s="4">
        <f>I258</f>
        <v>11953870</v>
      </c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7">
        <f>C280/D280</f>
        <v>3.1133599411738624E-2</v>
      </c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11" t="s">
        <v>81</v>
      </c>
      <c r="C283" s="4" t="s">
        <v>84</v>
      </c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 t="s">
        <v>86</v>
      </c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>
        <f>F257</f>
        <v>2606601</v>
      </c>
      <c r="D285" s="4">
        <f>F258</f>
        <v>2372534</v>
      </c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8">
        <f>C285/D285</f>
        <v>1.0986569633986278</v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8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11" t="s">
        <v>102</v>
      </c>
      <c r="C288" s="8" t="s">
        <v>104</v>
      </c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11"/>
      <c r="C289" s="8" t="s">
        <v>103</v>
      </c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8">
        <f>K257</f>
        <v>11953870</v>
      </c>
      <c r="D290" s="4">
        <f>K258</f>
        <v>4804387</v>
      </c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8">
        <f>C290/D290</f>
        <v>2.4881155493926697</v>
      </c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thickBo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thickBot="1" x14ac:dyDescent="0.3">
      <c r="A293" s="4"/>
      <c r="B293" s="2">
        <v>2017</v>
      </c>
      <c r="C293" s="23" t="s">
        <v>118</v>
      </c>
      <c r="D293" s="24"/>
      <c r="E293" s="24"/>
      <c r="F293" s="5">
        <v>2323274</v>
      </c>
      <c r="G293" s="4"/>
      <c r="H293" s="4"/>
      <c r="I293" s="5">
        <v>754913</v>
      </c>
      <c r="J293" s="4"/>
      <c r="K293" s="5">
        <f>I294</f>
        <v>12351125</v>
      </c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11" t="s">
        <v>6</v>
      </c>
      <c r="C294" s="4">
        <v>754913</v>
      </c>
      <c r="D294" s="4"/>
      <c r="E294" s="4"/>
      <c r="F294" s="4">
        <v>3032988</v>
      </c>
      <c r="G294" s="4"/>
      <c r="H294" s="4"/>
      <c r="I294" s="4">
        <v>12351125</v>
      </c>
      <c r="J294" s="4"/>
      <c r="K294" s="4">
        <v>5164243</v>
      </c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thickBot="1" x14ac:dyDescent="0.3">
      <c r="A296" s="4"/>
      <c r="B296" s="4"/>
      <c r="C296" s="5">
        <f>(2523024+754913)-3173455</f>
        <v>104482</v>
      </c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>
        <v>754913</v>
      </c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7">
        <f>C296/C297</f>
        <v>0.13840270335787039</v>
      </c>
      <c r="D299" s="4"/>
      <c r="E299" s="4"/>
      <c r="F299" s="8">
        <f>F293/F294</f>
        <v>0.7660017118432384</v>
      </c>
      <c r="G299" s="4"/>
      <c r="H299" s="4"/>
      <c r="I299" s="7">
        <f>I293/I294</f>
        <v>6.112099100284387E-2</v>
      </c>
      <c r="J299" s="4"/>
      <c r="K299" s="8">
        <f>K293/K294</f>
        <v>2.3916622436240895</v>
      </c>
      <c r="M299" s="18">
        <f>C303*F303*I299*K299</f>
        <v>0.22242606698327505</v>
      </c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9" t="s">
        <v>20</v>
      </c>
      <c r="D301" s="4"/>
      <c r="E301" s="4"/>
      <c r="F301" s="9" t="s">
        <v>21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7">
        <f>1-C299</f>
        <v>0.86159729664212958</v>
      </c>
      <c r="D303" s="4"/>
      <c r="E303" s="4"/>
      <c r="F303" s="8">
        <f>1+F299</f>
        <v>1.7660017118432383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11" t="s">
        <v>8</v>
      </c>
      <c r="C305" s="18">
        <v>0.03</v>
      </c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11" t="s">
        <v>7</v>
      </c>
      <c r="C307" s="18">
        <f>C305-M299</f>
        <v>-0.19242606698327505</v>
      </c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11" t="s">
        <v>76</v>
      </c>
      <c r="C309" s="4" t="s">
        <v>82</v>
      </c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 t="s">
        <v>77</v>
      </c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>
        <v>3128210</v>
      </c>
      <c r="D311" s="4">
        <v>1713575</v>
      </c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8">
        <f>C311/D311</f>
        <v>1.8255460076156573</v>
      </c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11" t="s">
        <v>80</v>
      </c>
      <c r="C314" s="4" t="s">
        <v>85</v>
      </c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 t="s">
        <v>83</v>
      </c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>
        <f>I293</f>
        <v>754913</v>
      </c>
      <c r="D316" s="4">
        <f>I294</f>
        <v>12351125</v>
      </c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7">
        <f>C316/D316</f>
        <v>6.112099100284387E-2</v>
      </c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11" t="s">
        <v>81</v>
      </c>
      <c r="C319" s="4" t="s">
        <v>84</v>
      </c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 t="s">
        <v>86</v>
      </c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8">
        <f>F293/F294</f>
        <v>0.7660017118432384</v>
      </c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8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11" t="s">
        <v>102</v>
      </c>
      <c r="C323" s="8" t="s">
        <v>104</v>
      </c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11"/>
      <c r="C324" s="8" t="s">
        <v>103</v>
      </c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8">
        <f>K293</f>
        <v>12351125</v>
      </c>
      <c r="D325" s="4">
        <f>K294</f>
        <v>5164243</v>
      </c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8">
        <f>C325/D325</f>
        <v>2.3916622436240895</v>
      </c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thickBo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thickBot="1" x14ac:dyDescent="0.3">
      <c r="A328" s="4"/>
      <c r="B328" s="2">
        <v>2018</v>
      </c>
      <c r="C328" s="23" t="s">
        <v>119</v>
      </c>
      <c r="D328" s="24"/>
      <c r="E328" s="24"/>
      <c r="F328" s="5">
        <v>2436796</v>
      </c>
      <c r="G328" s="4"/>
      <c r="H328" s="4"/>
      <c r="I328" s="5">
        <v>1434350</v>
      </c>
      <c r="J328" s="4"/>
      <c r="K328" s="5">
        <f>I329</f>
        <v>12978561</v>
      </c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11" t="s">
        <v>6</v>
      </c>
      <c r="C329" s="4">
        <v>1434350</v>
      </c>
      <c r="D329" s="4"/>
      <c r="E329" s="4"/>
      <c r="F329" s="4">
        <v>3737418</v>
      </c>
      <c r="G329" s="4"/>
      <c r="H329" s="4"/>
      <c r="I329" s="4">
        <v>12978561</v>
      </c>
      <c r="J329" s="4"/>
      <c r="K329" s="4">
        <v>5976920</v>
      </c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thickBot="1" x14ac:dyDescent="0.3">
      <c r="A331" s="4"/>
      <c r="B331" s="4"/>
      <c r="C331" s="5">
        <f>(3173455+1434350)-3886057</f>
        <v>721748</v>
      </c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>
        <f>C329</f>
        <v>1434350</v>
      </c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7">
        <f>C331/C332</f>
        <v>0.50318820371596895</v>
      </c>
      <c r="D334" s="4"/>
      <c r="E334" s="4"/>
      <c r="F334" s="8">
        <f>F328/F329</f>
        <v>0.65199985658548232</v>
      </c>
      <c r="G334" s="4"/>
      <c r="H334" s="4"/>
      <c r="I334" s="7">
        <f>I328/I329</f>
        <v>0.11051687471361424</v>
      </c>
      <c r="J334" s="4"/>
      <c r="K334" s="8">
        <f>K328/K329</f>
        <v>2.1714463302169009</v>
      </c>
      <c r="M334" s="18">
        <f>C338*F338*I334*K334</f>
        <v>0.19696070916166314</v>
      </c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9" t="s">
        <v>55</v>
      </c>
      <c r="D336" s="9"/>
      <c r="E336" s="9"/>
      <c r="F336" s="9" t="s">
        <v>22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7">
        <f>1-C334</f>
        <v>0.49681179628403105</v>
      </c>
      <c r="D338" s="4"/>
      <c r="E338" s="4"/>
      <c r="F338" s="8">
        <f>1+F334</f>
        <v>1.6519998565854823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11" t="s">
        <v>8</v>
      </c>
      <c r="C340" s="18">
        <f>(12978561-12351125)/12351561</f>
        <v>5.0798113695912604E-2</v>
      </c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11" t="s">
        <v>7</v>
      </c>
      <c r="C342" s="18">
        <f>C340-M334</f>
        <v>-0.14616259546575053</v>
      </c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11" t="s">
        <v>76</v>
      </c>
      <c r="C344" s="4" t="s">
        <v>82</v>
      </c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 t="s">
        <v>77</v>
      </c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>
        <v>3764715</v>
      </c>
      <c r="D346" s="4">
        <v>1786817</v>
      </c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8">
        <f>C346/D346</f>
        <v>2.1069393228293665</v>
      </c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11" t="s">
        <v>80</v>
      </c>
      <c r="C349" s="4" t="s">
        <v>85</v>
      </c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 t="s">
        <v>83</v>
      </c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>
        <f>I328</f>
        <v>1434350</v>
      </c>
      <c r="D351" s="4">
        <f>I329</f>
        <v>12978561</v>
      </c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7">
        <f>C351/D351</f>
        <v>0.11051687471361424</v>
      </c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11" t="s">
        <v>81</v>
      </c>
      <c r="C354" s="4" t="s">
        <v>84</v>
      </c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 t="s">
        <v>86</v>
      </c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8">
        <f>F328/F329</f>
        <v>0.65199985658548232</v>
      </c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8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11" t="s">
        <v>102</v>
      </c>
      <c r="C358" s="8" t="s">
        <v>104</v>
      </c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11"/>
      <c r="C359" s="8" t="s">
        <v>103</v>
      </c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8">
        <f>K328</f>
        <v>12978561</v>
      </c>
      <c r="D360" s="4">
        <f>K329</f>
        <v>5976920</v>
      </c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8">
        <f>C360/D360</f>
        <v>2.1714463302169009</v>
      </c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thickBo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thickBot="1" x14ac:dyDescent="0.3">
      <c r="A363" s="4"/>
      <c r="B363" s="2">
        <v>2019</v>
      </c>
      <c r="C363" s="23" t="s">
        <v>120</v>
      </c>
      <c r="D363" s="24"/>
      <c r="E363" s="24"/>
      <c r="F363" s="5">
        <v>2443484</v>
      </c>
      <c r="G363" s="4"/>
      <c r="H363" s="4"/>
      <c r="I363" s="5">
        <v>647535</v>
      </c>
      <c r="J363" s="4"/>
      <c r="K363" s="5">
        <f>I364</f>
        <v>13485475</v>
      </c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>
        <v>647535</v>
      </c>
      <c r="D364" s="4"/>
      <c r="E364" s="4"/>
      <c r="F364" s="4">
        <v>3795635</v>
      </c>
      <c r="G364" s="4"/>
      <c r="H364" s="4"/>
      <c r="I364" s="4">
        <v>13485475</v>
      </c>
      <c r="J364" s="4"/>
      <c r="K364" s="4">
        <v>6043801</v>
      </c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>
        <f>(3886057+647535)-3938835</f>
        <v>594757</v>
      </c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>
        <f>C364</f>
        <v>647535</v>
      </c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7">
        <f>C366/C367</f>
        <v>0.91849398102033097</v>
      </c>
      <c r="D369" s="4"/>
      <c r="E369" s="4"/>
      <c r="F369" s="8">
        <f>F363/F364</f>
        <v>0.64376158403007666</v>
      </c>
      <c r="G369" s="4"/>
      <c r="H369" s="4"/>
      <c r="I369" s="7">
        <f>I363/I364</f>
        <v>4.8017218525858378E-2</v>
      </c>
      <c r="J369" s="4"/>
      <c r="K369" s="8">
        <f>K363/K364</f>
        <v>2.2312903750470938</v>
      </c>
      <c r="M369" s="18">
        <f>C373*F373*I369*K369</f>
        <v>1.4354286132508229E-2</v>
      </c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9" t="s">
        <v>78</v>
      </c>
      <c r="D371" s="4"/>
      <c r="E371" s="4"/>
      <c r="F371" s="9" t="s">
        <v>79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7">
        <f>1-C369</f>
        <v>8.1506018979669026E-2</v>
      </c>
      <c r="D373" s="4"/>
      <c r="E373" s="4"/>
      <c r="F373" s="8">
        <f>1+F369</f>
        <v>1.6437615840300768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11" t="s">
        <v>8</v>
      </c>
      <c r="C375" s="18">
        <v>0.04</v>
      </c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11" t="s">
        <v>7</v>
      </c>
      <c r="C377" s="18">
        <f>C375-M369</f>
        <v>2.5645713867491773E-2</v>
      </c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11" t="s">
        <v>76</v>
      </c>
      <c r="C379" s="4" t="s">
        <v>82</v>
      </c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 t="s">
        <v>77</v>
      </c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>
        <v>3580883</v>
      </c>
      <c r="D381" s="4">
        <v>1737884</v>
      </c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8">
        <f>C381/D381</f>
        <v>2.0604844742226756</v>
      </c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11" t="s">
        <v>80</v>
      </c>
      <c r="C384" s="4" t="s">
        <v>85</v>
      </c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 t="s">
        <v>83</v>
      </c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>
        <f>I363</f>
        <v>647535</v>
      </c>
      <c r="D386" s="4">
        <f>I364</f>
        <v>13485475</v>
      </c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7">
        <f>I363/I364</f>
        <v>4.8017218525858378E-2</v>
      </c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11" t="s">
        <v>81</v>
      </c>
      <c r="C389" s="4" t="s">
        <v>84</v>
      </c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 t="s">
        <v>86</v>
      </c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8">
        <f>F363/F364</f>
        <v>0.64376158403007666</v>
      </c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B392" s="11"/>
    </row>
    <row r="393" spans="1:22" x14ac:dyDescent="0.25">
      <c r="B393" s="11" t="s">
        <v>102</v>
      </c>
      <c r="C393" s="8" t="s">
        <v>104</v>
      </c>
      <c r="D393" s="4"/>
    </row>
    <row r="394" spans="1:22" x14ac:dyDescent="0.25">
      <c r="B394" s="11"/>
      <c r="C394" s="8" t="s">
        <v>103</v>
      </c>
      <c r="D394" s="4"/>
    </row>
    <row r="395" spans="1:22" x14ac:dyDescent="0.25">
      <c r="C395" s="4">
        <f>K363</f>
        <v>13485475</v>
      </c>
      <c r="D395" s="4">
        <f>K364</f>
        <v>6043801</v>
      </c>
    </row>
    <row r="396" spans="1:22" x14ac:dyDescent="0.25">
      <c r="C396" s="8">
        <f>C395/D395</f>
        <v>2.2312903750470938</v>
      </c>
    </row>
    <row r="398" spans="1:22" ht="15.75" thickBot="1" x14ac:dyDescent="0.3"/>
    <row r="399" spans="1:22" ht="15.75" thickBot="1" x14ac:dyDescent="0.3">
      <c r="B399" s="2">
        <v>2020</v>
      </c>
      <c r="C399" s="26" t="s">
        <v>121</v>
      </c>
      <c r="F399" s="16">
        <v>2443484</v>
      </c>
      <c r="I399" s="4">
        <f>C400</f>
        <v>561234</v>
      </c>
      <c r="K399" s="27">
        <f>I400</f>
        <v>14104281</v>
      </c>
    </row>
    <row r="400" spans="1:22" x14ac:dyDescent="0.25">
      <c r="C400" s="4">
        <v>561234</v>
      </c>
      <c r="F400" s="16">
        <v>3795635</v>
      </c>
      <c r="I400" s="16">
        <v>14104281</v>
      </c>
      <c r="K400" s="16">
        <v>7139490</v>
      </c>
    </row>
    <row r="402" spans="2:13" ht="15.75" thickBot="1" x14ac:dyDescent="0.3">
      <c r="C402" s="25">
        <f>(3938835+561234)-4304572</f>
        <v>195497</v>
      </c>
    </row>
    <row r="403" spans="2:13" x14ac:dyDescent="0.25">
      <c r="C403" s="4">
        <f>C400</f>
        <v>561234</v>
      </c>
    </row>
    <row r="405" spans="2:13" x14ac:dyDescent="0.25">
      <c r="C405" s="7">
        <f>C402/C403</f>
        <v>0.34833420640944773</v>
      </c>
      <c r="F405" s="29">
        <f>F399/F400</f>
        <v>0.64376158403007666</v>
      </c>
      <c r="I405" s="7">
        <f>I399/I400</f>
        <v>3.9791748335133138E-2</v>
      </c>
      <c r="K405" s="29">
        <f>K399/K400</f>
        <v>1.975530605127257</v>
      </c>
      <c r="M405" s="18">
        <f>C409*F409*I405*K405</f>
        <v>8.4205514743827398E-2</v>
      </c>
    </row>
    <row r="406" spans="2:13" x14ac:dyDescent="0.25">
      <c r="F406" s="8"/>
      <c r="K406" s="8"/>
    </row>
    <row r="407" spans="2:13" x14ac:dyDescent="0.25">
      <c r="C407" s="28" t="s">
        <v>66</v>
      </c>
      <c r="F407" s="28" t="s">
        <v>79</v>
      </c>
    </row>
    <row r="409" spans="2:13" x14ac:dyDescent="0.25">
      <c r="C409" s="13">
        <f>1-C405</f>
        <v>0.65166579359055232</v>
      </c>
      <c r="F409" s="29">
        <f>1+F405</f>
        <v>1.6437615840300768</v>
      </c>
    </row>
    <row r="411" spans="2:13" x14ac:dyDescent="0.25">
      <c r="B411" s="11" t="s">
        <v>8</v>
      </c>
      <c r="C411" s="18">
        <v>0.05</v>
      </c>
    </row>
    <row r="412" spans="2:13" x14ac:dyDescent="0.25">
      <c r="B412" s="4"/>
    </row>
    <row r="413" spans="2:13" x14ac:dyDescent="0.25">
      <c r="B413" s="11" t="s">
        <v>7</v>
      </c>
      <c r="C413" s="30">
        <f>C411-M405</f>
        <v>-3.4205514743827395E-2</v>
      </c>
    </row>
    <row r="415" spans="2:13" x14ac:dyDescent="0.25">
      <c r="B415" s="11" t="s">
        <v>76</v>
      </c>
      <c r="C415" s="4" t="s">
        <v>82</v>
      </c>
      <c r="D415" s="4"/>
      <c r="E415" s="4"/>
    </row>
    <row r="416" spans="2:13" x14ac:dyDescent="0.25">
      <c r="B416" s="4"/>
      <c r="C416" s="4" t="s">
        <v>77</v>
      </c>
      <c r="D416" s="4"/>
      <c r="E416" s="4"/>
    </row>
    <row r="417" spans="2:4" x14ac:dyDescent="0.25">
      <c r="C417" s="16">
        <v>3534766</v>
      </c>
      <c r="D417" s="16">
        <v>2062558</v>
      </c>
    </row>
    <row r="418" spans="2:4" x14ac:dyDescent="0.25">
      <c r="C418" s="29">
        <f>C417/D417</f>
        <v>1.7137777458864187</v>
      </c>
    </row>
    <row r="420" spans="2:4" x14ac:dyDescent="0.25">
      <c r="B420" s="11" t="s">
        <v>80</v>
      </c>
      <c r="C420" s="4" t="s">
        <v>85</v>
      </c>
      <c r="D420" s="4"/>
    </row>
    <row r="421" spans="2:4" x14ac:dyDescent="0.25">
      <c r="B421" s="4"/>
      <c r="C421" s="4" t="s">
        <v>83</v>
      </c>
      <c r="D421" s="4"/>
    </row>
    <row r="422" spans="2:4" x14ac:dyDescent="0.25">
      <c r="C422" s="4">
        <f>C400</f>
        <v>561234</v>
      </c>
      <c r="D422" s="27">
        <f>I400</f>
        <v>14104281</v>
      </c>
    </row>
    <row r="423" spans="2:4" x14ac:dyDescent="0.25">
      <c r="C423" s="7">
        <f>C422/D422</f>
        <v>3.9791748335133138E-2</v>
      </c>
    </row>
    <row r="425" spans="2:4" x14ac:dyDescent="0.25">
      <c r="B425" s="11" t="s">
        <v>81</v>
      </c>
      <c r="C425" s="4" t="s">
        <v>84</v>
      </c>
      <c r="D425" s="4"/>
    </row>
    <row r="426" spans="2:4" x14ac:dyDescent="0.25">
      <c r="B426" s="4"/>
      <c r="C426" s="4" t="s">
        <v>86</v>
      </c>
      <c r="D426" s="4"/>
    </row>
    <row r="427" spans="2:4" x14ac:dyDescent="0.25">
      <c r="C427" s="27">
        <f>F399</f>
        <v>2443484</v>
      </c>
      <c r="D427" s="27">
        <f>F400</f>
        <v>3795635</v>
      </c>
    </row>
    <row r="428" spans="2:4" x14ac:dyDescent="0.25">
      <c r="C428" s="29">
        <f>C427/D427</f>
        <v>0.64376158403007666</v>
      </c>
    </row>
    <row r="430" spans="2:4" x14ac:dyDescent="0.25">
      <c r="B430" s="11" t="s">
        <v>102</v>
      </c>
      <c r="C430" s="8" t="s">
        <v>104</v>
      </c>
      <c r="D430" s="4"/>
    </row>
    <row r="431" spans="2:4" x14ac:dyDescent="0.25">
      <c r="B431" s="11"/>
      <c r="C431" s="8" t="s">
        <v>103</v>
      </c>
      <c r="D431" s="4"/>
    </row>
    <row r="432" spans="2:4" x14ac:dyDescent="0.25">
      <c r="C432" s="27">
        <f>D422</f>
        <v>14104281</v>
      </c>
      <c r="D432" s="27">
        <f>K400</f>
        <v>7139490</v>
      </c>
    </row>
    <row r="433" spans="3:3" x14ac:dyDescent="0.25">
      <c r="C433" s="8">
        <f>C432/D432</f>
        <v>1.975530605127257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57B09-9AED-4634-AC52-F0878170EC8D}">
  <dimension ref="B2:G7"/>
  <sheetViews>
    <sheetView workbookViewId="0">
      <selection activeCell="K24" sqref="K24"/>
    </sheetView>
  </sheetViews>
  <sheetFormatPr defaultRowHeight="15" x14ac:dyDescent="0.25"/>
  <sheetData>
    <row r="2" spans="2:7" x14ac:dyDescent="0.25">
      <c r="B2" s="61"/>
      <c r="C2" s="62" t="s">
        <v>7</v>
      </c>
      <c r="D2" s="62" t="s">
        <v>267</v>
      </c>
      <c r="E2" s="62" t="s">
        <v>268</v>
      </c>
      <c r="F2" s="62" t="s">
        <v>269</v>
      </c>
      <c r="G2" s="62" t="s">
        <v>270</v>
      </c>
    </row>
    <row r="3" spans="2:7" x14ac:dyDescent="0.25">
      <c r="B3" s="63" t="s">
        <v>7</v>
      </c>
      <c r="C3" s="64">
        <v>1</v>
      </c>
      <c r="D3" s="64"/>
      <c r="E3" s="64"/>
      <c r="F3" s="64"/>
      <c r="G3" s="64"/>
    </row>
    <row r="4" spans="2:7" x14ac:dyDescent="0.25">
      <c r="B4" s="63" t="s">
        <v>267</v>
      </c>
      <c r="C4" s="64">
        <v>-0.61798940535389046</v>
      </c>
      <c r="D4" s="64">
        <v>1</v>
      </c>
      <c r="E4" s="64"/>
      <c r="F4" s="64"/>
      <c r="G4" s="64"/>
    </row>
    <row r="5" spans="2:7" x14ac:dyDescent="0.25">
      <c r="B5" s="63" t="s">
        <v>268</v>
      </c>
      <c r="C5" s="64">
        <v>-8.2351729967937062E-2</v>
      </c>
      <c r="D5" s="64">
        <v>-0.27545585688044422</v>
      </c>
      <c r="E5" s="64">
        <v>1</v>
      </c>
      <c r="F5" s="64"/>
      <c r="G5" s="64"/>
    </row>
    <row r="6" spans="2:7" x14ac:dyDescent="0.25">
      <c r="B6" s="63" t="s">
        <v>269</v>
      </c>
      <c r="C6" s="64">
        <v>0.50291134964050799</v>
      </c>
      <c r="D6" s="64">
        <v>-0.61087854831270472</v>
      </c>
      <c r="E6" s="64">
        <v>-0.10860147054369694</v>
      </c>
      <c r="F6" s="64">
        <v>1</v>
      </c>
      <c r="G6" s="64"/>
    </row>
    <row r="7" spans="2:7" x14ac:dyDescent="0.25">
      <c r="B7" s="63" t="s">
        <v>270</v>
      </c>
      <c r="C7" s="64">
        <v>-0.33908791882667216</v>
      </c>
      <c r="D7" s="64">
        <v>0.56823649989352465</v>
      </c>
      <c r="E7" s="64">
        <v>-0.56690164793316922</v>
      </c>
      <c r="F7" s="64">
        <v>-0.61677530779783174</v>
      </c>
      <c r="G7" s="64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BE74-DAAB-4305-A41E-296E27954487}">
  <dimension ref="B2:G7"/>
  <sheetViews>
    <sheetView workbookViewId="0">
      <selection activeCell="H14" sqref="H14"/>
    </sheetView>
  </sheetViews>
  <sheetFormatPr defaultRowHeight="15" x14ac:dyDescent="0.25"/>
  <sheetData>
    <row r="2" spans="2:7" x14ac:dyDescent="0.25">
      <c r="B2" s="61"/>
      <c r="C2" s="62" t="s">
        <v>7</v>
      </c>
      <c r="D2" s="62" t="s">
        <v>267</v>
      </c>
      <c r="E2" s="62" t="s">
        <v>268</v>
      </c>
      <c r="F2" s="62" t="s">
        <v>269</v>
      </c>
      <c r="G2" s="62" t="s">
        <v>270</v>
      </c>
    </row>
    <row r="3" spans="2:7" x14ac:dyDescent="0.25">
      <c r="B3" s="63" t="s">
        <v>7</v>
      </c>
      <c r="C3" s="64">
        <v>1</v>
      </c>
      <c r="D3" s="64"/>
      <c r="E3" s="64"/>
      <c r="F3" s="64"/>
      <c r="G3" s="64"/>
    </row>
    <row r="4" spans="2:7" x14ac:dyDescent="0.25">
      <c r="B4" s="63" t="s">
        <v>267</v>
      </c>
      <c r="C4" s="64">
        <v>-0.4569276034746077</v>
      </c>
      <c r="D4" s="64">
        <v>1</v>
      </c>
      <c r="E4" s="64"/>
      <c r="F4" s="64"/>
      <c r="G4" s="64"/>
    </row>
    <row r="5" spans="2:7" x14ac:dyDescent="0.25">
      <c r="B5" s="63" t="s">
        <v>268</v>
      </c>
      <c r="C5" s="64">
        <v>-0.27396338212291521</v>
      </c>
      <c r="D5" s="64">
        <v>0.78959818325716391</v>
      </c>
      <c r="E5" s="64">
        <v>1</v>
      </c>
      <c r="F5" s="64"/>
      <c r="G5" s="64"/>
    </row>
    <row r="6" spans="2:7" x14ac:dyDescent="0.25">
      <c r="B6" s="63" t="s">
        <v>269</v>
      </c>
      <c r="C6" s="64">
        <v>0.10683630128978885</v>
      </c>
      <c r="D6" s="64">
        <v>-0.73622050559258445</v>
      </c>
      <c r="E6" s="64">
        <v>-0.48082017490277795</v>
      </c>
      <c r="F6" s="64">
        <v>1</v>
      </c>
      <c r="G6" s="64"/>
    </row>
    <row r="7" spans="2:7" x14ac:dyDescent="0.25">
      <c r="B7" s="63" t="s">
        <v>270</v>
      </c>
      <c r="C7" s="64">
        <v>0.15210099611185879</v>
      </c>
      <c r="D7" s="64">
        <v>0.27938816364915248</v>
      </c>
      <c r="E7" s="64">
        <v>0.5678306242371659</v>
      </c>
      <c r="F7" s="64">
        <v>-8.9767924353528664E-2</v>
      </c>
      <c r="G7" s="64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8F332-B56C-4E54-9FE9-DDE572F6C101}">
  <dimension ref="B2:G7"/>
  <sheetViews>
    <sheetView workbookViewId="0">
      <selection activeCell="B2" sqref="B2:B7"/>
    </sheetView>
  </sheetViews>
  <sheetFormatPr defaultRowHeight="15" x14ac:dyDescent="0.25"/>
  <sheetData>
    <row r="2" spans="2:7" x14ac:dyDescent="0.25">
      <c r="B2" s="61"/>
      <c r="C2" s="62" t="s">
        <v>7</v>
      </c>
      <c r="D2" s="62" t="s">
        <v>267</v>
      </c>
      <c r="E2" s="62" t="s">
        <v>268</v>
      </c>
      <c r="F2" s="62" t="s">
        <v>269</v>
      </c>
      <c r="G2" s="62" t="s">
        <v>270</v>
      </c>
    </row>
    <row r="3" spans="2:7" x14ac:dyDescent="0.25">
      <c r="B3" s="63" t="s">
        <v>7</v>
      </c>
      <c r="C3" s="64">
        <v>1</v>
      </c>
      <c r="D3" s="64"/>
      <c r="E3" s="64"/>
      <c r="F3" s="64"/>
      <c r="G3" s="64"/>
    </row>
    <row r="4" spans="2:7" x14ac:dyDescent="0.25">
      <c r="B4" s="63" t="s">
        <v>267</v>
      </c>
      <c r="C4" s="64">
        <v>0.22581943130806625</v>
      </c>
      <c r="D4" s="64">
        <v>1</v>
      </c>
      <c r="E4" s="64"/>
      <c r="F4" s="64"/>
      <c r="G4" s="64"/>
    </row>
    <row r="5" spans="2:7" x14ac:dyDescent="0.25">
      <c r="B5" s="63" t="s">
        <v>268</v>
      </c>
      <c r="C5" s="64">
        <v>0.66210212263664359</v>
      </c>
      <c r="D5" s="64">
        <v>0.38812235936649436</v>
      </c>
      <c r="E5" s="64">
        <v>1</v>
      </c>
      <c r="F5" s="64"/>
      <c r="G5" s="64"/>
    </row>
    <row r="6" spans="2:7" x14ac:dyDescent="0.25">
      <c r="B6" s="63" t="s">
        <v>269</v>
      </c>
      <c r="C6" s="64">
        <v>0.29065851135844079</v>
      </c>
      <c r="D6" s="64">
        <v>-0.70646709480183711</v>
      </c>
      <c r="E6" s="64">
        <v>3.1722667245241656E-2</v>
      </c>
      <c r="F6" s="64">
        <v>1</v>
      </c>
      <c r="G6" s="64"/>
    </row>
    <row r="7" spans="2:7" x14ac:dyDescent="0.25">
      <c r="B7" s="63" t="s">
        <v>270</v>
      </c>
      <c r="C7" s="64">
        <v>-0.11384784486851778</v>
      </c>
      <c r="D7" s="64">
        <v>0.80651257741201421</v>
      </c>
      <c r="E7" s="64">
        <v>5.2885980653551122E-2</v>
      </c>
      <c r="F7" s="64">
        <v>-0.88764296466270165</v>
      </c>
      <c r="G7" s="64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C3A46-0D1A-4C7E-8994-FCCBCF87E6A7}">
  <dimension ref="B2:G7"/>
  <sheetViews>
    <sheetView workbookViewId="0">
      <selection activeCell="B3" sqref="B3:B7"/>
    </sheetView>
  </sheetViews>
  <sheetFormatPr defaultRowHeight="15" x14ac:dyDescent="0.25"/>
  <sheetData>
    <row r="2" spans="2:7" x14ac:dyDescent="0.25">
      <c r="B2" s="61"/>
      <c r="C2" s="62" t="s">
        <v>7</v>
      </c>
      <c r="D2" s="62" t="s">
        <v>267</v>
      </c>
      <c r="E2" s="62" t="s">
        <v>268</v>
      </c>
      <c r="F2" s="62" t="s">
        <v>269</v>
      </c>
      <c r="G2" s="62" t="s">
        <v>270</v>
      </c>
    </row>
    <row r="3" spans="2:7" x14ac:dyDescent="0.25">
      <c r="B3" s="63" t="s">
        <v>7</v>
      </c>
      <c r="C3" s="64">
        <v>1</v>
      </c>
      <c r="D3" s="64"/>
      <c r="E3" s="64"/>
      <c r="F3" s="64"/>
      <c r="G3" s="64"/>
    </row>
    <row r="4" spans="2:7" x14ac:dyDescent="0.25">
      <c r="B4" s="63" t="s">
        <v>267</v>
      </c>
      <c r="C4" s="64">
        <v>-0.31230677438818671</v>
      </c>
      <c r="D4" s="64">
        <v>1</v>
      </c>
      <c r="E4" s="64"/>
      <c r="F4" s="64"/>
      <c r="G4" s="64"/>
    </row>
    <row r="5" spans="2:7" x14ac:dyDescent="0.25">
      <c r="B5" s="63" t="s">
        <v>268</v>
      </c>
      <c r="C5" s="64">
        <v>-0.2637170474699283</v>
      </c>
      <c r="D5" s="64">
        <v>0.23951489524492939</v>
      </c>
      <c r="E5" s="64">
        <v>1</v>
      </c>
      <c r="F5" s="64"/>
      <c r="G5" s="64"/>
    </row>
    <row r="6" spans="2:7" x14ac:dyDescent="0.25">
      <c r="B6" s="63" t="s">
        <v>269</v>
      </c>
      <c r="C6" s="64">
        <v>0.11739798899743657</v>
      </c>
      <c r="D6" s="64">
        <v>-0.82592733254054096</v>
      </c>
      <c r="E6" s="64">
        <v>-9.9834560098230274E-2</v>
      </c>
      <c r="F6" s="64">
        <v>1</v>
      </c>
      <c r="G6" s="64"/>
    </row>
    <row r="7" spans="2:7" x14ac:dyDescent="0.25">
      <c r="B7" s="63" t="s">
        <v>270</v>
      </c>
      <c r="C7" s="64">
        <v>-0.13372791431590764</v>
      </c>
      <c r="D7" s="64">
        <v>0.11686868001122103</v>
      </c>
      <c r="E7" s="64">
        <v>2.9789844835412058E-2</v>
      </c>
      <c r="F7" s="64">
        <v>-3.8423545137163215E-2</v>
      </c>
      <c r="G7" s="64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53282-37D1-4A57-89C8-8A4183F9E135}">
  <dimension ref="A1:I21"/>
  <sheetViews>
    <sheetView workbookViewId="0">
      <selection activeCell="F27" sqref="F27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2.7109375" bestFit="1" customWidth="1"/>
    <col min="6" max="6" width="20.28515625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0.66558290298467049</v>
      </c>
    </row>
    <row r="5" spans="1:9" x14ac:dyDescent="0.25">
      <c r="A5" s="65" t="s">
        <v>274</v>
      </c>
      <c r="B5" s="69">
        <v>0.44300060074550129</v>
      </c>
    </row>
    <row r="6" spans="1:9" x14ac:dyDescent="0.25">
      <c r="A6" s="65" t="s">
        <v>275</v>
      </c>
      <c r="B6" s="65">
        <v>0.12471522974293059</v>
      </c>
    </row>
    <row r="7" spans="1:9" x14ac:dyDescent="0.25">
      <c r="A7" s="65" t="s">
        <v>276</v>
      </c>
      <c r="B7" s="65">
        <v>7.2295373134090624E-2</v>
      </c>
    </row>
    <row r="8" spans="1:9" ht="15.75" thickBot="1" x14ac:dyDescent="0.3">
      <c r="A8" s="66" t="s">
        <v>277</v>
      </c>
      <c r="B8" s="70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4</v>
      </c>
      <c r="C12" s="65">
        <v>2.9098368237388865E-2</v>
      </c>
      <c r="D12" s="65">
        <v>7.2745920593472162E-3</v>
      </c>
      <c r="E12" s="65">
        <v>1.3918346273662803</v>
      </c>
      <c r="F12" s="69">
        <v>0.32894041014387609</v>
      </c>
    </row>
    <row r="13" spans="1:9" x14ac:dyDescent="0.25">
      <c r="A13" s="65" t="s">
        <v>280</v>
      </c>
      <c r="B13" s="65">
        <v>7</v>
      </c>
      <c r="C13" s="65">
        <v>3.6586346836181748E-2</v>
      </c>
      <c r="D13" s="65">
        <v>5.2266209765973928E-3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6.5684715073570613E-2</v>
      </c>
      <c r="D14" s="66"/>
      <c r="E14" s="66"/>
      <c r="F14" s="66"/>
    </row>
    <row r="15" spans="1:9" ht="15.75" thickBot="1" x14ac:dyDescent="0.3"/>
    <row r="16" spans="1:9" x14ac:dyDescent="0.25">
      <c r="A16" s="67"/>
      <c r="B16" s="71" t="s">
        <v>288</v>
      </c>
      <c r="C16" s="67" t="s">
        <v>276</v>
      </c>
      <c r="D16" s="67" t="s">
        <v>289</v>
      </c>
      <c r="E16" s="71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9">
        <v>-0.35652343322719537</v>
      </c>
      <c r="C17" s="65">
        <v>0.6117416153749311</v>
      </c>
      <c r="D17" s="65">
        <v>-0.58280068621567505</v>
      </c>
      <c r="E17" s="69">
        <v>0.57831007172068394</v>
      </c>
      <c r="F17" s="65">
        <v>-1.803062492651303</v>
      </c>
      <c r="G17" s="65">
        <v>1.0900156261969123</v>
      </c>
      <c r="H17" s="65">
        <v>-1.803062492651303</v>
      </c>
      <c r="I17" s="65">
        <v>1.0900156261969123</v>
      </c>
    </row>
    <row r="18" spans="1:9" x14ac:dyDescent="0.25">
      <c r="A18" s="65" t="s">
        <v>267</v>
      </c>
      <c r="B18" s="69">
        <v>0.18363057713023423</v>
      </c>
      <c r="C18" s="65">
        <v>0.21040142952758545</v>
      </c>
      <c r="D18" s="65">
        <v>0.87276297286829352</v>
      </c>
      <c r="E18" s="69">
        <v>0.41172755921181547</v>
      </c>
      <c r="F18" s="65">
        <v>-0.31388974570048456</v>
      </c>
      <c r="G18" s="65">
        <v>0.68115089996095302</v>
      </c>
      <c r="H18" s="65">
        <v>-0.31388974570048456</v>
      </c>
      <c r="I18" s="65">
        <v>0.68115089996095302</v>
      </c>
    </row>
    <row r="19" spans="1:9" x14ac:dyDescent="0.25">
      <c r="A19" s="65" t="s">
        <v>268</v>
      </c>
      <c r="B19" s="69">
        <v>-2.2924177808973889</v>
      </c>
      <c r="C19" s="65">
        <v>1.3276845200438749</v>
      </c>
      <c r="D19" s="65">
        <v>-1.7266283867056258</v>
      </c>
      <c r="E19" s="69">
        <v>0.12787659943029325</v>
      </c>
      <c r="F19" s="65">
        <v>-5.431892795457463</v>
      </c>
      <c r="G19" s="65">
        <v>0.84705723366268471</v>
      </c>
      <c r="H19" s="65">
        <v>-5.431892795457463</v>
      </c>
      <c r="I19" s="65">
        <v>0.84705723366268471</v>
      </c>
    </row>
    <row r="20" spans="1:9" x14ac:dyDescent="0.25">
      <c r="A20" s="65" t="s">
        <v>269</v>
      </c>
      <c r="B20" s="69">
        <v>0.25587200027181639</v>
      </c>
      <c r="C20" s="65">
        <v>0.25773887646299914</v>
      </c>
      <c r="D20" s="65">
        <v>0.99275671479288552</v>
      </c>
      <c r="E20" s="69">
        <v>0.35389776556832664</v>
      </c>
      <c r="F20" s="65">
        <v>-0.35358359759086816</v>
      </c>
      <c r="G20" s="65">
        <v>0.865327598134501</v>
      </c>
      <c r="H20" s="65">
        <v>-0.35358359759086816</v>
      </c>
      <c r="I20" s="65">
        <v>0.865327598134501</v>
      </c>
    </row>
    <row r="21" spans="1:9" ht="15.75" thickBot="1" x14ac:dyDescent="0.3">
      <c r="A21" s="66" t="s">
        <v>270</v>
      </c>
      <c r="B21" s="70">
        <v>-4.3331539681747196E-2</v>
      </c>
      <c r="C21" s="66">
        <v>0.10951628604453487</v>
      </c>
      <c r="D21" s="66">
        <v>-0.39566297622735669</v>
      </c>
      <c r="E21" s="70">
        <v>0.70413541008492242</v>
      </c>
      <c r="F21" s="66">
        <v>-0.30229640560702681</v>
      </c>
      <c r="G21" s="66">
        <v>0.21563332624353243</v>
      </c>
      <c r="H21" s="66">
        <v>-0.30229640560702681</v>
      </c>
      <c r="I21" s="66">
        <v>0.21563332624353243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4B207-90D0-43DF-A847-DABAFEC78C7F}">
  <dimension ref="A1:I21"/>
  <sheetViews>
    <sheetView workbookViewId="0">
      <selection activeCell="M26" sqref="M26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2.7109375" bestFit="1" customWidth="1"/>
    <col min="5" max="5" width="12" bestFit="1" customWidth="1"/>
    <col min="6" max="6" width="13.42578125" bestFit="1" customWidth="1"/>
    <col min="7" max="7" width="12" bestFit="1" customWidth="1"/>
    <col min="8" max="8" width="12.7109375" bestFit="1" customWidth="1"/>
    <col min="9" max="9" width="12.5703125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0.68918788620332294</v>
      </c>
    </row>
    <row r="5" spans="1:9" x14ac:dyDescent="0.25">
      <c r="A5" s="65" t="s">
        <v>274</v>
      </c>
      <c r="B5" s="69">
        <v>0.47497994248940439</v>
      </c>
    </row>
    <row r="6" spans="1:9" x14ac:dyDescent="0.25">
      <c r="A6" s="65" t="s">
        <v>275</v>
      </c>
      <c r="B6" s="65">
        <v>0.17496848105477827</v>
      </c>
    </row>
    <row r="7" spans="1:9" x14ac:dyDescent="0.25">
      <c r="A7" s="65" t="s">
        <v>276</v>
      </c>
      <c r="B7" s="65">
        <v>8.6164132429050133E-2</v>
      </c>
    </row>
    <row r="8" spans="1:9" ht="15.75" thickBot="1" x14ac:dyDescent="0.3">
      <c r="A8" s="66" t="s">
        <v>277</v>
      </c>
      <c r="B8" s="70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4</v>
      </c>
      <c r="C12" s="65">
        <v>4.7016517125093339E-2</v>
      </c>
      <c r="D12" s="65">
        <v>1.1754129281273335E-2</v>
      </c>
      <c r="E12" s="65">
        <v>1.583205988924876</v>
      </c>
      <c r="F12" s="69">
        <v>0.27918610425957863</v>
      </c>
    </row>
    <row r="13" spans="1:9" x14ac:dyDescent="0.25">
      <c r="A13" s="65" t="s">
        <v>280</v>
      </c>
      <c r="B13" s="65">
        <v>7</v>
      </c>
      <c r="C13" s="65">
        <v>5.1969804020756218E-2</v>
      </c>
      <c r="D13" s="65">
        <v>7.4242577172508881E-3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9.8986321145849557E-2</v>
      </c>
      <c r="D14" s="66"/>
      <c r="E14" s="66"/>
      <c r="F14" s="66"/>
    </row>
    <row r="15" spans="1:9" ht="15.75" thickBot="1" x14ac:dyDescent="0.3"/>
    <row r="16" spans="1:9" x14ac:dyDescent="0.25">
      <c r="A16" s="67"/>
      <c r="B16" s="71" t="s">
        <v>288</v>
      </c>
      <c r="C16" s="67" t="s">
        <v>276</v>
      </c>
      <c r="D16" s="67" t="s">
        <v>289</v>
      </c>
      <c r="E16" s="71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9">
        <v>1.275859664487506</v>
      </c>
      <c r="C17" s="65">
        <v>1.6711246037198342</v>
      </c>
      <c r="D17" s="65">
        <v>0.76347368810650651</v>
      </c>
      <c r="E17" s="69">
        <v>0.47012517920707242</v>
      </c>
      <c r="F17" s="65">
        <v>-2.6757221009017962</v>
      </c>
      <c r="G17" s="65">
        <v>5.2274414298768086</v>
      </c>
      <c r="H17" s="65">
        <v>-2.6757221009017962</v>
      </c>
      <c r="I17" s="65">
        <v>5.2274414298768086</v>
      </c>
    </row>
    <row r="18" spans="1:9" x14ac:dyDescent="0.25">
      <c r="A18" s="65" t="s">
        <v>267</v>
      </c>
      <c r="B18" s="69">
        <v>-0.2933145554118563</v>
      </c>
      <c r="C18" s="65">
        <v>0.17485815811055389</v>
      </c>
      <c r="D18" s="65">
        <v>-1.677442783232387</v>
      </c>
      <c r="E18" s="69">
        <v>0.13735594355983483</v>
      </c>
      <c r="F18" s="65">
        <v>-0.70678839666891768</v>
      </c>
      <c r="G18" s="65">
        <v>0.12015928584520502</v>
      </c>
      <c r="H18" s="65">
        <v>-0.70678839666891768</v>
      </c>
      <c r="I18" s="65">
        <v>0.12015928584520502</v>
      </c>
    </row>
    <row r="19" spans="1:9" x14ac:dyDescent="0.25">
      <c r="A19" s="65" t="s">
        <v>268</v>
      </c>
      <c r="B19" s="69">
        <v>-1.8083554004899942</v>
      </c>
      <c r="C19" s="65">
        <v>2.0182046631909416</v>
      </c>
      <c r="D19" s="65">
        <v>-0.89602181259002789</v>
      </c>
      <c r="E19" s="69">
        <v>0.40000390584381179</v>
      </c>
      <c r="F19" s="65">
        <v>-6.5806510917489422</v>
      </c>
      <c r="G19" s="65">
        <v>2.9639402907689543</v>
      </c>
      <c r="H19" s="65">
        <v>-6.5806510917489422</v>
      </c>
      <c r="I19" s="65">
        <v>2.9639402907689543</v>
      </c>
    </row>
    <row r="20" spans="1:9" x14ac:dyDescent="0.25">
      <c r="A20" s="65" t="s">
        <v>269</v>
      </c>
      <c r="B20" s="69">
        <v>-7.0338481395324878E-2</v>
      </c>
      <c r="C20" s="65">
        <v>0.31285409176642137</v>
      </c>
      <c r="D20" s="65">
        <v>-0.22482838884472697</v>
      </c>
      <c r="E20" s="69">
        <v>0.82853488358524918</v>
      </c>
      <c r="F20" s="65">
        <v>-0.81012085399623945</v>
      </c>
      <c r="G20" s="65">
        <v>0.66944389120558978</v>
      </c>
      <c r="H20" s="65">
        <v>-0.81012085399623945</v>
      </c>
      <c r="I20" s="65">
        <v>0.66944389120558978</v>
      </c>
    </row>
    <row r="21" spans="1:9" ht="15.75" thickBot="1" x14ac:dyDescent="0.3">
      <c r="A21" s="66" t="s">
        <v>270</v>
      </c>
      <c r="B21" s="70">
        <v>-0.42821792053184443</v>
      </c>
      <c r="C21" s="66">
        <v>0.84006623354186516</v>
      </c>
      <c r="D21" s="66">
        <v>-0.50974304576724061</v>
      </c>
      <c r="E21" s="70">
        <v>0.62590520749124701</v>
      </c>
      <c r="F21" s="66">
        <v>-2.4146589093091468</v>
      </c>
      <c r="G21" s="66">
        <v>1.5582230682454581</v>
      </c>
      <c r="H21" s="66">
        <v>-2.4146589093091468</v>
      </c>
      <c r="I21" s="66">
        <v>1.5582230682454581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1BB98-2066-4999-A8A8-28E8224B3204}">
  <dimension ref="A1:I21"/>
  <sheetViews>
    <sheetView workbookViewId="0">
      <selection activeCell="J30" sqref="J30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2.7109375" bestFit="1" customWidth="1"/>
    <col min="5" max="5" width="12" bestFit="1" customWidth="1"/>
    <col min="6" max="6" width="13.42578125" bestFit="1" customWidth="1"/>
    <col min="7" max="7" width="12" bestFit="1" customWidth="1"/>
    <col min="8" max="8" width="12.7109375" bestFit="1" customWidth="1"/>
    <col min="9" max="9" width="12.5703125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0.67285675583586524</v>
      </c>
    </row>
    <row r="5" spans="1:9" x14ac:dyDescent="0.25">
      <c r="A5" s="65" t="s">
        <v>274</v>
      </c>
      <c r="B5" s="69">
        <v>0.45273621387396512</v>
      </c>
    </row>
    <row r="6" spans="1:9" x14ac:dyDescent="0.25">
      <c r="A6" s="65" t="s">
        <v>275</v>
      </c>
      <c r="B6" s="65">
        <v>0.14001405037337378</v>
      </c>
    </row>
    <row r="7" spans="1:9" x14ac:dyDescent="0.25">
      <c r="A7" s="65" t="s">
        <v>276</v>
      </c>
      <c r="B7" s="65">
        <v>0.11390931400394345</v>
      </c>
    </row>
    <row r="8" spans="1:9" ht="15.75" thickBot="1" x14ac:dyDescent="0.3">
      <c r="A8" s="66" t="s">
        <v>277</v>
      </c>
      <c r="B8" s="70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4</v>
      </c>
      <c r="C12" s="65">
        <v>7.5138935274186275E-2</v>
      </c>
      <c r="D12" s="65">
        <v>1.8784733818546569E-2</v>
      </c>
      <c r="E12" s="65">
        <v>1.4477266619227294</v>
      </c>
      <c r="F12" s="65">
        <v>0.31338479438607691</v>
      </c>
    </row>
    <row r="13" spans="1:9" x14ac:dyDescent="0.25">
      <c r="A13" s="65" t="s">
        <v>280</v>
      </c>
      <c r="B13" s="65">
        <v>7</v>
      </c>
      <c r="C13" s="65">
        <v>9.0827322717942915E-2</v>
      </c>
      <c r="D13" s="65">
        <v>1.2975331816848987E-2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0.16596625799212919</v>
      </c>
      <c r="D14" s="66"/>
      <c r="E14" s="66"/>
      <c r="F14" s="66"/>
    </row>
    <row r="15" spans="1:9" ht="15.75" thickBot="1" x14ac:dyDescent="0.3"/>
    <row r="16" spans="1:9" x14ac:dyDescent="0.25">
      <c r="A16" s="67"/>
      <c r="B16" s="71" t="s">
        <v>288</v>
      </c>
      <c r="C16" s="67" t="s">
        <v>276</v>
      </c>
      <c r="D16" s="67" t="s">
        <v>289</v>
      </c>
      <c r="E16" s="71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9">
        <v>0.27956835673383257</v>
      </c>
      <c r="C17" s="65">
        <v>0.41879399802102302</v>
      </c>
      <c r="D17" s="65">
        <v>0.66755578650818803</v>
      </c>
      <c r="E17" s="69">
        <v>0.52580566741837387</v>
      </c>
      <c r="F17" s="65">
        <v>-0.71072208740817922</v>
      </c>
      <c r="G17" s="65">
        <v>1.2698588008758445</v>
      </c>
      <c r="H17" s="65">
        <v>-0.71072208740817922</v>
      </c>
      <c r="I17" s="65">
        <v>1.2698588008758445</v>
      </c>
    </row>
    <row r="18" spans="1:9" x14ac:dyDescent="0.25">
      <c r="A18" s="65" t="s">
        <v>267</v>
      </c>
      <c r="B18" s="69">
        <v>-7.0875691876954985E-2</v>
      </c>
      <c r="C18" s="65">
        <v>4.2085723004259445E-2</v>
      </c>
      <c r="D18" s="65">
        <v>-1.684079227290018</v>
      </c>
      <c r="E18" s="69">
        <v>0.13603924256285549</v>
      </c>
      <c r="F18" s="65">
        <v>-0.17039261313864323</v>
      </c>
      <c r="G18" s="65">
        <v>2.8641229384733249E-2</v>
      </c>
      <c r="H18" s="65">
        <v>-0.17039261313864323</v>
      </c>
      <c r="I18" s="65">
        <v>2.8641229384733249E-2</v>
      </c>
    </row>
    <row r="19" spans="1:9" x14ac:dyDescent="0.25">
      <c r="A19" s="65" t="s">
        <v>268</v>
      </c>
      <c r="B19" s="69">
        <v>7.5419966102767882E-2</v>
      </c>
      <c r="C19" s="65">
        <v>0.66883386818513013</v>
      </c>
      <c r="D19" s="65">
        <v>0.11276337770905462</v>
      </c>
      <c r="E19" s="69">
        <v>0.91338384928856853</v>
      </c>
      <c r="F19" s="65">
        <v>-1.5061208188944029</v>
      </c>
      <c r="G19" s="65">
        <v>1.6569607510999387</v>
      </c>
      <c r="H19" s="65">
        <v>-1.5061208188944029</v>
      </c>
      <c r="I19" s="65">
        <v>1.6569607510999387</v>
      </c>
    </row>
    <row r="20" spans="1:9" x14ac:dyDescent="0.25">
      <c r="A20" s="65" t="s">
        <v>269</v>
      </c>
      <c r="B20" s="69">
        <v>-0.6553485097142262</v>
      </c>
      <c r="C20" s="65">
        <v>0.46148556071666608</v>
      </c>
      <c r="D20" s="65">
        <v>-1.4200845389322687</v>
      </c>
      <c r="E20" s="69">
        <v>0.1985518711650229</v>
      </c>
      <c r="F20" s="65">
        <v>-1.7465884583447495</v>
      </c>
      <c r="G20" s="65">
        <v>0.43589143891629711</v>
      </c>
      <c r="H20" s="65">
        <v>-1.7465884583447495</v>
      </c>
      <c r="I20" s="65">
        <v>0.43589143891629711</v>
      </c>
    </row>
    <row r="21" spans="1:9" ht="15.75" thickBot="1" x14ac:dyDescent="0.3">
      <c r="A21" s="66" t="s">
        <v>270</v>
      </c>
      <c r="B21" s="70">
        <v>0.66149868998267636</v>
      </c>
      <c r="C21" s="66">
        <v>0.67188870059077088</v>
      </c>
      <c r="D21" s="66">
        <v>0.98453611349772829</v>
      </c>
      <c r="E21" s="70">
        <v>0.35765031908730516</v>
      </c>
      <c r="F21" s="66">
        <v>-0.92726562580542404</v>
      </c>
      <c r="G21" s="66">
        <v>2.2502630057707766</v>
      </c>
      <c r="H21" s="66">
        <v>-0.92726562580542404</v>
      </c>
      <c r="I21" s="66">
        <v>2.2502630057707766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764E8-B7D1-49F3-A310-81EF40078DA2}">
  <dimension ref="A1:I21"/>
  <sheetViews>
    <sheetView workbookViewId="0">
      <selection activeCell="I27" sqref="I27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5" width="12" bestFit="1" customWidth="1"/>
    <col min="6" max="6" width="13.42578125" bestFit="1" customWidth="1"/>
    <col min="7" max="7" width="12" bestFit="1" customWidth="1"/>
    <col min="8" max="8" width="12.7109375" bestFit="1" customWidth="1"/>
    <col min="9" max="9" width="12.5703125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0.77052954768224458</v>
      </c>
    </row>
    <row r="5" spans="1:9" x14ac:dyDescent="0.25">
      <c r="A5" s="65" t="s">
        <v>274</v>
      </c>
      <c r="B5" s="69">
        <v>0.59371578385140433</v>
      </c>
    </row>
    <row r="6" spans="1:9" x14ac:dyDescent="0.25">
      <c r="A6" s="65" t="s">
        <v>275</v>
      </c>
      <c r="B6" s="65">
        <v>0.3615533746236354</v>
      </c>
    </row>
    <row r="7" spans="1:9" x14ac:dyDescent="0.25">
      <c r="A7" s="65" t="s">
        <v>276</v>
      </c>
      <c r="B7" s="65">
        <v>8.2672166947091008E-2</v>
      </c>
    </row>
    <row r="8" spans="1:9" ht="15.75" thickBot="1" x14ac:dyDescent="0.3">
      <c r="A8" s="66" t="s">
        <v>277</v>
      </c>
      <c r="B8" s="70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4</v>
      </c>
      <c r="C12" s="65">
        <v>6.9914189373522978E-2</v>
      </c>
      <c r="D12" s="65">
        <v>1.7478547343380745E-2</v>
      </c>
      <c r="E12" s="65">
        <v>2.557329525594835</v>
      </c>
      <c r="F12" s="69">
        <v>0.1315752435291635</v>
      </c>
    </row>
    <row r="13" spans="1:9" x14ac:dyDescent="0.25">
      <c r="A13" s="65" t="s">
        <v>280</v>
      </c>
      <c r="B13" s="65">
        <v>7</v>
      </c>
      <c r="C13" s="65">
        <v>4.7842810314093813E-2</v>
      </c>
      <c r="D13" s="65">
        <v>6.8346871877276874E-3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0.1177569996876168</v>
      </c>
      <c r="D14" s="66"/>
      <c r="E14" s="66"/>
      <c r="F14" s="66"/>
    </row>
    <row r="15" spans="1:9" ht="15.75" thickBot="1" x14ac:dyDescent="0.3"/>
    <row r="16" spans="1:9" x14ac:dyDescent="0.25">
      <c r="A16" s="67"/>
      <c r="B16" s="71" t="s">
        <v>288</v>
      </c>
      <c r="C16" s="67" t="s">
        <v>276</v>
      </c>
      <c r="D16" s="67" t="s">
        <v>289</v>
      </c>
      <c r="E16" s="71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9">
        <v>-0.74641743117634374</v>
      </c>
      <c r="C17" s="65">
        <v>0.28161610485319188</v>
      </c>
      <c r="D17" s="65">
        <v>-2.6504785000327149</v>
      </c>
      <c r="E17" s="69">
        <v>3.2918820333371887E-2</v>
      </c>
      <c r="F17" s="65">
        <v>-1.4123337023512978</v>
      </c>
      <c r="G17" s="65">
        <v>-8.0501160001389627E-2</v>
      </c>
      <c r="H17" s="65">
        <v>-1.4123337023512978</v>
      </c>
      <c r="I17" s="65">
        <v>-8.0501160001389627E-2</v>
      </c>
    </row>
    <row r="18" spans="1:9" x14ac:dyDescent="0.25">
      <c r="A18" s="65" t="s">
        <v>267</v>
      </c>
      <c r="B18" s="69">
        <v>0.12484181583902067</v>
      </c>
      <c r="C18" s="65">
        <v>0.14660168716666677</v>
      </c>
      <c r="D18" s="65">
        <v>0.85157148087314982</v>
      </c>
      <c r="E18" s="69">
        <v>0.42262495802103883</v>
      </c>
      <c r="F18" s="65">
        <v>-0.22181608895969834</v>
      </c>
      <c r="G18" s="65">
        <v>0.47149972063773965</v>
      </c>
      <c r="H18" s="65">
        <v>-0.22181608895969834</v>
      </c>
      <c r="I18" s="65">
        <v>0.47149972063773965</v>
      </c>
    </row>
    <row r="19" spans="1:9" x14ac:dyDescent="0.25">
      <c r="A19" s="65" t="s">
        <v>268</v>
      </c>
      <c r="B19" s="69">
        <v>3.3762787390077911</v>
      </c>
      <c r="C19" s="65">
        <v>2.1944497057232097</v>
      </c>
      <c r="D19" s="65">
        <v>1.5385537113028043</v>
      </c>
      <c r="E19" s="69">
        <v>0.16780314945020067</v>
      </c>
      <c r="F19" s="65">
        <v>-1.8127702540459607</v>
      </c>
      <c r="G19" s="65">
        <v>8.5653277320615437</v>
      </c>
      <c r="H19" s="65">
        <v>-1.8127702540459607</v>
      </c>
      <c r="I19" s="65">
        <v>8.5653277320615437</v>
      </c>
    </row>
    <row r="20" spans="1:9" x14ac:dyDescent="0.25">
      <c r="A20" s="65" t="s">
        <v>269</v>
      </c>
      <c r="B20" s="69">
        <v>0.13368568325400043</v>
      </c>
      <c r="C20" s="65">
        <v>0.1014399915064764</v>
      </c>
      <c r="D20" s="65">
        <v>1.3178794799629427</v>
      </c>
      <c r="E20" s="69">
        <v>0.22903330374258477</v>
      </c>
      <c r="F20" s="65">
        <v>-0.10618178074357978</v>
      </c>
      <c r="G20" s="65">
        <v>0.37355314725158062</v>
      </c>
      <c r="H20" s="65">
        <v>-0.10618178074357978</v>
      </c>
      <c r="I20" s="65">
        <v>0.37355314725158062</v>
      </c>
    </row>
    <row r="21" spans="1:9" ht="15.75" thickBot="1" x14ac:dyDescent="0.3">
      <c r="A21" s="66" t="s">
        <v>270</v>
      </c>
      <c r="B21" s="70">
        <v>2.4457231243066747E-2</v>
      </c>
      <c r="C21" s="66">
        <v>0.11325146744527935</v>
      </c>
      <c r="D21" s="66">
        <v>0.2159550935168584</v>
      </c>
      <c r="E21" s="70">
        <v>0.83518075573913442</v>
      </c>
      <c r="F21" s="66">
        <v>-0.24333993520651159</v>
      </c>
      <c r="G21" s="66">
        <v>0.29225439769264511</v>
      </c>
      <c r="H21" s="66">
        <v>-0.24333993520651159</v>
      </c>
      <c r="I21" s="66">
        <v>0.29225439769264511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61804-5D65-4F4B-89EC-EA97C052C849}">
  <dimension ref="A1:I21"/>
  <sheetViews>
    <sheetView workbookViewId="0">
      <selection activeCell="O26" sqref="O26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2.7109375" bestFit="1" customWidth="1"/>
    <col min="5" max="5" width="12" bestFit="1" customWidth="1"/>
    <col min="6" max="6" width="13.42578125" bestFit="1" customWidth="1"/>
    <col min="7" max="7" width="12" bestFit="1" customWidth="1"/>
    <col min="8" max="8" width="12.7109375" bestFit="1" customWidth="1"/>
    <col min="9" max="9" width="12.5703125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0.43421430363986285</v>
      </c>
    </row>
    <row r="5" spans="1:9" x14ac:dyDescent="0.25">
      <c r="A5" s="65" t="s">
        <v>274</v>
      </c>
      <c r="B5" s="69">
        <v>0.18854206148545102</v>
      </c>
    </row>
    <row r="6" spans="1:9" x14ac:dyDescent="0.25">
      <c r="A6" s="65" t="s">
        <v>275</v>
      </c>
      <c r="B6" s="65">
        <v>-0.27514818909429123</v>
      </c>
    </row>
    <row r="7" spans="1:9" x14ac:dyDescent="0.25">
      <c r="A7" s="65" t="s">
        <v>276</v>
      </c>
      <c r="B7" s="65">
        <v>0.1338670186459707</v>
      </c>
    </row>
    <row r="8" spans="1:9" ht="15.75" thickBot="1" x14ac:dyDescent="0.3">
      <c r="A8" s="66" t="s">
        <v>277</v>
      </c>
      <c r="B8" s="70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4</v>
      </c>
      <c r="C12" s="65">
        <v>2.9146570452336096E-2</v>
      </c>
      <c r="D12" s="65">
        <v>7.2866426130840239E-3</v>
      </c>
      <c r="E12" s="65">
        <v>0.40661208910413965</v>
      </c>
      <c r="F12" s="65">
        <v>0.79893646373084903</v>
      </c>
    </row>
    <row r="13" spans="1:9" x14ac:dyDescent="0.25">
      <c r="A13" s="65" t="s">
        <v>280</v>
      </c>
      <c r="B13" s="65">
        <v>7</v>
      </c>
      <c r="C13" s="65">
        <v>0.12544265076812464</v>
      </c>
      <c r="D13" s="65">
        <v>1.7920378681160663E-2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0.15458922122046073</v>
      </c>
      <c r="D14" s="66"/>
      <c r="E14" s="66"/>
      <c r="F14" s="66"/>
    </row>
    <row r="15" spans="1:9" ht="15.75" thickBot="1" x14ac:dyDescent="0.3"/>
    <row r="16" spans="1:9" x14ac:dyDescent="0.25">
      <c r="A16" s="67"/>
      <c r="B16" s="71" t="s">
        <v>288</v>
      </c>
      <c r="C16" s="67" t="s">
        <v>276</v>
      </c>
      <c r="D16" s="67" t="s">
        <v>289</v>
      </c>
      <c r="E16" s="71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9">
        <v>0.53213040845382553</v>
      </c>
      <c r="C17" s="65">
        <v>0.54467695199074906</v>
      </c>
      <c r="D17" s="65">
        <v>0.97696516533136391</v>
      </c>
      <c r="E17" s="69">
        <v>0.36113339552848389</v>
      </c>
      <c r="F17" s="65">
        <v>-0.75582592150713868</v>
      </c>
      <c r="G17" s="65">
        <v>1.8200867384147896</v>
      </c>
      <c r="H17" s="65">
        <v>-0.75582592150713868</v>
      </c>
      <c r="I17" s="65">
        <v>1.8200867384147896</v>
      </c>
    </row>
    <row r="18" spans="1:9" x14ac:dyDescent="0.25">
      <c r="A18" s="65" t="s">
        <v>267</v>
      </c>
      <c r="B18" s="69">
        <v>-0.19621686326845403</v>
      </c>
      <c r="C18" s="65">
        <v>0.21612247176422889</v>
      </c>
      <c r="D18" s="65">
        <v>-0.90789662762375689</v>
      </c>
      <c r="E18" s="69">
        <v>0.39411396449676922</v>
      </c>
      <c r="F18" s="65">
        <v>-0.70726530131632648</v>
      </c>
      <c r="G18" s="65">
        <v>0.31483157477941848</v>
      </c>
      <c r="H18" s="65">
        <v>-0.70726530131632648</v>
      </c>
      <c r="I18" s="65">
        <v>0.31483157477941848</v>
      </c>
    </row>
    <row r="19" spans="1:9" x14ac:dyDescent="0.25">
      <c r="A19" s="65" t="s">
        <v>268</v>
      </c>
      <c r="B19" s="69">
        <v>-0.58364839012204106</v>
      </c>
      <c r="C19" s="65">
        <v>1.2931188723101388</v>
      </c>
      <c r="D19" s="65">
        <v>-0.45134937136858994</v>
      </c>
      <c r="E19" s="69">
        <v>0.66538885225690847</v>
      </c>
      <c r="F19" s="65">
        <v>-3.6413886357789091</v>
      </c>
      <c r="G19" s="65">
        <v>2.474091855534827</v>
      </c>
      <c r="H19" s="65">
        <v>-3.6413886357789091</v>
      </c>
      <c r="I19" s="65">
        <v>2.474091855534827</v>
      </c>
    </row>
    <row r="20" spans="1:9" x14ac:dyDescent="0.25">
      <c r="A20" s="65" t="s">
        <v>269</v>
      </c>
      <c r="B20" s="69">
        <v>-0.21838912519764375</v>
      </c>
      <c r="C20" s="65">
        <v>0.3559683820937326</v>
      </c>
      <c r="D20" s="65">
        <v>-0.6135070870989271</v>
      </c>
      <c r="E20" s="69">
        <v>0.55894123545039864</v>
      </c>
      <c r="F20" s="65">
        <v>-1.0601205942967307</v>
      </c>
      <c r="G20" s="65">
        <v>0.62334234390144316</v>
      </c>
      <c r="H20" s="65">
        <v>-1.0601205942967307</v>
      </c>
      <c r="I20" s="65">
        <v>0.62334234390144316</v>
      </c>
    </row>
    <row r="21" spans="1:9" ht="15.75" thickBot="1" x14ac:dyDescent="0.3">
      <c r="A21" s="66" t="s">
        <v>270</v>
      </c>
      <c r="B21" s="70">
        <v>-3.621710580890887E-2</v>
      </c>
      <c r="C21" s="66">
        <v>0.16433403745330394</v>
      </c>
      <c r="D21" s="66">
        <v>-0.22038712350872583</v>
      </c>
      <c r="E21" s="70">
        <v>0.83185943432780407</v>
      </c>
      <c r="F21" s="66">
        <v>-0.42480535613314835</v>
      </c>
      <c r="G21" s="66">
        <v>0.35237114451533064</v>
      </c>
      <c r="H21" s="66">
        <v>-0.42480535613314835</v>
      </c>
      <c r="I21" s="66">
        <v>0.35237114451533064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C922B-2D93-411E-B7C9-464B6EAD5E4B}">
  <dimension ref="B2:G7"/>
  <sheetViews>
    <sheetView workbookViewId="0">
      <selection activeCell="P27" sqref="P27"/>
    </sheetView>
  </sheetViews>
  <sheetFormatPr defaultRowHeight="15" x14ac:dyDescent="0.25"/>
  <sheetData>
    <row r="2" spans="2:7" x14ac:dyDescent="0.25">
      <c r="B2" s="61"/>
      <c r="C2" s="62" t="s">
        <v>7</v>
      </c>
      <c r="D2" s="62" t="s">
        <v>267</v>
      </c>
      <c r="E2" s="62" t="s">
        <v>268</v>
      </c>
      <c r="F2" s="62" t="s">
        <v>269</v>
      </c>
      <c r="G2" s="62" t="s">
        <v>270</v>
      </c>
    </row>
    <row r="3" spans="2:7" x14ac:dyDescent="0.25">
      <c r="B3" s="63" t="s">
        <v>7</v>
      </c>
      <c r="C3" s="64">
        <v>1</v>
      </c>
      <c r="D3" s="64"/>
      <c r="E3" s="64"/>
      <c r="F3" s="64"/>
      <c r="G3" s="64"/>
    </row>
    <row r="4" spans="2:7" x14ac:dyDescent="0.25">
      <c r="B4" s="63" t="s">
        <v>267</v>
      </c>
      <c r="C4" s="64">
        <v>-0.46619934604880836</v>
      </c>
      <c r="D4" s="64">
        <v>1</v>
      </c>
      <c r="E4" s="64"/>
      <c r="F4" s="64"/>
      <c r="G4" s="64"/>
    </row>
    <row r="5" spans="2:7" x14ac:dyDescent="0.25">
      <c r="B5" s="63" t="s">
        <v>268</v>
      </c>
      <c r="C5" s="64">
        <v>-7.6055287450347425E-2</v>
      </c>
      <c r="D5" s="64">
        <v>-9.8259569224866616E-2</v>
      </c>
      <c r="E5" s="64">
        <v>1</v>
      </c>
      <c r="F5" s="64"/>
      <c r="G5" s="64"/>
    </row>
    <row r="6" spans="2:7" x14ac:dyDescent="0.25">
      <c r="B6" s="63" t="s">
        <v>269</v>
      </c>
      <c r="C6" s="64">
        <v>0.49400154977992666</v>
      </c>
      <c r="D6" s="64">
        <v>-0.25117540048634884</v>
      </c>
      <c r="E6" s="64">
        <v>-0.48016771894821486</v>
      </c>
      <c r="F6" s="64">
        <v>1</v>
      </c>
      <c r="G6" s="64"/>
    </row>
    <row r="7" spans="2:7" x14ac:dyDescent="0.25">
      <c r="B7" s="63" t="s">
        <v>270</v>
      </c>
      <c r="C7" s="64">
        <v>0.2936501129205969</v>
      </c>
      <c r="D7" s="64">
        <v>0.48926177015139261</v>
      </c>
      <c r="E7" s="64">
        <v>-0.20128165811337526</v>
      </c>
      <c r="F7" s="64">
        <v>9.3951218145414031E-2</v>
      </c>
      <c r="G7" s="64"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AC1654"/>
  <sheetViews>
    <sheetView topLeftCell="B1" workbookViewId="0">
      <selection activeCell="D9" sqref="D9"/>
    </sheetView>
  </sheetViews>
  <sheetFormatPr defaultRowHeight="15" x14ac:dyDescent="0.25"/>
  <cols>
    <col min="3" max="3" width="13.5703125" bestFit="1" customWidth="1"/>
    <col min="4" max="4" width="14.42578125" bestFit="1" customWidth="1"/>
    <col min="5" max="5" width="13.28515625" bestFit="1" customWidth="1"/>
    <col min="7" max="7" width="13.28515625" bestFit="1" customWidth="1"/>
    <col min="10" max="10" width="13.28515625" bestFit="1" customWidth="1"/>
    <col min="12" max="12" width="13.28515625" bestFit="1" customWidth="1"/>
  </cols>
  <sheetData>
    <row r="2" spans="3:14" ht="15.75" thickBot="1" x14ac:dyDescent="0.3"/>
    <row r="3" spans="3:14" ht="15.75" thickBot="1" x14ac:dyDescent="0.3">
      <c r="C3" s="6" t="s">
        <v>6</v>
      </c>
      <c r="D3" s="3" t="s">
        <v>1</v>
      </c>
      <c r="E3" s="3"/>
      <c r="G3" s="3" t="s">
        <v>2</v>
      </c>
      <c r="H3" s="3"/>
      <c r="J3" s="3" t="s">
        <v>0</v>
      </c>
      <c r="L3" s="3" t="s">
        <v>4</v>
      </c>
    </row>
    <row r="4" spans="3:14" x14ac:dyDescent="0.25">
      <c r="C4" s="4"/>
      <c r="D4" t="s">
        <v>0</v>
      </c>
      <c r="G4" t="s">
        <v>3</v>
      </c>
      <c r="J4" t="s">
        <v>4</v>
      </c>
      <c r="L4" t="s">
        <v>5</v>
      </c>
    </row>
    <row r="5" spans="3:14" ht="15.75" thickBot="1" x14ac:dyDescent="0.3">
      <c r="C5" s="4"/>
    </row>
    <row r="6" spans="3:14" ht="15.75" thickBot="1" x14ac:dyDescent="0.3">
      <c r="C6" s="2">
        <v>2009</v>
      </c>
      <c r="D6" s="32" t="s">
        <v>335</v>
      </c>
      <c r="E6" s="31"/>
      <c r="F6" s="31"/>
      <c r="G6" s="25">
        <v>2864500</v>
      </c>
      <c r="J6" s="5">
        <f>D7</f>
        <v>533800</v>
      </c>
      <c r="L6" s="33">
        <f>J7</f>
        <v>7891200</v>
      </c>
    </row>
    <row r="7" spans="3:14" x14ac:dyDescent="0.25">
      <c r="C7" s="4"/>
      <c r="D7" s="4">
        <v>533800</v>
      </c>
      <c r="G7" s="16">
        <v>2652600</v>
      </c>
      <c r="J7" s="16">
        <v>7891200</v>
      </c>
      <c r="L7" s="16">
        <v>5517100</v>
      </c>
    </row>
    <row r="8" spans="3:14" x14ac:dyDescent="0.25">
      <c r="C8" s="4"/>
    </row>
    <row r="9" spans="3:14" ht="15.75" thickBot="1" x14ac:dyDescent="0.3">
      <c r="C9" s="4"/>
      <c r="D9" s="25">
        <f>(2919800+533800)-3180300</f>
        <v>273300</v>
      </c>
    </row>
    <row r="10" spans="3:14" x14ac:dyDescent="0.25">
      <c r="C10" s="4"/>
      <c r="D10" s="4">
        <f>D7</f>
        <v>533800</v>
      </c>
    </row>
    <row r="11" spans="3:14" x14ac:dyDescent="0.25">
      <c r="C11" s="4"/>
    </row>
    <row r="12" spans="3:14" x14ac:dyDescent="0.25">
      <c r="C12" s="4"/>
      <c r="D12" s="7">
        <f>D9/D10</f>
        <v>0.51198950917946795</v>
      </c>
      <c r="G12" s="8">
        <f>G6/G7</f>
        <v>1.0798838875065973</v>
      </c>
      <c r="J12" s="7">
        <f>J6/J7</f>
        <v>6.7644971613949723E-2</v>
      </c>
      <c r="L12" s="29">
        <f>L6/L7</f>
        <v>1.4303166518642041</v>
      </c>
      <c r="N12" s="18">
        <f>D16*G16*J12*L12</f>
        <v>9.82055341928674E-2</v>
      </c>
    </row>
    <row r="13" spans="3:14" x14ac:dyDescent="0.25">
      <c r="C13" s="4"/>
    </row>
    <row r="14" spans="3:14" x14ac:dyDescent="0.25">
      <c r="C14" s="4"/>
      <c r="D14" s="28" t="s">
        <v>122</v>
      </c>
      <c r="G14" s="28" t="s">
        <v>123</v>
      </c>
    </row>
    <row r="15" spans="3:14" x14ac:dyDescent="0.25">
      <c r="C15" s="4"/>
    </row>
    <row r="16" spans="3:14" x14ac:dyDescent="0.25">
      <c r="C16" s="4"/>
      <c r="D16" s="13">
        <f>1-D12</f>
        <v>0.48801049082053205</v>
      </c>
      <c r="G16" s="12">
        <f>1+G12</f>
        <v>2.0798838875065973</v>
      </c>
    </row>
    <row r="17" spans="3:6" x14ac:dyDescent="0.25">
      <c r="C17" s="4"/>
    </row>
    <row r="18" spans="3:6" x14ac:dyDescent="0.25">
      <c r="C18" s="11" t="s">
        <v>8</v>
      </c>
      <c r="D18" s="30">
        <v>0.11</v>
      </c>
    </row>
    <row r="19" spans="3:6" x14ac:dyDescent="0.25">
      <c r="C19" s="4"/>
    </row>
    <row r="20" spans="3:6" x14ac:dyDescent="0.25">
      <c r="C20" s="11" t="s">
        <v>7</v>
      </c>
      <c r="D20" s="30">
        <f>D18-N12</f>
        <v>1.1794465807132601E-2</v>
      </c>
    </row>
    <row r="21" spans="3:6" x14ac:dyDescent="0.25">
      <c r="C21" s="4"/>
    </row>
    <row r="22" spans="3:6" x14ac:dyDescent="0.25">
      <c r="C22" s="11" t="s">
        <v>76</v>
      </c>
      <c r="D22" s="4" t="s">
        <v>82</v>
      </c>
      <c r="E22" s="4"/>
      <c r="F22" s="4"/>
    </row>
    <row r="23" spans="3:6" x14ac:dyDescent="0.25">
      <c r="C23" s="4"/>
      <c r="D23" s="4" t="s">
        <v>77</v>
      </c>
      <c r="E23" s="4"/>
      <c r="F23" s="4"/>
    </row>
    <row r="24" spans="3:6" x14ac:dyDescent="0.25">
      <c r="C24" s="4"/>
      <c r="D24" s="16">
        <v>3035400</v>
      </c>
      <c r="E24" s="16">
        <v>1914200</v>
      </c>
    </row>
    <row r="25" spans="3:6" x14ac:dyDescent="0.25">
      <c r="C25" s="4"/>
      <c r="D25" s="29">
        <f>D24/E24</f>
        <v>1.5857277191516037</v>
      </c>
    </row>
    <row r="26" spans="3:6" x14ac:dyDescent="0.25">
      <c r="C26" s="4"/>
    </row>
    <row r="27" spans="3:6" x14ac:dyDescent="0.25">
      <c r="C27" s="11" t="s">
        <v>80</v>
      </c>
      <c r="D27" s="4" t="s">
        <v>85</v>
      </c>
      <c r="E27" s="4"/>
    </row>
    <row r="28" spans="3:6" x14ac:dyDescent="0.25">
      <c r="C28" s="4"/>
      <c r="D28" s="4" t="s">
        <v>83</v>
      </c>
      <c r="E28" s="4"/>
    </row>
    <row r="29" spans="3:6" x14ac:dyDescent="0.25">
      <c r="C29" s="4"/>
      <c r="D29" s="4">
        <f>J6</f>
        <v>533800</v>
      </c>
      <c r="E29" s="27">
        <f>J7</f>
        <v>7891200</v>
      </c>
    </row>
    <row r="30" spans="3:6" x14ac:dyDescent="0.25">
      <c r="C30" s="4"/>
      <c r="D30" s="7">
        <f>D29/E29</f>
        <v>6.7644971613949723E-2</v>
      </c>
    </row>
    <row r="31" spans="3:6" x14ac:dyDescent="0.25">
      <c r="C31" s="4"/>
      <c r="D31" s="7"/>
    </row>
    <row r="32" spans="3:6" x14ac:dyDescent="0.25">
      <c r="C32" s="11" t="s">
        <v>81</v>
      </c>
      <c r="D32" s="4" t="s">
        <v>84</v>
      </c>
      <c r="E32" s="4"/>
    </row>
    <row r="33" spans="3:29" x14ac:dyDescent="0.25">
      <c r="C33" s="4"/>
      <c r="D33" s="4" t="s">
        <v>86</v>
      </c>
      <c r="E33" s="4"/>
    </row>
    <row r="34" spans="3:29" x14ac:dyDescent="0.25">
      <c r="C34" s="4"/>
      <c r="D34" s="34">
        <f>G6</f>
        <v>2864500</v>
      </c>
      <c r="E34" s="27">
        <f>G7</f>
        <v>2652600</v>
      </c>
    </row>
    <row r="35" spans="3:29" x14ac:dyDescent="0.25">
      <c r="C35" s="4"/>
      <c r="D35" s="8">
        <f>D34/E34</f>
        <v>1.0798838875065973</v>
      </c>
    </row>
    <row r="36" spans="3:29" x14ac:dyDescent="0.25">
      <c r="C36" s="4"/>
      <c r="D36" s="7"/>
    </row>
    <row r="37" spans="3:29" x14ac:dyDescent="0.25">
      <c r="C37" s="11" t="s">
        <v>102</v>
      </c>
      <c r="D37" s="8" t="s">
        <v>104</v>
      </c>
      <c r="E37" s="4"/>
    </row>
    <row r="38" spans="3:29" x14ac:dyDescent="0.25">
      <c r="C38" s="11"/>
      <c r="D38" s="8" t="s">
        <v>103</v>
      </c>
      <c r="E38" s="4"/>
    </row>
    <row r="39" spans="3:29" x14ac:dyDescent="0.25">
      <c r="C39" s="11"/>
      <c r="D39" s="8">
        <f>L6</f>
        <v>7891200</v>
      </c>
      <c r="E39" s="4">
        <f>L7</f>
        <v>5517100</v>
      </c>
    </row>
    <row r="40" spans="3:29" x14ac:dyDescent="0.25">
      <c r="C40" s="11"/>
      <c r="D40" s="8">
        <f>D39/E39</f>
        <v>1.4303166518642041</v>
      </c>
      <c r="E40" s="4"/>
    </row>
    <row r="41" spans="3:29" x14ac:dyDescent="0.25">
      <c r="C41" s="11"/>
      <c r="D41" s="8"/>
      <c r="E41" s="4"/>
    </row>
    <row r="42" spans="3:29" ht="15.75" thickBot="1" x14ac:dyDescent="0.3">
      <c r="C42" s="4"/>
    </row>
    <row r="43" spans="3:29" ht="15.75" thickBot="1" x14ac:dyDescent="0.3">
      <c r="C43" s="2">
        <v>2010</v>
      </c>
      <c r="D43" s="36" t="s">
        <v>124</v>
      </c>
      <c r="E43" s="37"/>
      <c r="G43" s="35">
        <v>2684000</v>
      </c>
      <c r="J43" s="5">
        <f>D44</f>
        <v>599900</v>
      </c>
      <c r="L43" s="5">
        <f>J44</f>
        <v>8289700</v>
      </c>
    </row>
    <row r="44" spans="3:29" x14ac:dyDescent="0.25">
      <c r="C44" s="11" t="s">
        <v>6</v>
      </c>
      <c r="D44" s="4">
        <v>599900</v>
      </c>
      <c r="E44" s="4"/>
      <c r="F44" s="4"/>
      <c r="G44" s="4">
        <v>2934300</v>
      </c>
      <c r="H44" s="4"/>
      <c r="I44" s="4"/>
      <c r="J44" s="4">
        <v>8289700</v>
      </c>
      <c r="K44" s="4"/>
      <c r="L44" s="4">
        <v>5618300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3:29" x14ac:dyDescent="0.25">
      <c r="C45" s="1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3:29" ht="15.75" thickBot="1" x14ac:dyDescent="0.3">
      <c r="C46" s="11"/>
      <c r="D46" s="5">
        <f>(3180300+599900)-3381700</f>
        <v>398500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3:29" x14ac:dyDescent="0.25">
      <c r="C47" s="11"/>
      <c r="D47" s="4">
        <f>D44</f>
        <v>599900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3:29" x14ac:dyDescent="0.25">
      <c r="C48" s="1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3:29" x14ac:dyDescent="0.25">
      <c r="C49" s="11"/>
      <c r="D49" s="7">
        <f>D46/D47</f>
        <v>0.66427737956326049</v>
      </c>
      <c r="E49" s="4"/>
      <c r="F49" s="4"/>
      <c r="G49" s="8">
        <f>G43/G44</f>
        <v>0.91469856524554405</v>
      </c>
      <c r="H49" s="4"/>
      <c r="I49" s="4"/>
      <c r="J49" s="7">
        <f>J43/J44</f>
        <v>7.2366913157291574E-2</v>
      </c>
      <c r="K49" s="4"/>
      <c r="L49" s="8">
        <f>L43/L44</f>
        <v>1.4754819073385188</v>
      </c>
      <c r="N49" s="18">
        <f>D53*G53*J49*L49</f>
        <v>6.8636472071703661E-2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3:29" x14ac:dyDescent="0.25">
      <c r="C50" s="1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3:29" x14ac:dyDescent="0.25">
      <c r="C51" s="11"/>
      <c r="D51" s="9" t="s">
        <v>125</v>
      </c>
      <c r="E51" s="4"/>
      <c r="F51" s="4"/>
      <c r="G51" s="9" t="s">
        <v>23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3:29" x14ac:dyDescent="0.25">
      <c r="C52" s="1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3:29" x14ac:dyDescent="0.25">
      <c r="C53" s="11"/>
      <c r="D53" s="7">
        <f>1-D49</f>
        <v>0.33572262043673951</v>
      </c>
      <c r="E53" s="4"/>
      <c r="F53" s="4"/>
      <c r="G53" s="8">
        <f>1+G49</f>
        <v>1.9146985652455442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3:29" x14ac:dyDescent="0.25">
      <c r="C54" s="1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3:29" x14ac:dyDescent="0.25">
      <c r="C55" s="11" t="s">
        <v>8</v>
      </c>
      <c r="D55" s="18">
        <v>0.05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3:29" x14ac:dyDescent="0.25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3:29" x14ac:dyDescent="0.25">
      <c r="C57" s="11" t="s">
        <v>7</v>
      </c>
      <c r="D57" s="18">
        <f>D55-J49</f>
        <v>-2.2366913157291571E-2</v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3:29" x14ac:dyDescent="0.25">
      <c r="C58" s="1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3:29" x14ac:dyDescent="0.25">
      <c r="C59" s="11" t="s">
        <v>76</v>
      </c>
      <c r="D59" s="4" t="s">
        <v>82</v>
      </c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3:29" x14ac:dyDescent="0.25">
      <c r="C60" s="4"/>
      <c r="D60" s="4" t="s">
        <v>77</v>
      </c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3:29" x14ac:dyDescent="0.25">
      <c r="C61" s="4"/>
      <c r="D61" s="4">
        <v>2990400</v>
      </c>
      <c r="E61" s="4">
        <v>2212500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3:29" x14ac:dyDescent="0.25">
      <c r="C62" s="4"/>
      <c r="D62" s="8">
        <f>D61/E61</f>
        <v>1.3515932203389831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3:29" x14ac:dyDescent="0.25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3:29" x14ac:dyDescent="0.25">
      <c r="C64" s="11" t="s">
        <v>80</v>
      </c>
      <c r="D64" s="4" t="s">
        <v>85</v>
      </c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3:29" x14ac:dyDescent="0.25">
      <c r="C65" s="4"/>
      <c r="D65" s="4" t="s">
        <v>83</v>
      </c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3:29" x14ac:dyDescent="0.25">
      <c r="C66" s="4"/>
      <c r="D66" s="4">
        <f>J43</f>
        <v>599900</v>
      </c>
      <c r="E66" s="4">
        <f>J44</f>
        <v>8289700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3:29" x14ac:dyDescent="0.25">
      <c r="C67" s="4"/>
      <c r="D67" s="7">
        <f>D66/E66</f>
        <v>7.2366913157291574E-2</v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3:29" x14ac:dyDescent="0.25"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3:29" x14ac:dyDescent="0.25">
      <c r="C69" s="11" t="s">
        <v>81</v>
      </c>
      <c r="D69" s="4" t="s">
        <v>84</v>
      </c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3:29" x14ac:dyDescent="0.25">
      <c r="C70" s="4"/>
      <c r="D70" s="4" t="s">
        <v>86</v>
      </c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3:29" x14ac:dyDescent="0.25">
      <c r="C71" s="4"/>
      <c r="D71" s="4">
        <f>G43</f>
        <v>2684000</v>
      </c>
      <c r="E71" s="4">
        <f>G44</f>
        <v>2934300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3:29" x14ac:dyDescent="0.25">
      <c r="C72" s="11"/>
      <c r="D72" s="8">
        <f>D71/E71</f>
        <v>0.91469856524554405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3:29" x14ac:dyDescent="0.25">
      <c r="C73" s="11"/>
      <c r="D73" s="8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3:29" x14ac:dyDescent="0.25">
      <c r="C74" s="11" t="s">
        <v>102</v>
      </c>
      <c r="D74" s="8" t="s">
        <v>104</v>
      </c>
      <c r="E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3:29" x14ac:dyDescent="0.25">
      <c r="C75" s="11"/>
      <c r="D75" s="8" t="s">
        <v>103</v>
      </c>
      <c r="E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3:29" x14ac:dyDescent="0.25">
      <c r="C76" s="11"/>
      <c r="D76" s="8">
        <f>L43</f>
        <v>8289700</v>
      </c>
      <c r="E76" s="4">
        <f>L44</f>
        <v>5618300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3:29" x14ac:dyDescent="0.25">
      <c r="C77" s="11"/>
      <c r="D77" s="8">
        <f>D76/E76</f>
        <v>1.4754819073385188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3:29" ht="15.75" thickBot="1" x14ac:dyDescent="0.3">
      <c r="C78" s="1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3:29" ht="15.75" thickBot="1" x14ac:dyDescent="0.3">
      <c r="C79" s="2">
        <v>2011</v>
      </c>
      <c r="D79" s="24" t="s">
        <v>126</v>
      </c>
      <c r="E79" s="24"/>
      <c r="F79" s="24"/>
      <c r="G79" s="4">
        <v>2484100</v>
      </c>
      <c r="H79" s="4"/>
      <c r="I79" s="4"/>
      <c r="J79" s="4">
        <f>D80</f>
        <v>739300</v>
      </c>
      <c r="K79" s="4"/>
      <c r="L79" s="4">
        <f>J80</f>
        <v>8369900</v>
      </c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3:29" x14ac:dyDescent="0.25">
      <c r="C80" s="11" t="s">
        <v>6</v>
      </c>
      <c r="D80" s="4">
        <v>739300</v>
      </c>
      <c r="E80" s="4"/>
      <c r="F80" s="4"/>
      <c r="G80" s="4">
        <v>2899100</v>
      </c>
      <c r="H80" s="4"/>
      <c r="I80" s="4"/>
      <c r="J80" s="4">
        <v>8369900</v>
      </c>
      <c r="K80" s="4"/>
      <c r="L80" s="4">
        <v>5383200</v>
      </c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3:29" x14ac:dyDescent="0.25">
      <c r="C81" s="1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3:29" x14ac:dyDescent="0.25">
      <c r="C82" s="11"/>
      <c r="D82" s="4">
        <f>(3381700+739300)-3466000</f>
        <v>655000</v>
      </c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3:29" x14ac:dyDescent="0.25">
      <c r="C83" s="11"/>
      <c r="D83" s="4">
        <f>D80</f>
        <v>739300</v>
      </c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3:29" x14ac:dyDescent="0.25">
      <c r="C84" s="1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3:29" x14ac:dyDescent="0.25">
      <c r="C85" s="11"/>
      <c r="D85" s="7">
        <f>D82/D83</f>
        <v>0.88597321790883266</v>
      </c>
      <c r="E85" s="4"/>
      <c r="F85" s="4"/>
      <c r="G85" s="8">
        <f>G79/G80</f>
        <v>0.85685212652202403</v>
      </c>
      <c r="H85" s="4"/>
      <c r="I85" s="4"/>
      <c r="J85" s="7">
        <f>J79/J80</f>
        <v>8.8328414915351441E-2</v>
      </c>
      <c r="K85" s="4"/>
      <c r="L85" s="8">
        <f>L79/L80</f>
        <v>1.554818695199881</v>
      </c>
      <c r="N85" s="18">
        <f>D89*G89*J85*L85</f>
        <v>2.9077989720947883E-2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3:29" x14ac:dyDescent="0.25">
      <c r="C86" s="1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3:29" x14ac:dyDescent="0.25">
      <c r="C87" s="11"/>
      <c r="D87" s="9" t="s">
        <v>127</v>
      </c>
      <c r="E87" s="4"/>
      <c r="F87" s="4"/>
      <c r="G87" s="9" t="s">
        <v>25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3:29" x14ac:dyDescent="0.25">
      <c r="C88" s="1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3:29" x14ac:dyDescent="0.25">
      <c r="C89" s="11"/>
      <c r="D89" s="7">
        <f>1-D85</f>
        <v>0.11402678209116734</v>
      </c>
      <c r="E89" s="4"/>
      <c r="F89" s="4"/>
      <c r="G89" s="8">
        <f>1+G85</f>
        <v>1.8568521265220239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3:29" x14ac:dyDescent="0.25">
      <c r="C90" s="1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3:29" x14ac:dyDescent="0.25">
      <c r="C91" s="11" t="s">
        <v>8</v>
      </c>
      <c r="D91" s="18">
        <v>0.01</v>
      </c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3:29" x14ac:dyDescent="0.25"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3:29" x14ac:dyDescent="0.25">
      <c r="C93" s="11" t="s">
        <v>7</v>
      </c>
      <c r="D93" s="18">
        <f>D91-N85</f>
        <v>-1.9077989720947881E-2</v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3:29" x14ac:dyDescent="0.25">
      <c r="C94" s="11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3:29" x14ac:dyDescent="0.25">
      <c r="C95" s="11" t="s">
        <v>76</v>
      </c>
      <c r="D95" s="4" t="s">
        <v>82</v>
      </c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3:29" x14ac:dyDescent="0.25">
      <c r="C96" s="4"/>
      <c r="D96" s="4" t="s">
        <v>77</v>
      </c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3:29" x14ac:dyDescent="0.25">
      <c r="C97" s="4"/>
      <c r="D97" s="4">
        <v>2788200</v>
      </c>
      <c r="E97" s="4">
        <v>2065400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3:29" x14ac:dyDescent="0.25">
      <c r="C98" s="4"/>
      <c r="D98" s="8">
        <f>D97/E97</f>
        <v>1.3499564249055873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3:29" x14ac:dyDescent="0.25"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3:29" x14ac:dyDescent="0.25">
      <c r="C100" s="11" t="s">
        <v>80</v>
      </c>
      <c r="D100" s="4" t="s">
        <v>85</v>
      </c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3:29" x14ac:dyDescent="0.25">
      <c r="C101" s="4"/>
      <c r="D101" s="4" t="s">
        <v>83</v>
      </c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3:29" x14ac:dyDescent="0.25">
      <c r="C102" s="4"/>
      <c r="D102" s="4">
        <f>J79</f>
        <v>739300</v>
      </c>
      <c r="E102" s="4">
        <f>J80</f>
        <v>8369900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3:29" x14ac:dyDescent="0.25">
      <c r="C103" s="4"/>
      <c r="D103" s="7">
        <f>D102/E102</f>
        <v>8.8328414915351441E-2</v>
      </c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3:29" x14ac:dyDescent="0.25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3:29" x14ac:dyDescent="0.25">
      <c r="C105" s="11" t="s">
        <v>81</v>
      </c>
      <c r="D105" s="4" t="s">
        <v>84</v>
      </c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3:29" x14ac:dyDescent="0.25">
      <c r="C106" s="4"/>
      <c r="D106" s="4" t="s">
        <v>86</v>
      </c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3:29" x14ac:dyDescent="0.25">
      <c r="C107" s="4"/>
      <c r="D107" s="4">
        <f>G79</f>
        <v>2484100</v>
      </c>
      <c r="E107" s="4">
        <f>G80</f>
        <v>2899100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3:29" x14ac:dyDescent="0.25">
      <c r="C108" s="11"/>
      <c r="D108" s="8">
        <f>D107/E107</f>
        <v>0.85685212652202403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3:29" x14ac:dyDescent="0.25">
      <c r="C109" s="11"/>
      <c r="D109" s="8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3:29" x14ac:dyDescent="0.25">
      <c r="C110" s="11" t="s">
        <v>102</v>
      </c>
      <c r="D110" s="8" t="s">
        <v>104</v>
      </c>
      <c r="E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3:29" x14ac:dyDescent="0.25">
      <c r="C111" s="11"/>
      <c r="D111" s="8" t="s">
        <v>103</v>
      </c>
      <c r="E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3:29" x14ac:dyDescent="0.25">
      <c r="C112" s="11"/>
      <c r="D112" s="8">
        <f>L79</f>
        <v>8369900</v>
      </c>
      <c r="E112" s="4">
        <f>L80</f>
        <v>5383200</v>
      </c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3:29" x14ac:dyDescent="0.25">
      <c r="C113" s="11"/>
      <c r="D113" s="8">
        <f>D112/E112</f>
        <v>1.554818695199881</v>
      </c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3:29" ht="15.75" thickBot="1" x14ac:dyDescent="0.3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3:29" ht="15.75" thickBot="1" x14ac:dyDescent="0.3">
      <c r="C115" s="2">
        <v>2012</v>
      </c>
      <c r="D115" s="24" t="s">
        <v>128</v>
      </c>
      <c r="E115" s="24"/>
      <c r="F115" s="4"/>
      <c r="G115" s="4">
        <v>1932600</v>
      </c>
      <c r="H115" s="4"/>
      <c r="I115" s="4"/>
      <c r="J115" s="4">
        <f>D116</f>
        <v>937000</v>
      </c>
      <c r="K115" s="4"/>
      <c r="L115" s="4">
        <f>J116</f>
        <v>8433300</v>
      </c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3:29" x14ac:dyDescent="0.25">
      <c r="C116" s="11" t="s">
        <v>6</v>
      </c>
      <c r="D116" s="4">
        <v>937000</v>
      </c>
      <c r="E116" s="4"/>
      <c r="F116" s="4"/>
      <c r="G116" s="4">
        <v>3597300</v>
      </c>
      <c r="H116" s="4"/>
      <c r="I116" s="4"/>
      <c r="J116" s="4">
        <v>8433300</v>
      </c>
      <c r="K116" s="4"/>
      <c r="L116" s="4">
        <v>5529900</v>
      </c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3:29" x14ac:dyDescent="0.25">
      <c r="C117" s="11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3:29" x14ac:dyDescent="0.25">
      <c r="C118" s="11"/>
      <c r="D118" s="4">
        <f>(3466000+937000)-3983600</f>
        <v>419400</v>
      </c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3:29" x14ac:dyDescent="0.25">
      <c r="C119" s="11"/>
      <c r="D119" s="4">
        <f>D116</f>
        <v>937000</v>
      </c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3:29" x14ac:dyDescent="0.25">
      <c r="C120" s="11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3:29" x14ac:dyDescent="0.25">
      <c r="C121" s="11"/>
      <c r="D121" s="7">
        <f>D118/D119</f>
        <v>0.44759871931696904</v>
      </c>
      <c r="E121" s="4"/>
      <c r="F121" s="4"/>
      <c r="G121" s="8">
        <f>G115/G116</f>
        <v>0.53723626052872986</v>
      </c>
      <c r="H121" s="4"/>
      <c r="I121" s="4"/>
      <c r="J121" s="8">
        <f>J115/J116</f>
        <v>0.11110715852631829</v>
      </c>
      <c r="K121" s="4"/>
      <c r="L121" s="8">
        <f>L115/L116</f>
        <v>1.5250366191070364</v>
      </c>
      <c r="N121" s="18">
        <f>D125*G125*J121*L121</f>
        <v>0.1438856920468129</v>
      </c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3:29" x14ac:dyDescent="0.25">
      <c r="C122" s="11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3:29" x14ac:dyDescent="0.25">
      <c r="C123" s="11"/>
      <c r="D123" s="9" t="s">
        <v>24</v>
      </c>
      <c r="E123" s="4"/>
      <c r="F123" s="4"/>
      <c r="G123" s="9" t="s">
        <v>26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3:29" x14ac:dyDescent="0.25">
      <c r="C124" s="11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3:29" x14ac:dyDescent="0.25">
      <c r="C125" s="11"/>
      <c r="D125" s="7">
        <f>1-D121</f>
        <v>0.55240128068303096</v>
      </c>
      <c r="E125" s="4"/>
      <c r="F125" s="4"/>
      <c r="G125" s="8">
        <f>1+G121</f>
        <v>1.5372362605287297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3:29" x14ac:dyDescent="0.25">
      <c r="C126" s="11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3:29" x14ac:dyDescent="0.25">
      <c r="C127" s="11" t="s">
        <v>8</v>
      </c>
      <c r="D127" s="18">
        <v>0.01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3:29" x14ac:dyDescent="0.25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3:29" x14ac:dyDescent="0.25">
      <c r="C129" s="11" t="s">
        <v>7</v>
      </c>
      <c r="D129" s="18">
        <f>D127-N121</f>
        <v>-0.13388569204681289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3:29" x14ac:dyDescent="0.25">
      <c r="C130" s="11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3:29" x14ac:dyDescent="0.25">
      <c r="C131" s="11" t="s">
        <v>76</v>
      </c>
      <c r="D131" s="4" t="s">
        <v>82</v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3:29" x14ac:dyDescent="0.25">
      <c r="C132" s="4"/>
      <c r="D132" s="4" t="s">
        <v>77</v>
      </c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3:29" x14ac:dyDescent="0.25">
      <c r="C133" s="4"/>
      <c r="D133" s="4">
        <v>2648800</v>
      </c>
      <c r="E133" s="4">
        <v>1476300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3:29" x14ac:dyDescent="0.25">
      <c r="C134" s="4"/>
      <c r="D134" s="8">
        <f>D133/E133</f>
        <v>1.7942152678994785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3:29" x14ac:dyDescent="0.25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3:29" x14ac:dyDescent="0.25">
      <c r="C136" s="11" t="s">
        <v>80</v>
      </c>
      <c r="D136" s="4" t="s">
        <v>85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3:29" x14ac:dyDescent="0.25">
      <c r="C137" s="4"/>
      <c r="D137" s="4" t="s">
        <v>83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3:29" x14ac:dyDescent="0.25">
      <c r="C138" s="4"/>
      <c r="D138" s="4">
        <f>J115</f>
        <v>937000</v>
      </c>
      <c r="E138" s="4">
        <f>J116</f>
        <v>8433300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3:29" x14ac:dyDescent="0.25">
      <c r="C139" s="4"/>
      <c r="D139" s="7">
        <f>D138/E138</f>
        <v>0.11110715852631829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3:29" x14ac:dyDescent="0.25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3:29" x14ac:dyDescent="0.25">
      <c r="C141" s="11" t="s">
        <v>81</v>
      </c>
      <c r="D141" s="4" t="s">
        <v>84</v>
      </c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3:29" x14ac:dyDescent="0.25">
      <c r="C142" s="4"/>
      <c r="D142" s="4" t="s">
        <v>86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3:29" x14ac:dyDescent="0.25">
      <c r="C143" s="4"/>
      <c r="D143" s="4">
        <f>G115</f>
        <v>1932600</v>
      </c>
      <c r="E143" s="4">
        <f>G116</f>
        <v>3597300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3:29" x14ac:dyDescent="0.25">
      <c r="C144" s="11"/>
      <c r="D144" s="8">
        <f>D143/E143</f>
        <v>0.53723626052872986</v>
      </c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3:29" x14ac:dyDescent="0.25">
      <c r="C145" s="11"/>
      <c r="D145" s="8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3:29" x14ac:dyDescent="0.25">
      <c r="C146" s="11" t="s">
        <v>102</v>
      </c>
      <c r="D146" s="8" t="s">
        <v>104</v>
      </c>
      <c r="E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3:29" x14ac:dyDescent="0.25">
      <c r="C147" s="11"/>
      <c r="D147" s="8" t="s">
        <v>103</v>
      </c>
      <c r="E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3:29" x14ac:dyDescent="0.25">
      <c r="C148" s="11"/>
      <c r="D148" s="8">
        <f>L115</f>
        <v>8433300</v>
      </c>
      <c r="E148" s="4">
        <f>L116</f>
        <v>5529900</v>
      </c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3:29" x14ac:dyDescent="0.25">
      <c r="C149" s="11"/>
      <c r="D149" s="8">
        <f>D148/E148</f>
        <v>1.5250366191070364</v>
      </c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3:29" ht="15.75" thickBot="1" x14ac:dyDescent="0.3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3:29" ht="15.75" thickBot="1" x14ac:dyDescent="0.3">
      <c r="C151" s="2">
        <v>2013</v>
      </c>
      <c r="D151" s="4" t="s">
        <v>129</v>
      </c>
      <c r="E151" s="4"/>
      <c r="F151" s="4"/>
      <c r="G151" s="4">
        <v>2891200</v>
      </c>
      <c r="H151" s="4"/>
      <c r="I151" s="4"/>
      <c r="J151" s="4">
        <f>D152</f>
        <v>1044200</v>
      </c>
      <c r="K151" s="4"/>
      <c r="L151" s="4">
        <f>J152</f>
        <v>9251900</v>
      </c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3:29" x14ac:dyDescent="0.25">
      <c r="C152" s="11" t="s">
        <v>6</v>
      </c>
      <c r="D152" s="4">
        <v>1044200</v>
      </c>
      <c r="E152" s="4"/>
      <c r="F152" s="4"/>
      <c r="G152" s="4">
        <v>3677600</v>
      </c>
      <c r="H152" s="4"/>
      <c r="I152" s="4"/>
      <c r="J152" s="4">
        <v>9251900</v>
      </c>
      <c r="K152" s="4"/>
      <c r="L152" s="4">
        <v>6568800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3:29" x14ac:dyDescent="0.25">
      <c r="C153" s="11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3:29" x14ac:dyDescent="0.25">
      <c r="C154" s="11"/>
      <c r="D154" s="4">
        <f>(3983600+1044200)-3877300</f>
        <v>1150500</v>
      </c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3:29" x14ac:dyDescent="0.25">
      <c r="C155" s="11"/>
      <c r="D155" s="4">
        <f>D152</f>
        <v>1044200</v>
      </c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3:29" x14ac:dyDescent="0.25">
      <c r="C156" s="11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3:29" x14ac:dyDescent="0.25">
      <c r="C157" s="11"/>
      <c r="D157" s="7">
        <f>D154/D155</f>
        <v>1.1018004213752155</v>
      </c>
      <c r="E157" s="4"/>
      <c r="F157" s="4"/>
      <c r="G157" s="8">
        <f>G151/G152</f>
        <v>0.7861648901457472</v>
      </c>
      <c r="H157" s="4"/>
      <c r="I157" s="4"/>
      <c r="J157" s="7">
        <f>J151/J152</f>
        <v>0.11286330375382354</v>
      </c>
      <c r="K157" s="4"/>
      <c r="L157" s="8">
        <f>L151/L152</f>
        <v>1.4084612105711849</v>
      </c>
      <c r="N157" s="18">
        <f>D161*G161*J157*L157</f>
        <v>-2.8904720469871657E-2</v>
      </c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3:29" x14ac:dyDescent="0.25">
      <c r="C158" s="11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3:29" x14ac:dyDescent="0.25">
      <c r="C159" s="11"/>
      <c r="D159" s="9" t="s">
        <v>130</v>
      </c>
      <c r="E159" s="4"/>
      <c r="F159" s="4"/>
      <c r="G159" s="9" t="s">
        <v>27</v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3:29" x14ac:dyDescent="0.25">
      <c r="C160" s="11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3:29" x14ac:dyDescent="0.25">
      <c r="C161" s="11"/>
      <c r="D161" s="7">
        <f>1-D157</f>
        <v>-0.1018004213752155</v>
      </c>
      <c r="E161" s="4"/>
      <c r="F161" s="4"/>
      <c r="G161" s="8">
        <f>1+G157</f>
        <v>1.7861648901457472</v>
      </c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3:29" x14ac:dyDescent="0.25">
      <c r="C162" s="11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3:29" x14ac:dyDescent="0.25">
      <c r="C163" s="11" t="s">
        <v>8</v>
      </c>
      <c r="D163" s="18">
        <f>(9251900-8433300)/8433300</f>
        <v>9.7067577342202935E-2</v>
      </c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3:29" x14ac:dyDescent="0.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3:29" x14ac:dyDescent="0.25">
      <c r="C165" s="11" t="s">
        <v>7</v>
      </c>
      <c r="D165" s="18">
        <f>D163-N157</f>
        <v>0.12597229781207459</v>
      </c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3:29" x14ac:dyDescent="0.25">
      <c r="C166" s="1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3:29" x14ac:dyDescent="0.25">
      <c r="C167" s="11" t="s">
        <v>76</v>
      </c>
      <c r="D167" s="4" t="s">
        <v>82</v>
      </c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3:29" x14ac:dyDescent="0.25">
      <c r="C168" s="4"/>
      <c r="D168" s="4" t="s">
        <v>77</v>
      </c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3:29" x14ac:dyDescent="0.25">
      <c r="C169" s="4"/>
      <c r="D169" s="4">
        <v>2914500</v>
      </c>
      <c r="E169" s="4">
        <v>2286900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3:29" x14ac:dyDescent="0.25">
      <c r="C170" s="4"/>
      <c r="D170" s="8">
        <f>D169/E169</f>
        <v>1.2744326380690016</v>
      </c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3:29" x14ac:dyDescent="0.25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3:29" x14ac:dyDescent="0.25">
      <c r="C172" s="11" t="s">
        <v>80</v>
      </c>
      <c r="D172" s="4" t="s">
        <v>85</v>
      </c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3:29" x14ac:dyDescent="0.25">
      <c r="C173" s="4"/>
      <c r="D173" s="4" t="s">
        <v>83</v>
      </c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3:29" x14ac:dyDescent="0.25">
      <c r="C174" s="4"/>
      <c r="D174" s="4">
        <f>J151</f>
        <v>1044200</v>
      </c>
      <c r="E174" s="4">
        <f>J152</f>
        <v>9251900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3:29" x14ac:dyDescent="0.25">
      <c r="C175" s="4"/>
      <c r="D175" s="7">
        <f>D174/E174</f>
        <v>0.11286330375382354</v>
      </c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3:29" x14ac:dyDescent="0.25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3:29" x14ac:dyDescent="0.25">
      <c r="C177" s="11" t="s">
        <v>81</v>
      </c>
      <c r="D177" s="4" t="s">
        <v>84</v>
      </c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3:29" x14ac:dyDescent="0.25">
      <c r="C178" s="4"/>
      <c r="D178" s="4" t="s">
        <v>86</v>
      </c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3:29" x14ac:dyDescent="0.25">
      <c r="C179" s="4"/>
      <c r="D179" s="4">
        <f>G151</f>
        <v>2891200</v>
      </c>
      <c r="E179" s="4">
        <f>G152</f>
        <v>3677600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3:29" x14ac:dyDescent="0.25">
      <c r="C180" s="11"/>
      <c r="D180" s="8">
        <f>D179/E179</f>
        <v>0.7861648901457472</v>
      </c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3:29" x14ac:dyDescent="0.25">
      <c r="C181" s="11"/>
      <c r="D181" s="8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3:29" x14ac:dyDescent="0.25">
      <c r="C182" s="11" t="s">
        <v>102</v>
      </c>
      <c r="D182" s="8" t="s">
        <v>104</v>
      </c>
      <c r="E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3:29" x14ac:dyDescent="0.25">
      <c r="C183" s="11"/>
      <c r="D183" s="8" t="s">
        <v>103</v>
      </c>
      <c r="E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3:29" x14ac:dyDescent="0.25">
      <c r="C184" s="11"/>
      <c r="D184" s="8">
        <f>L151</f>
        <v>9251900</v>
      </c>
      <c r="E184" s="4">
        <f>L152</f>
        <v>6568800</v>
      </c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3:29" x14ac:dyDescent="0.25">
      <c r="C185" s="4"/>
      <c r="D185" s="8">
        <f>D184/E184</f>
        <v>1.4084612105711849</v>
      </c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3:29" ht="15.75" thickBot="1" x14ac:dyDescent="0.3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3:29" ht="15.75" thickBot="1" x14ac:dyDescent="0.3">
      <c r="C187" s="2">
        <v>2014</v>
      </c>
      <c r="D187" s="38" t="s">
        <v>131</v>
      </c>
      <c r="E187" s="22"/>
      <c r="F187" s="22"/>
      <c r="G187" s="4">
        <v>2886400</v>
      </c>
      <c r="H187" s="4"/>
      <c r="I187" s="4"/>
      <c r="J187" s="4">
        <f>D188</f>
        <v>1315700</v>
      </c>
      <c r="K187" s="4"/>
      <c r="L187" s="4">
        <f>J188</f>
        <v>10267400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3:29" x14ac:dyDescent="0.25">
      <c r="C188" s="11" t="s">
        <v>6</v>
      </c>
      <c r="D188" s="4">
        <v>1315700</v>
      </c>
      <c r="E188" s="4"/>
      <c r="F188" s="4"/>
      <c r="G188" s="4">
        <v>4216200</v>
      </c>
      <c r="H188" s="4"/>
      <c r="I188" s="4"/>
      <c r="J188" s="4">
        <v>10267400</v>
      </c>
      <c r="K188" s="4"/>
      <c r="L188" s="4">
        <v>7102600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3:29" x14ac:dyDescent="0.25">
      <c r="C189" s="1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3:29" ht="15.75" thickBot="1" x14ac:dyDescent="0.3">
      <c r="C190" s="11"/>
      <c r="D190" s="5">
        <f>(3877300+1315700)-4287300</f>
        <v>905700</v>
      </c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3:29" x14ac:dyDescent="0.25">
      <c r="C191" s="11"/>
      <c r="D191" s="4">
        <f>D188</f>
        <v>1315700</v>
      </c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3:29" x14ac:dyDescent="0.25">
      <c r="C192" s="1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3:29" x14ac:dyDescent="0.25">
      <c r="C193" s="11"/>
      <c r="D193" s="7">
        <f>D190/D191</f>
        <v>0.68837880975906363</v>
      </c>
      <c r="E193" s="4"/>
      <c r="F193" s="4"/>
      <c r="G193" s="8">
        <f>G187/G188</f>
        <v>0.68459750486219817</v>
      </c>
      <c r="H193" s="4"/>
      <c r="I193" s="4"/>
      <c r="J193" s="7">
        <f>J187/J188</f>
        <v>0.12814344429943317</v>
      </c>
      <c r="K193" s="4"/>
      <c r="L193" s="8">
        <f>L187/L188</f>
        <v>1.4455833075211895</v>
      </c>
      <c r="N193" s="18">
        <f>D197*G197*J193*L193</f>
        <v>9.7243963758834984E-2</v>
      </c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3:29" x14ac:dyDescent="0.25">
      <c r="C194" s="1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3:29" x14ac:dyDescent="0.25">
      <c r="C195" s="11"/>
      <c r="D195" s="9" t="s">
        <v>28</v>
      </c>
      <c r="E195" s="4"/>
      <c r="F195" s="4"/>
      <c r="G195" s="9" t="s">
        <v>29</v>
      </c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3:29" x14ac:dyDescent="0.25">
      <c r="C196" s="1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3:29" x14ac:dyDescent="0.25">
      <c r="C197" s="11"/>
      <c r="D197" s="7">
        <f>1-D193</f>
        <v>0.31162119024093637</v>
      </c>
      <c r="E197" s="4"/>
      <c r="F197" s="4"/>
      <c r="G197" s="8">
        <f>1+G193</f>
        <v>1.6845975048621982</v>
      </c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3:29" x14ac:dyDescent="0.25">
      <c r="C198" s="1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3:29" x14ac:dyDescent="0.25">
      <c r="C199" s="11" t="s">
        <v>8</v>
      </c>
      <c r="D199" s="18">
        <f>(10267400-9251900)/9251900</f>
        <v>0.10976123823214691</v>
      </c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3:29" x14ac:dyDescent="0.25"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3:29" x14ac:dyDescent="0.25">
      <c r="C201" s="11" t="s">
        <v>7</v>
      </c>
      <c r="D201" s="18">
        <f>D199-N193</f>
        <v>1.2517274473311926E-2</v>
      </c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3:29" x14ac:dyDescent="0.25">
      <c r="C202" s="11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3:29" x14ac:dyDescent="0.25">
      <c r="C203" s="11" t="s">
        <v>76</v>
      </c>
      <c r="D203" s="4" t="s">
        <v>82</v>
      </c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3:29" x14ac:dyDescent="0.25">
      <c r="C204" s="4"/>
      <c r="D204" s="4" t="s">
        <v>77</v>
      </c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3:29" x14ac:dyDescent="0.25">
      <c r="C205" s="4"/>
      <c r="D205" s="4">
        <v>3190300</v>
      </c>
      <c r="E205" s="4">
        <v>2251900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3:29" x14ac:dyDescent="0.25">
      <c r="C206" s="4"/>
      <c r="D206" s="8">
        <f>D205/E205</f>
        <v>1.4167147741906834</v>
      </c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3:29" x14ac:dyDescent="0.25"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3:29" x14ac:dyDescent="0.25">
      <c r="C208" s="11" t="s">
        <v>80</v>
      </c>
      <c r="D208" s="4" t="s">
        <v>85</v>
      </c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3:29" x14ac:dyDescent="0.25">
      <c r="C209" s="4"/>
      <c r="D209" s="4" t="s">
        <v>83</v>
      </c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3:29" x14ac:dyDescent="0.25">
      <c r="C210" s="4"/>
      <c r="D210" s="4">
        <f>J187</f>
        <v>1315700</v>
      </c>
      <c r="E210" s="4">
        <f>J188</f>
        <v>10267400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3:29" x14ac:dyDescent="0.25">
      <c r="C211" s="4"/>
      <c r="D211" s="7">
        <f>D210/E210</f>
        <v>0.12814344429943317</v>
      </c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3:29" x14ac:dyDescent="0.25"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3:29" x14ac:dyDescent="0.25">
      <c r="C213" s="11" t="s">
        <v>81</v>
      </c>
      <c r="D213" s="4" t="s">
        <v>84</v>
      </c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3:29" x14ac:dyDescent="0.25">
      <c r="C214" s="4"/>
      <c r="D214" s="4" t="s">
        <v>86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3:29" x14ac:dyDescent="0.25">
      <c r="C215" s="4"/>
      <c r="D215" s="4">
        <f>G187</f>
        <v>2886400</v>
      </c>
      <c r="E215" s="4">
        <f>G188</f>
        <v>4216200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3:29" x14ac:dyDescent="0.25">
      <c r="C216" s="11"/>
      <c r="D216" s="8">
        <f>D215/E215</f>
        <v>0.68459750486219817</v>
      </c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3:29" x14ac:dyDescent="0.25">
      <c r="C217" s="11"/>
      <c r="D217" s="8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3:29" x14ac:dyDescent="0.25">
      <c r="C218" s="11" t="s">
        <v>102</v>
      </c>
      <c r="D218" s="8" t="s">
        <v>104</v>
      </c>
      <c r="E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3:29" x14ac:dyDescent="0.25">
      <c r="C219" s="11"/>
      <c r="D219" s="8" t="s">
        <v>103</v>
      </c>
      <c r="E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3:29" x14ac:dyDescent="0.25">
      <c r="C220" s="11"/>
      <c r="D220" s="8">
        <f>L187</f>
        <v>10267400</v>
      </c>
      <c r="E220" s="4">
        <f>L188</f>
        <v>7102600</v>
      </c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3:29" x14ac:dyDescent="0.25">
      <c r="C221" s="11"/>
      <c r="D221" s="8">
        <f>D220/E220</f>
        <v>1.4455833075211895</v>
      </c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3:29" ht="15.75" thickBot="1" x14ac:dyDescent="0.3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3:29" ht="15.75" thickBot="1" x14ac:dyDescent="0.3">
      <c r="C223" s="2">
        <v>2015</v>
      </c>
      <c r="D223" s="38" t="s">
        <v>132</v>
      </c>
      <c r="E223" s="22"/>
      <c r="F223" s="22"/>
      <c r="G223" s="4">
        <v>4093500</v>
      </c>
      <c r="H223" s="4"/>
      <c r="I223" s="4"/>
      <c r="J223" s="4">
        <f>D224</f>
        <v>1332300</v>
      </c>
      <c r="K223" s="4"/>
      <c r="L223" s="4">
        <f>J224</f>
        <v>11243700</v>
      </c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3:29" x14ac:dyDescent="0.25">
      <c r="C224" s="11" t="s">
        <v>6</v>
      </c>
      <c r="D224" s="4">
        <v>1332300</v>
      </c>
      <c r="E224" s="4"/>
      <c r="F224" s="4"/>
      <c r="G224" s="4">
        <v>3940500</v>
      </c>
      <c r="H224" s="4"/>
      <c r="I224" s="4"/>
      <c r="J224" s="4">
        <v>11243700</v>
      </c>
      <c r="K224" s="4"/>
      <c r="L224" s="4">
        <v>8034000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3:29" x14ac:dyDescent="0.2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3:29" ht="15.75" thickBot="1" x14ac:dyDescent="0.3">
      <c r="D226" s="5">
        <f>(4287300+1332300)-3984500</f>
        <v>1635100</v>
      </c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3:29" x14ac:dyDescent="0.25">
      <c r="D227" s="4">
        <f>D224</f>
        <v>1332300</v>
      </c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3:29" x14ac:dyDescent="0.2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3:29" x14ac:dyDescent="0.25">
      <c r="D229" s="7">
        <f>D226/D227</f>
        <v>1.2272761390077309</v>
      </c>
      <c r="E229" s="4"/>
      <c r="F229" s="4"/>
      <c r="G229" s="8">
        <f>G223/G224</f>
        <v>1.0388275599543204</v>
      </c>
      <c r="H229" s="4"/>
      <c r="I229" s="4"/>
      <c r="J229" s="7">
        <f>J223/J224</f>
        <v>0.11849302275941194</v>
      </c>
      <c r="K229" s="4"/>
      <c r="L229" s="8">
        <f>L223/L224</f>
        <v>1.399514563106796</v>
      </c>
      <c r="N229" s="18">
        <f>D233*G233*J229*L229</f>
        <v>-7.6843040223321876E-2</v>
      </c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3:29" x14ac:dyDescent="0.2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3:29" x14ac:dyDescent="0.25">
      <c r="D231" s="9" t="s">
        <v>30</v>
      </c>
      <c r="E231" s="4"/>
      <c r="F231" s="4"/>
      <c r="G231" s="9" t="s">
        <v>31</v>
      </c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3:29" x14ac:dyDescent="0.2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3:29" x14ac:dyDescent="0.25">
      <c r="D233" s="7">
        <f>1-D229</f>
        <v>-0.22727613900773092</v>
      </c>
      <c r="E233" s="4"/>
      <c r="F233" s="4"/>
      <c r="G233" s="8">
        <f>1+G229</f>
        <v>2.0388275599543206</v>
      </c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3:29" x14ac:dyDescent="0.2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3:29" x14ac:dyDescent="0.25">
      <c r="C235" s="11" t="s">
        <v>8</v>
      </c>
      <c r="D235" s="18">
        <v>0.1</v>
      </c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3:29" x14ac:dyDescent="0.25"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3:29" x14ac:dyDescent="0.25">
      <c r="C237" s="11" t="s">
        <v>7</v>
      </c>
      <c r="D237" s="18">
        <f>D235-N229</f>
        <v>0.17684304022332187</v>
      </c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3:29" x14ac:dyDescent="0.2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3:29" x14ac:dyDescent="0.25">
      <c r="C239" s="11" t="s">
        <v>76</v>
      </c>
      <c r="D239" s="4" t="s">
        <v>82</v>
      </c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3:29" x14ac:dyDescent="0.25">
      <c r="C240" s="4"/>
      <c r="D240" s="4" t="s">
        <v>77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3:29" x14ac:dyDescent="0.25">
      <c r="C241" s="4"/>
      <c r="D241" s="4">
        <v>3660200</v>
      </c>
      <c r="E241" s="4">
        <v>3407200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3:29" x14ac:dyDescent="0.25">
      <c r="C242" s="4"/>
      <c r="D242" s="8">
        <f>D241/E241</f>
        <v>1.0742545198403382</v>
      </c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3:29" x14ac:dyDescent="0.25"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3:29" x14ac:dyDescent="0.25">
      <c r="C244" s="11" t="s">
        <v>80</v>
      </c>
      <c r="D244" s="4" t="s">
        <v>85</v>
      </c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3:29" x14ac:dyDescent="0.25">
      <c r="C245" s="4"/>
      <c r="D245" s="4" t="s">
        <v>83</v>
      </c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3:29" x14ac:dyDescent="0.25">
      <c r="C246" s="4"/>
      <c r="D246" s="4">
        <f>J223</f>
        <v>1332300</v>
      </c>
      <c r="E246" s="4">
        <f>J224</f>
        <v>11243700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3:29" x14ac:dyDescent="0.25">
      <c r="C247" s="4"/>
      <c r="D247" s="7">
        <f>D246/E246</f>
        <v>0.11849302275941194</v>
      </c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3:29" x14ac:dyDescent="0.25"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3:29" x14ac:dyDescent="0.25">
      <c r="C249" s="11" t="s">
        <v>81</v>
      </c>
      <c r="D249" s="4" t="s">
        <v>84</v>
      </c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3:29" x14ac:dyDescent="0.25">
      <c r="C250" s="4"/>
      <c r="D250" s="4" t="s">
        <v>86</v>
      </c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3:29" x14ac:dyDescent="0.25">
      <c r="C251" s="4"/>
      <c r="D251" s="4">
        <f>G223</f>
        <v>4093500</v>
      </c>
      <c r="E251" s="4">
        <f>G224</f>
        <v>3940500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3:29" x14ac:dyDescent="0.25">
      <c r="C252" s="11"/>
      <c r="D252" s="8">
        <f>D251/E251</f>
        <v>1.0388275599543204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3:29" x14ac:dyDescent="0.25">
      <c r="C253" s="11"/>
      <c r="D253" s="8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3:29" x14ac:dyDescent="0.25">
      <c r="C254" s="11" t="s">
        <v>102</v>
      </c>
      <c r="D254" s="8" t="s">
        <v>104</v>
      </c>
      <c r="E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3:29" x14ac:dyDescent="0.25">
      <c r="C255" s="11"/>
      <c r="D255" s="8" t="s">
        <v>103</v>
      </c>
      <c r="E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3:29" x14ac:dyDescent="0.25">
      <c r="C256" s="11"/>
      <c r="D256" s="8">
        <f>L223</f>
        <v>11243700</v>
      </c>
      <c r="E256" s="4">
        <f>L224</f>
        <v>8034000</v>
      </c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3:29" x14ac:dyDescent="0.25">
      <c r="C257" s="4"/>
      <c r="D257" s="8">
        <f>D256/E256</f>
        <v>1.399514563106796</v>
      </c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3:29" ht="15.75" thickBot="1" x14ac:dyDescent="0.3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3:29" ht="15.75" thickBot="1" x14ac:dyDescent="0.3">
      <c r="C259" s="2">
        <v>2016</v>
      </c>
      <c r="D259" s="38" t="s">
        <v>133</v>
      </c>
      <c r="E259" s="22"/>
      <c r="F259" s="4"/>
      <c r="G259" s="4">
        <v>4541600</v>
      </c>
      <c r="H259" s="4"/>
      <c r="I259" s="4"/>
      <c r="J259" s="4">
        <f>D260</f>
        <v>1481200</v>
      </c>
      <c r="K259" s="4"/>
      <c r="L259" s="4">
        <f>J260</f>
        <v>12188900</v>
      </c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3:29" x14ac:dyDescent="0.25">
      <c r="C260" s="11" t="s">
        <v>6</v>
      </c>
      <c r="D260" s="4">
        <v>1481200</v>
      </c>
      <c r="E260" s="4"/>
      <c r="F260" s="4"/>
      <c r="G260" s="4">
        <v>4489500</v>
      </c>
      <c r="H260" s="4"/>
      <c r="I260" s="4"/>
      <c r="J260" s="4">
        <v>12188900</v>
      </c>
      <c r="K260" s="4"/>
      <c r="L260" s="4">
        <v>9031100</v>
      </c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3:29" x14ac:dyDescent="0.25">
      <c r="C261" s="1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3:29" ht="15.75" thickBot="1" x14ac:dyDescent="0.3">
      <c r="C262" s="11"/>
      <c r="D262" s="5">
        <f>(3984500+1481200)-4354400</f>
        <v>1111300</v>
      </c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3:29" x14ac:dyDescent="0.25">
      <c r="C263" s="11"/>
      <c r="D263" s="4">
        <f>D260</f>
        <v>1481200</v>
      </c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3:29" x14ac:dyDescent="0.25">
      <c r="C264" s="11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3:29" x14ac:dyDescent="0.25">
      <c r="C265" s="11"/>
      <c r="D265" s="7">
        <f>D262/D263</f>
        <v>0.75027005130974889</v>
      </c>
      <c r="E265" s="4"/>
      <c r="F265" s="4"/>
      <c r="G265" s="8">
        <f>G259/G260</f>
        <v>1.0116048557745851</v>
      </c>
      <c r="H265" s="4"/>
      <c r="I265" s="4"/>
      <c r="J265" s="7">
        <f>J259/J260</f>
        <v>0.12152039970793099</v>
      </c>
      <c r="K265" s="4"/>
      <c r="L265" s="8">
        <f>L259/L260</f>
        <v>1.3496584026309086</v>
      </c>
      <c r="N265" s="18">
        <f>D269*G269*J265*L265</f>
        <v>8.2392248580020019E-2</v>
      </c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3:29" x14ac:dyDescent="0.25">
      <c r="C266" s="11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3:29" x14ac:dyDescent="0.25">
      <c r="C267" s="11"/>
      <c r="D267" s="9" t="s">
        <v>134</v>
      </c>
      <c r="E267" s="4"/>
      <c r="F267" s="4"/>
      <c r="G267" s="9" t="s">
        <v>32</v>
      </c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3:29" x14ac:dyDescent="0.25">
      <c r="C268" s="11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3:29" x14ac:dyDescent="0.25">
      <c r="C269" s="11"/>
      <c r="D269" s="7">
        <f>1-D265</f>
        <v>0.24972994869025111</v>
      </c>
      <c r="E269" s="4"/>
      <c r="F269" s="4"/>
      <c r="G269" s="8">
        <f>1+G265</f>
        <v>2.0116048557745851</v>
      </c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3:29" x14ac:dyDescent="0.25">
      <c r="C270" s="11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3:29" x14ac:dyDescent="0.25">
      <c r="C271" s="11" t="s">
        <v>8</v>
      </c>
      <c r="D271" s="18">
        <v>0.08</v>
      </c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3:29" x14ac:dyDescent="0.25"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3:29" x14ac:dyDescent="0.25">
      <c r="C273" s="11" t="s">
        <v>7</v>
      </c>
      <c r="D273" s="18">
        <f>D271-N265</f>
        <v>-2.3922485800200177E-3</v>
      </c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3:29" x14ac:dyDescent="0.25">
      <c r="C274" s="11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3:29" x14ac:dyDescent="0.25">
      <c r="C275" s="11" t="s">
        <v>76</v>
      </c>
      <c r="D275" s="4" t="s">
        <v>82</v>
      </c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3:29" x14ac:dyDescent="0.25">
      <c r="C276" s="4"/>
      <c r="D276" s="4" t="s">
        <v>77</v>
      </c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3:29" x14ac:dyDescent="0.25">
      <c r="C277" s="4"/>
      <c r="D277" s="4">
        <v>4094200</v>
      </c>
      <c r="E277" s="4">
        <v>3833200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3:29" x14ac:dyDescent="0.25">
      <c r="C278" s="4"/>
      <c r="D278" s="8">
        <f>D277/E277</f>
        <v>1.0680893248460817</v>
      </c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3:29" x14ac:dyDescent="0.25"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3:29" x14ac:dyDescent="0.25">
      <c r="C280" s="11" t="s">
        <v>80</v>
      </c>
      <c r="D280" s="4" t="s">
        <v>85</v>
      </c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3:29" x14ac:dyDescent="0.25">
      <c r="C281" s="4"/>
      <c r="D281" s="4" t="s">
        <v>83</v>
      </c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3:29" x14ac:dyDescent="0.25">
      <c r="C282" s="4"/>
      <c r="D282" s="4">
        <f>J259</f>
        <v>1481200</v>
      </c>
      <c r="E282" s="4">
        <f>J260</f>
        <v>12188900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3:29" x14ac:dyDescent="0.25">
      <c r="C283" s="4"/>
      <c r="D283" s="7">
        <f>D282/E282</f>
        <v>0.12152039970793099</v>
      </c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3:29" x14ac:dyDescent="0.25"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3:29" x14ac:dyDescent="0.25">
      <c r="C285" s="11" t="s">
        <v>81</v>
      </c>
      <c r="D285" s="4" t="s">
        <v>84</v>
      </c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3:29" x14ac:dyDescent="0.25">
      <c r="C286" s="4"/>
      <c r="D286" s="4" t="s">
        <v>86</v>
      </c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3:29" x14ac:dyDescent="0.25">
      <c r="C287" s="4"/>
      <c r="D287" s="4">
        <f>G259</f>
        <v>4541600</v>
      </c>
      <c r="E287" s="4">
        <f>G260</f>
        <v>4489500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3:29" x14ac:dyDescent="0.25">
      <c r="C288" s="11"/>
      <c r="D288" s="8">
        <f>D287/E287</f>
        <v>1.0116048557745851</v>
      </c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3:29" x14ac:dyDescent="0.25">
      <c r="C289" s="11"/>
      <c r="D289" s="8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3:29" x14ac:dyDescent="0.25">
      <c r="C290" s="11" t="s">
        <v>102</v>
      </c>
      <c r="D290" s="8" t="s">
        <v>104</v>
      </c>
      <c r="E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3:29" x14ac:dyDescent="0.25">
      <c r="C291" s="11"/>
      <c r="D291" s="8" t="s">
        <v>103</v>
      </c>
      <c r="E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3:29" x14ac:dyDescent="0.25">
      <c r="C292" s="11"/>
      <c r="D292" s="8">
        <f>L259</f>
        <v>12188900</v>
      </c>
      <c r="E292" s="4">
        <f>L260</f>
        <v>9031100</v>
      </c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3:29" x14ac:dyDescent="0.25">
      <c r="C293" s="4"/>
      <c r="D293" s="8">
        <f>D292/E292</f>
        <v>1.3496584026309086</v>
      </c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3:29" ht="15.75" thickBot="1" x14ac:dyDescent="0.3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3:29" ht="15.75" thickBot="1" x14ac:dyDescent="0.3">
      <c r="C295" s="2">
        <v>2017</v>
      </c>
      <c r="D295" s="22" t="s">
        <v>135</v>
      </c>
      <c r="E295" s="22"/>
      <c r="F295" s="22"/>
      <c r="G295" s="4">
        <v>4414500</v>
      </c>
      <c r="H295" s="4"/>
      <c r="I295" s="4"/>
      <c r="J295" s="4">
        <f>D296</f>
        <v>1553200</v>
      </c>
      <c r="K295" s="4"/>
      <c r="L295" s="4">
        <f>J296</f>
        <v>13184600</v>
      </c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3:29" x14ac:dyDescent="0.25">
      <c r="C296" s="11" t="s">
        <v>6</v>
      </c>
      <c r="D296" s="4">
        <v>1553200</v>
      </c>
      <c r="E296" s="4"/>
      <c r="F296" s="4"/>
      <c r="G296" s="4">
        <v>4851700</v>
      </c>
      <c r="H296" s="4"/>
      <c r="I296" s="4"/>
      <c r="J296" s="4">
        <v>13184600</v>
      </c>
      <c r="K296" s="4"/>
      <c r="L296" s="4">
        <v>9266200</v>
      </c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3:29" x14ac:dyDescent="0.25">
      <c r="C297" s="11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3:29" x14ac:dyDescent="0.25">
      <c r="C298" s="11"/>
      <c r="D298" s="4">
        <f>(4354400+1533200)-4666100</f>
        <v>1221500</v>
      </c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3:29" x14ac:dyDescent="0.25">
      <c r="C299" s="11"/>
      <c r="D299" s="4">
        <f>D296</f>
        <v>1553200</v>
      </c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3:29" x14ac:dyDescent="0.25">
      <c r="C300" s="11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3:29" x14ac:dyDescent="0.25">
      <c r="C301" s="11"/>
      <c r="D301" s="7">
        <f>D298/D299</f>
        <v>0.78644089621426727</v>
      </c>
      <c r="E301" s="4"/>
      <c r="F301" s="4"/>
      <c r="G301" s="8">
        <f>G295/G296</f>
        <v>0.90988725601335618</v>
      </c>
      <c r="H301" s="4"/>
      <c r="I301" s="4"/>
      <c r="J301" s="7">
        <f>J295/J296</f>
        <v>0.11780410478892041</v>
      </c>
      <c r="K301" s="4"/>
      <c r="L301" s="8">
        <f>L295/L296</f>
        <v>1.4228702164857223</v>
      </c>
      <c r="N301" s="18">
        <f>D305*G305*J301*L301</f>
        <v>6.8367788610177893E-2</v>
      </c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3:29" x14ac:dyDescent="0.25">
      <c r="C302" s="11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3:29" x14ac:dyDescent="0.25">
      <c r="C303" s="11"/>
      <c r="D303" s="9" t="s">
        <v>52</v>
      </c>
      <c r="E303" s="4"/>
      <c r="F303" s="4"/>
      <c r="G303" s="9" t="s">
        <v>23</v>
      </c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3:29" x14ac:dyDescent="0.25">
      <c r="C304" s="11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3:29" x14ac:dyDescent="0.25">
      <c r="C305" s="11"/>
      <c r="D305" s="7">
        <f>1-D301</f>
        <v>0.21355910378573273</v>
      </c>
      <c r="E305" s="4"/>
      <c r="F305" s="4"/>
      <c r="G305" s="8">
        <f>1+G301</f>
        <v>1.9098872560133562</v>
      </c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3:29" x14ac:dyDescent="0.25">
      <c r="C306" s="11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3:29" x14ac:dyDescent="0.25">
      <c r="C307" s="11" t="s">
        <v>8</v>
      </c>
      <c r="D307" s="7">
        <f>(13184600-12188900)/12188900</f>
        <v>8.168907776747697E-2</v>
      </c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3:29" x14ac:dyDescent="0.25"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3:29" x14ac:dyDescent="0.25">
      <c r="C309" s="11" t="s">
        <v>7</v>
      </c>
      <c r="D309" s="7">
        <f>D307-J301</f>
        <v>-3.6115027021443438E-2</v>
      </c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3:29" x14ac:dyDescent="0.25">
      <c r="C310" s="11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3:29" x14ac:dyDescent="0.25">
      <c r="C311" s="11" t="s">
        <v>76</v>
      </c>
      <c r="D311" s="4" t="s">
        <v>82</v>
      </c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3:29" x14ac:dyDescent="0.25">
      <c r="C312" s="4"/>
      <c r="D312" s="4" t="s">
        <v>77</v>
      </c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3:29" x14ac:dyDescent="0.25">
      <c r="C313" s="4"/>
      <c r="D313" s="4">
        <v>4390400</v>
      </c>
      <c r="E313" s="4">
        <v>3646400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3:29" x14ac:dyDescent="0.25">
      <c r="C314" s="4"/>
      <c r="D314" s="8">
        <f>D313/E313</f>
        <v>1.2040368582711716</v>
      </c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3:29" x14ac:dyDescent="0.25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3:29" x14ac:dyDescent="0.25">
      <c r="C316" s="11" t="s">
        <v>80</v>
      </c>
      <c r="D316" s="4" t="s">
        <v>85</v>
      </c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3:29" x14ac:dyDescent="0.25">
      <c r="C317" s="4"/>
      <c r="D317" s="4" t="s">
        <v>83</v>
      </c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3:29" x14ac:dyDescent="0.25">
      <c r="C318" s="4"/>
      <c r="D318" s="4">
        <f>J295</f>
        <v>1553200</v>
      </c>
      <c r="E318" s="4">
        <f>J296</f>
        <v>13184600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3:29" x14ac:dyDescent="0.25">
      <c r="C319" s="4"/>
      <c r="D319" s="7">
        <f>D318/E318</f>
        <v>0.11780410478892041</v>
      </c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3:29" x14ac:dyDescent="0.25"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3:29" x14ac:dyDescent="0.25">
      <c r="C321" s="11" t="s">
        <v>81</v>
      </c>
      <c r="D321" s="4" t="s">
        <v>84</v>
      </c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3:29" x14ac:dyDescent="0.25">
      <c r="C322" s="4"/>
      <c r="D322" s="4" t="s">
        <v>86</v>
      </c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3:29" x14ac:dyDescent="0.25">
      <c r="C323" s="4"/>
      <c r="D323" s="4">
        <f>G295</f>
        <v>4414500</v>
      </c>
      <c r="E323" s="4">
        <f>G296</f>
        <v>4851700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3:29" x14ac:dyDescent="0.25">
      <c r="C324" s="11"/>
      <c r="D324" s="8">
        <f>D323/E323</f>
        <v>0.90988725601335618</v>
      </c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3:29" x14ac:dyDescent="0.25">
      <c r="C325" s="11"/>
      <c r="D325" s="8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3:29" x14ac:dyDescent="0.25">
      <c r="C326" s="11" t="s">
        <v>102</v>
      </c>
      <c r="D326" s="8" t="s">
        <v>104</v>
      </c>
      <c r="E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3:29" x14ac:dyDescent="0.25">
      <c r="C327" s="11"/>
      <c r="D327" s="8" t="s">
        <v>103</v>
      </c>
      <c r="E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3:29" x14ac:dyDescent="0.25">
      <c r="C328" s="11"/>
      <c r="D328" s="8">
        <f>L295</f>
        <v>13184600</v>
      </c>
      <c r="E328" s="4">
        <f>L296</f>
        <v>9266200</v>
      </c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3:29" x14ac:dyDescent="0.25">
      <c r="C329" s="11"/>
      <c r="D329" s="8">
        <f>D328/E328</f>
        <v>1.4228702164857223</v>
      </c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3:29" ht="15.75" thickBot="1" x14ac:dyDescent="0.3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3:29" ht="15.75" thickBot="1" x14ac:dyDescent="0.3">
      <c r="C331" s="2">
        <v>2018</v>
      </c>
      <c r="D331" s="40" t="s">
        <v>136</v>
      </c>
      <c r="E331" s="39"/>
      <c r="F331" s="4"/>
      <c r="G331" s="4">
        <v>4518200</v>
      </c>
      <c r="H331" s="4"/>
      <c r="I331" s="4"/>
      <c r="J331" s="4">
        <f>D332</f>
        <v>1675800</v>
      </c>
      <c r="K331" s="4"/>
      <c r="L331" s="4">
        <f>J332</f>
        <v>13437500</v>
      </c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3:29" x14ac:dyDescent="0.25">
      <c r="C332" s="11" t="s">
        <v>6</v>
      </c>
      <c r="D332" s="4">
        <v>1675800</v>
      </c>
      <c r="E332" s="4"/>
      <c r="F332" s="4"/>
      <c r="G332" s="4">
        <v>5146400</v>
      </c>
      <c r="H332" s="4"/>
      <c r="I332" s="4"/>
      <c r="J332" s="4">
        <v>13437500</v>
      </c>
      <c r="K332" s="4"/>
      <c r="L332" s="4">
        <v>9664600</v>
      </c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3:29" x14ac:dyDescent="0.25">
      <c r="C333" s="11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3:29" ht="15.75" thickBot="1" x14ac:dyDescent="0.3">
      <c r="C334" s="11"/>
      <c r="D334" s="5">
        <f>(4666100+1675800)-4925100</f>
        <v>1416800</v>
      </c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3:29" x14ac:dyDescent="0.25">
      <c r="C335" s="11"/>
      <c r="D335" s="4">
        <f>D332</f>
        <v>1675800</v>
      </c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3:29" x14ac:dyDescent="0.25">
      <c r="C336" s="11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3:29" x14ac:dyDescent="0.25">
      <c r="C337" s="11"/>
      <c r="D337" s="7">
        <f>D334/D335</f>
        <v>0.84544695071010856</v>
      </c>
      <c r="E337" s="4"/>
      <c r="F337" s="4"/>
      <c r="G337" s="8">
        <f>G331/G332</f>
        <v>0.87793408984921495</v>
      </c>
      <c r="H337" s="4"/>
      <c r="I337" s="4"/>
      <c r="J337" s="7">
        <f>J331/J332</f>
        <v>0.1247106976744186</v>
      </c>
      <c r="K337" s="4"/>
      <c r="L337" s="8">
        <f>L331/L332</f>
        <v>1.3903834612917245</v>
      </c>
      <c r="N337" s="18">
        <f>D341*G341*J337*L337</f>
        <v>5.0326441784548433E-2</v>
      </c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3:29" x14ac:dyDescent="0.25">
      <c r="C338" s="11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3:29" x14ac:dyDescent="0.25">
      <c r="C339" s="11"/>
      <c r="D339" s="9" t="s">
        <v>33</v>
      </c>
      <c r="E339" s="4"/>
      <c r="F339" s="4"/>
      <c r="G339" s="9" t="s">
        <v>34</v>
      </c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3:29" x14ac:dyDescent="0.25">
      <c r="C340" s="11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3:29" x14ac:dyDescent="0.25">
      <c r="C341" s="11"/>
      <c r="D341" s="7">
        <f>1-D337</f>
        <v>0.15455304928989144</v>
      </c>
      <c r="E341" s="4"/>
      <c r="F341" s="4"/>
      <c r="G341" s="8">
        <f>1+G337</f>
        <v>1.8779340898492149</v>
      </c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3:29" x14ac:dyDescent="0.25">
      <c r="C342" s="11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3:29" x14ac:dyDescent="0.25">
      <c r="C343" s="11" t="s">
        <v>8</v>
      </c>
      <c r="D343" s="18">
        <v>0.02</v>
      </c>
      <c r="E343" s="4" t="s">
        <v>87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3:29" x14ac:dyDescent="0.25"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3:29" x14ac:dyDescent="0.25">
      <c r="C345" s="11" t="s">
        <v>7</v>
      </c>
      <c r="D345" s="18">
        <f>D343-N337</f>
        <v>-3.0326441784548432E-2</v>
      </c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3:29" x14ac:dyDescent="0.25">
      <c r="C346" s="11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3:29" x14ac:dyDescent="0.25">
      <c r="C347" s="11" t="s">
        <v>76</v>
      </c>
      <c r="D347" s="4" t="s">
        <v>82</v>
      </c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3:29" x14ac:dyDescent="0.25">
      <c r="C348" s="4"/>
      <c r="D348" s="4" t="s">
        <v>77</v>
      </c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3:29" x14ac:dyDescent="0.25">
      <c r="C349" s="4"/>
      <c r="D349" s="4">
        <v>4950000</v>
      </c>
      <c r="E349" s="4">
        <v>3693500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3:29" x14ac:dyDescent="0.25">
      <c r="C350" s="4"/>
      <c r="D350" s="8">
        <f>D349/E349</f>
        <v>1.3401922295925275</v>
      </c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3:29" x14ac:dyDescent="0.25"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3:29" x14ac:dyDescent="0.25">
      <c r="C352" s="11" t="s">
        <v>80</v>
      </c>
      <c r="D352" s="4" t="s">
        <v>85</v>
      </c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3:29" x14ac:dyDescent="0.25">
      <c r="C353" s="4"/>
      <c r="D353" s="4" t="s">
        <v>83</v>
      </c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3:29" x14ac:dyDescent="0.25">
      <c r="C354" s="4"/>
      <c r="D354" s="4">
        <f>J331</f>
        <v>1675800</v>
      </c>
      <c r="E354" s="4">
        <f>J332</f>
        <v>13437500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3:29" x14ac:dyDescent="0.25">
      <c r="C355" s="4"/>
      <c r="D355" s="7">
        <f>D354/E354</f>
        <v>0.1247106976744186</v>
      </c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3:29" x14ac:dyDescent="0.25"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3:29" x14ac:dyDescent="0.25">
      <c r="C357" s="11" t="s">
        <v>81</v>
      </c>
      <c r="D357" s="4" t="s">
        <v>84</v>
      </c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3:29" x14ac:dyDescent="0.25">
      <c r="C358" s="4"/>
      <c r="D358" s="4" t="s">
        <v>86</v>
      </c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3:29" x14ac:dyDescent="0.25">
      <c r="C359" s="4"/>
      <c r="D359" s="4">
        <f>G331</f>
        <v>4518200</v>
      </c>
      <c r="E359" s="4">
        <f>G332</f>
        <v>5146400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3:29" x14ac:dyDescent="0.25">
      <c r="C360" s="11"/>
      <c r="D360" s="8">
        <f>D359/E359</f>
        <v>0.87793408984921495</v>
      </c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3:29" x14ac:dyDescent="0.25">
      <c r="C361" s="11"/>
      <c r="D361" s="8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3:29" x14ac:dyDescent="0.25">
      <c r="C362" s="11" t="s">
        <v>102</v>
      </c>
      <c r="D362" s="8" t="s">
        <v>104</v>
      </c>
      <c r="E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3:29" x14ac:dyDescent="0.25">
      <c r="C363" s="11"/>
      <c r="D363" s="8" t="s">
        <v>103</v>
      </c>
      <c r="E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3:29" x14ac:dyDescent="0.25">
      <c r="C364" s="11"/>
      <c r="D364" s="8">
        <f>L331</f>
        <v>13437500</v>
      </c>
      <c r="E364" s="4">
        <f>L332</f>
        <v>9664600</v>
      </c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3:29" x14ac:dyDescent="0.25">
      <c r="C365" s="4"/>
      <c r="D365" s="8">
        <f>D364/E364</f>
        <v>1.3903834612917245</v>
      </c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3:29" ht="15.75" thickBot="1" x14ac:dyDescent="0.3"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3:29" ht="15.75" thickBot="1" x14ac:dyDescent="0.3">
      <c r="C367" s="2">
        <v>2019</v>
      </c>
      <c r="D367" s="39" t="s">
        <v>137</v>
      </c>
      <c r="E367" s="39"/>
      <c r="F367" s="4"/>
      <c r="G367" s="4">
        <v>5256000</v>
      </c>
      <c r="H367" s="4"/>
      <c r="I367" s="4"/>
      <c r="J367" s="4">
        <f>D368</f>
        <v>1604500</v>
      </c>
      <c r="K367" s="4"/>
      <c r="L367" s="4">
        <f>J368</f>
        <v>13150900</v>
      </c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3:29" x14ac:dyDescent="0.25">
      <c r="C368" s="11" t="s">
        <v>6</v>
      </c>
      <c r="D368" s="4">
        <v>1604500</v>
      </c>
      <c r="E368" s="4"/>
      <c r="F368" s="4"/>
      <c r="G368" s="4">
        <v>4539300</v>
      </c>
      <c r="H368" s="4"/>
      <c r="I368" s="4"/>
      <c r="J368" s="4">
        <v>13150900</v>
      </c>
      <c r="K368" s="4"/>
      <c r="L368" s="4">
        <v>9795300</v>
      </c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3:29" x14ac:dyDescent="0.2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3:29" ht="15.75" thickBot="1" x14ac:dyDescent="0.3">
      <c r="D370" s="5">
        <f>(4925000+1604500)-4250100</f>
        <v>2279400</v>
      </c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3:29" x14ac:dyDescent="0.25">
      <c r="D371" s="4">
        <v>1604500</v>
      </c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3:29" x14ac:dyDescent="0.2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3:29" x14ac:dyDescent="0.25">
      <c r="D373" s="7">
        <f>D370/D371</f>
        <v>1.4206294795886569</v>
      </c>
      <c r="E373" s="4"/>
      <c r="F373" s="4"/>
      <c r="G373" s="8">
        <f>G367/G368</f>
        <v>1.1578877800541933</v>
      </c>
      <c r="H373" s="4"/>
      <c r="I373" s="4"/>
      <c r="J373" s="7">
        <f>J367/J368</f>
        <v>0.12200685884616262</v>
      </c>
      <c r="K373" s="4"/>
      <c r="L373" s="8">
        <f>L367/L368</f>
        <v>1.3425724582197585</v>
      </c>
      <c r="N373" s="18">
        <f>D377*G377*J373*L373</f>
        <v>-0.14867931178816118</v>
      </c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3:29" x14ac:dyDescent="0.25"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3:29" x14ac:dyDescent="0.25">
      <c r="D375" s="14" t="s">
        <v>138</v>
      </c>
      <c r="E375" s="4"/>
      <c r="F375" s="4"/>
      <c r="G375" s="9" t="s">
        <v>12</v>
      </c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3:29" x14ac:dyDescent="0.25"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3:29" x14ac:dyDescent="0.25">
      <c r="D377" s="7">
        <f>1-D373</f>
        <v>-0.42062947958865693</v>
      </c>
      <c r="E377" s="4"/>
      <c r="F377" s="4"/>
      <c r="G377" s="8">
        <f>1+G373</f>
        <v>2.1578877800541933</v>
      </c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3:29" x14ac:dyDescent="0.25"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3:29" x14ac:dyDescent="0.25">
      <c r="C379" s="11" t="s">
        <v>8</v>
      </c>
      <c r="D379" s="18">
        <v>-0.02</v>
      </c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3:29" x14ac:dyDescent="0.25">
      <c r="C380" s="4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3:29" x14ac:dyDescent="0.25">
      <c r="C381" s="11" t="s">
        <v>7</v>
      </c>
      <c r="D381" s="41">
        <f>D379-N373</f>
        <v>0.12867931178816119</v>
      </c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3:29" x14ac:dyDescent="0.25"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3:29" x14ac:dyDescent="0.2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3:29" x14ac:dyDescent="0.25">
      <c r="C384" s="11" t="s">
        <v>76</v>
      </c>
      <c r="D384" s="4" t="s">
        <v>82</v>
      </c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3:29" x14ac:dyDescent="0.25">
      <c r="C385" s="4"/>
      <c r="D385" s="4" t="s">
        <v>77</v>
      </c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3:29" x14ac:dyDescent="0.25">
      <c r="C386" s="4"/>
      <c r="D386" s="4">
        <v>4807000</v>
      </c>
      <c r="E386" s="4">
        <v>4158000</v>
      </c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3:29" x14ac:dyDescent="0.25">
      <c r="C387" s="4"/>
      <c r="D387" s="8">
        <f>D386/E386</f>
        <v>1.156084656084656</v>
      </c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3:29" x14ac:dyDescent="0.25"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3:29" x14ac:dyDescent="0.25">
      <c r="C389" s="11" t="s">
        <v>80</v>
      </c>
      <c r="D389" s="4" t="s">
        <v>85</v>
      </c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3:29" x14ac:dyDescent="0.25">
      <c r="C390" s="4"/>
      <c r="D390" s="4" t="s">
        <v>83</v>
      </c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3:29" x14ac:dyDescent="0.25">
      <c r="C391" s="4"/>
      <c r="D391" s="4">
        <f>J367</f>
        <v>1604500</v>
      </c>
      <c r="E391" s="4">
        <f>J368</f>
        <v>13150900</v>
      </c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3:29" x14ac:dyDescent="0.25">
      <c r="C392" s="4"/>
      <c r="D392" s="7">
        <f>D391/E391</f>
        <v>0.12200685884616262</v>
      </c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3:29" x14ac:dyDescent="0.25"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3:29" x14ac:dyDescent="0.25">
      <c r="C394" s="11" t="s">
        <v>81</v>
      </c>
      <c r="D394" s="4" t="s">
        <v>84</v>
      </c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3:29" x14ac:dyDescent="0.25">
      <c r="C395" s="4"/>
      <c r="D395" s="4" t="s">
        <v>86</v>
      </c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3:29" x14ac:dyDescent="0.25">
      <c r="C396" s="4"/>
      <c r="D396" s="4">
        <f>G367</f>
        <v>5256000</v>
      </c>
      <c r="E396" s="4">
        <f>G368</f>
        <v>4539300</v>
      </c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3:29" x14ac:dyDescent="0.25">
      <c r="C397" s="11"/>
      <c r="D397" s="8">
        <f>D396/E396</f>
        <v>1.1578877800541933</v>
      </c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3:29" x14ac:dyDescent="0.25"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3:29" x14ac:dyDescent="0.25">
      <c r="C399" s="11" t="s">
        <v>102</v>
      </c>
      <c r="D399" s="8" t="s">
        <v>104</v>
      </c>
      <c r="E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3:29" x14ac:dyDescent="0.25">
      <c r="C400" s="11"/>
      <c r="D400" s="8" t="s">
        <v>103</v>
      </c>
      <c r="E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3:29" x14ac:dyDescent="0.25">
      <c r="D401" s="4">
        <f>L367</f>
        <v>13150900</v>
      </c>
      <c r="E401" s="4">
        <f>L368</f>
        <v>9795300</v>
      </c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3:29" x14ac:dyDescent="0.25">
      <c r="D402" s="8">
        <f>D401/E401</f>
        <v>1.3425724582197585</v>
      </c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3:29" x14ac:dyDescent="0.2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3:29" ht="15.75" thickBot="1" x14ac:dyDescent="0.3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3:29" ht="15.75" thickBot="1" x14ac:dyDescent="0.3">
      <c r="C405" s="2">
        <v>2020</v>
      </c>
      <c r="D405" s="4" t="s">
        <v>139</v>
      </c>
      <c r="E405" s="4"/>
      <c r="F405" s="4"/>
      <c r="G405" s="4">
        <v>4750300</v>
      </c>
      <c r="H405" s="4"/>
      <c r="I405" s="4"/>
      <c r="J405" s="4">
        <f>D406</f>
        <v>1947300</v>
      </c>
      <c r="K405" s="4"/>
      <c r="L405" s="4">
        <f>J406</f>
        <v>13209700</v>
      </c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3:29" x14ac:dyDescent="0.25">
      <c r="D406" s="4">
        <v>1947300</v>
      </c>
      <c r="E406" s="4"/>
      <c r="F406" s="4"/>
      <c r="G406" s="4">
        <v>5018400</v>
      </c>
      <c r="H406" s="4"/>
      <c r="I406" s="4"/>
      <c r="J406" s="4">
        <v>13209700</v>
      </c>
      <c r="K406" s="4"/>
      <c r="L406" s="4">
        <v>9768700</v>
      </c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3:29" x14ac:dyDescent="0.2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3:29" x14ac:dyDescent="0.25">
      <c r="D408" s="4">
        <f>(4250100+1947300)-4845100</f>
        <v>1352300</v>
      </c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3:29" x14ac:dyDescent="0.25">
      <c r="D409" s="4">
        <f>D406</f>
        <v>1947300</v>
      </c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3:29" x14ac:dyDescent="0.2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3:29" x14ac:dyDescent="0.25">
      <c r="D411" s="7">
        <f>D408/D409</f>
        <v>0.69444872387408207</v>
      </c>
      <c r="E411" s="4"/>
      <c r="F411" s="4"/>
      <c r="G411" s="8">
        <f>G405/G406</f>
        <v>0.94657659811892236</v>
      </c>
      <c r="H411" s="4"/>
      <c r="I411" s="4"/>
      <c r="J411" s="7">
        <f>J405/J406</f>
        <v>0.14741440002422462</v>
      </c>
      <c r="K411" s="4"/>
      <c r="L411" s="8">
        <f>L405/L406</f>
        <v>1.3522474843121397</v>
      </c>
      <c r="M411" s="4"/>
      <c r="N411" s="18">
        <f>D415*G415*J411*L411</f>
        <v>0.11856368563685636</v>
      </c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3:29" x14ac:dyDescent="0.2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3:29" x14ac:dyDescent="0.25">
      <c r="D413" s="9" t="s">
        <v>28</v>
      </c>
      <c r="E413" s="4"/>
      <c r="F413" s="4"/>
      <c r="G413" s="9" t="s">
        <v>65</v>
      </c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3:29" x14ac:dyDescent="0.2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3:29" x14ac:dyDescent="0.25">
      <c r="D415" s="7">
        <f>1-D411</f>
        <v>0.30555127612591793</v>
      </c>
      <c r="E415" s="4"/>
      <c r="F415" s="4"/>
      <c r="G415" s="8">
        <f>1+G411</f>
        <v>1.9465765981189223</v>
      </c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3:29" x14ac:dyDescent="0.2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3:29" x14ac:dyDescent="0.25">
      <c r="C417" s="11" t="s">
        <v>8</v>
      </c>
      <c r="D417" s="18">
        <v>0</v>
      </c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3:29" x14ac:dyDescent="0.25"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3:29" x14ac:dyDescent="0.25">
      <c r="C419" s="11" t="s">
        <v>7</v>
      </c>
      <c r="D419" s="18">
        <f>D417-N411</f>
        <v>-0.11856368563685636</v>
      </c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3:29" x14ac:dyDescent="0.2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3:29" x14ac:dyDescent="0.2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3:29" x14ac:dyDescent="0.25">
      <c r="C422" s="11" t="s">
        <v>76</v>
      </c>
      <c r="D422" s="4" t="s">
        <v>82</v>
      </c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3:29" x14ac:dyDescent="0.25">
      <c r="C423" s="4"/>
      <c r="D423" s="4" t="s">
        <v>77</v>
      </c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3:29" x14ac:dyDescent="0.25">
      <c r="D424" s="4">
        <v>5220300</v>
      </c>
      <c r="E424" s="4">
        <v>3666700</v>
      </c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3:29" x14ac:dyDescent="0.25">
      <c r="D425" s="8">
        <f>D424/E424</f>
        <v>1.4237052390432814</v>
      </c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3:29" x14ac:dyDescent="0.2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3:29" x14ac:dyDescent="0.25">
      <c r="C427" s="11" t="s">
        <v>80</v>
      </c>
      <c r="D427" s="4" t="s">
        <v>85</v>
      </c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3:29" x14ac:dyDescent="0.25">
      <c r="C428" s="4"/>
      <c r="D428" s="4" t="s">
        <v>83</v>
      </c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3:29" x14ac:dyDescent="0.25">
      <c r="D429" s="4">
        <f>J405</f>
        <v>1947300</v>
      </c>
      <c r="E429" s="4">
        <f>J406</f>
        <v>13209700</v>
      </c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3:29" x14ac:dyDescent="0.25">
      <c r="D430" s="7">
        <f>D429/E429</f>
        <v>0.14741440002422462</v>
      </c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3:29" x14ac:dyDescent="0.2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3:29" x14ac:dyDescent="0.25">
      <c r="C432" s="11" t="s">
        <v>81</v>
      </c>
      <c r="D432" s="4" t="s">
        <v>84</v>
      </c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3:29" x14ac:dyDescent="0.25">
      <c r="C433" s="4"/>
      <c r="D433" s="4" t="s">
        <v>86</v>
      </c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3:29" x14ac:dyDescent="0.25">
      <c r="D434" s="4">
        <f>G405</f>
        <v>4750300</v>
      </c>
      <c r="E434" s="4">
        <f>G406</f>
        <v>5018400</v>
      </c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3:29" x14ac:dyDescent="0.25">
      <c r="D435" s="8">
        <f>D434/E434</f>
        <v>0.94657659811892236</v>
      </c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3:29" x14ac:dyDescent="0.2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3:29" x14ac:dyDescent="0.25">
      <c r="C437" s="11" t="s">
        <v>102</v>
      </c>
      <c r="D437" s="8" t="s">
        <v>104</v>
      </c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3:29" x14ac:dyDescent="0.25">
      <c r="C438" s="11"/>
      <c r="D438" s="8" t="s">
        <v>103</v>
      </c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3:29" x14ac:dyDescent="0.25">
      <c r="D439" s="4">
        <f>L405</f>
        <v>13209700</v>
      </c>
      <c r="E439" s="4">
        <f>L406</f>
        <v>9768700</v>
      </c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3:29" x14ac:dyDescent="0.25">
      <c r="D440" s="8">
        <f>D439/E439</f>
        <v>1.3522474843121397</v>
      </c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3:29" x14ac:dyDescent="0.2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3:29" x14ac:dyDescent="0.2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3:29" x14ac:dyDescent="0.2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3:29" x14ac:dyDescent="0.2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3:29" x14ac:dyDescent="0.2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3:29" x14ac:dyDescent="0.2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3:29" x14ac:dyDescent="0.2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3:29" x14ac:dyDescent="0.2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4:29" x14ac:dyDescent="0.2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4:29" x14ac:dyDescent="0.2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4:29" x14ac:dyDescent="0.2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4:29" x14ac:dyDescent="0.2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4:29" x14ac:dyDescent="0.2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4:29" x14ac:dyDescent="0.2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4:29" x14ac:dyDescent="0.2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4:29" x14ac:dyDescent="0.2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4:29" x14ac:dyDescent="0.2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4:29" x14ac:dyDescent="0.2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4:29" x14ac:dyDescent="0.2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4:29" x14ac:dyDescent="0.2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4:29" x14ac:dyDescent="0.2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4:29" x14ac:dyDescent="0.2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4:29" x14ac:dyDescent="0.2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4:29" x14ac:dyDescent="0.2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4:29" x14ac:dyDescent="0.2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4:29" x14ac:dyDescent="0.2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4:29" x14ac:dyDescent="0.2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4:29" x14ac:dyDescent="0.2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4:29" x14ac:dyDescent="0.2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4:29" x14ac:dyDescent="0.2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4:29" x14ac:dyDescent="0.2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4:29" x14ac:dyDescent="0.2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4:29" x14ac:dyDescent="0.2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4:29" x14ac:dyDescent="0.2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4:29" x14ac:dyDescent="0.2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4:29" x14ac:dyDescent="0.2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4:29" x14ac:dyDescent="0.2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4:29" x14ac:dyDescent="0.2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4:29" x14ac:dyDescent="0.2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4:29" x14ac:dyDescent="0.2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4:29" x14ac:dyDescent="0.2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4:29" x14ac:dyDescent="0.2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4:29" x14ac:dyDescent="0.2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4:29" x14ac:dyDescent="0.2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4:29" x14ac:dyDescent="0.2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4:29" x14ac:dyDescent="0.2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4:29" x14ac:dyDescent="0.2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4:29" x14ac:dyDescent="0.2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4:29" x14ac:dyDescent="0.2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4:29" x14ac:dyDescent="0.2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4:29" x14ac:dyDescent="0.2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4:29" x14ac:dyDescent="0.2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4:29" x14ac:dyDescent="0.2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4:29" x14ac:dyDescent="0.2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4:29" x14ac:dyDescent="0.2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4:29" x14ac:dyDescent="0.2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4:29" x14ac:dyDescent="0.2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4:29" x14ac:dyDescent="0.2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4:29" x14ac:dyDescent="0.2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4:29" x14ac:dyDescent="0.2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4:29" x14ac:dyDescent="0.2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4:29" x14ac:dyDescent="0.2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4:29" x14ac:dyDescent="0.2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4:29" x14ac:dyDescent="0.2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4:29" x14ac:dyDescent="0.2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4:29" x14ac:dyDescent="0.2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4:29" x14ac:dyDescent="0.2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4:29" x14ac:dyDescent="0.2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4:29" x14ac:dyDescent="0.2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4:29" x14ac:dyDescent="0.2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4:29" x14ac:dyDescent="0.2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4:29" x14ac:dyDescent="0.2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4:29" x14ac:dyDescent="0.2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4:29" x14ac:dyDescent="0.2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4:29" x14ac:dyDescent="0.2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4:29" x14ac:dyDescent="0.2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4:29" x14ac:dyDescent="0.2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4:29" x14ac:dyDescent="0.2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4:29" x14ac:dyDescent="0.2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4:29" x14ac:dyDescent="0.2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4:29" x14ac:dyDescent="0.2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4:29" x14ac:dyDescent="0.2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4:29" x14ac:dyDescent="0.2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4:29" x14ac:dyDescent="0.2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4:29" x14ac:dyDescent="0.2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4:29" x14ac:dyDescent="0.2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4:29" x14ac:dyDescent="0.2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4:29" x14ac:dyDescent="0.2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4:29" x14ac:dyDescent="0.2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4:29" x14ac:dyDescent="0.2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4:29" x14ac:dyDescent="0.2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4:29" x14ac:dyDescent="0.2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4:29" x14ac:dyDescent="0.2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4:29" x14ac:dyDescent="0.2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4:29" x14ac:dyDescent="0.2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4:29" x14ac:dyDescent="0.2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4:29" x14ac:dyDescent="0.2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4:29" x14ac:dyDescent="0.2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4:29" x14ac:dyDescent="0.2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4:29" x14ac:dyDescent="0.2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4:29" x14ac:dyDescent="0.2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4:29" x14ac:dyDescent="0.2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4:29" x14ac:dyDescent="0.2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4:29" x14ac:dyDescent="0.2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4:29" x14ac:dyDescent="0.2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4:29" x14ac:dyDescent="0.2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4:29" x14ac:dyDescent="0.2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4:29" x14ac:dyDescent="0.2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4:29" x14ac:dyDescent="0.2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4:29" x14ac:dyDescent="0.2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4:29" x14ac:dyDescent="0.2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4:29" x14ac:dyDescent="0.2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4:29" x14ac:dyDescent="0.2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4:29" x14ac:dyDescent="0.2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4:29" x14ac:dyDescent="0.2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4:29" x14ac:dyDescent="0.2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4:29" x14ac:dyDescent="0.2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4:29" x14ac:dyDescent="0.2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4:29" x14ac:dyDescent="0.2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4:29" x14ac:dyDescent="0.2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4:29" x14ac:dyDescent="0.2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4:29" x14ac:dyDescent="0.2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4:29" x14ac:dyDescent="0.2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4:29" x14ac:dyDescent="0.2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4:29" x14ac:dyDescent="0.2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4:29" x14ac:dyDescent="0.2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4:29" x14ac:dyDescent="0.2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4:29" x14ac:dyDescent="0.2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4:29" x14ac:dyDescent="0.2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4:29" x14ac:dyDescent="0.2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4:29" x14ac:dyDescent="0.2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4:29" x14ac:dyDescent="0.2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4:29" x14ac:dyDescent="0.2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4:29" x14ac:dyDescent="0.2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4:29" x14ac:dyDescent="0.2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4:29" x14ac:dyDescent="0.2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4:29" x14ac:dyDescent="0.2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4:29" x14ac:dyDescent="0.2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4:29" x14ac:dyDescent="0.2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4:29" x14ac:dyDescent="0.2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4:29" x14ac:dyDescent="0.2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4:29" x14ac:dyDescent="0.2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4:29" x14ac:dyDescent="0.2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4:29" x14ac:dyDescent="0.2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4:29" x14ac:dyDescent="0.2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4:29" x14ac:dyDescent="0.2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4:29" x14ac:dyDescent="0.2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4:29" x14ac:dyDescent="0.2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4:29" x14ac:dyDescent="0.2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4:29" x14ac:dyDescent="0.2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4:29" x14ac:dyDescent="0.2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4:29" x14ac:dyDescent="0.2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4:29" x14ac:dyDescent="0.2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4:29" x14ac:dyDescent="0.2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4:29" x14ac:dyDescent="0.2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4:29" x14ac:dyDescent="0.2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4:29" x14ac:dyDescent="0.2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4:29" x14ac:dyDescent="0.2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4:29" x14ac:dyDescent="0.2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4:29" x14ac:dyDescent="0.2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4:29" x14ac:dyDescent="0.2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4:29" x14ac:dyDescent="0.2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4:29" x14ac:dyDescent="0.2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4:29" x14ac:dyDescent="0.2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4:29" x14ac:dyDescent="0.2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4:29" x14ac:dyDescent="0.2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4:29" x14ac:dyDescent="0.2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4:29" x14ac:dyDescent="0.2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4:29" x14ac:dyDescent="0.2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4:29" x14ac:dyDescent="0.2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4:29" x14ac:dyDescent="0.2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4:29" x14ac:dyDescent="0.2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4:29" x14ac:dyDescent="0.2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4:29" x14ac:dyDescent="0.2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4:29" x14ac:dyDescent="0.2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4:29" x14ac:dyDescent="0.2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4:29" x14ac:dyDescent="0.2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4:29" x14ac:dyDescent="0.2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4:29" x14ac:dyDescent="0.2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4:29" x14ac:dyDescent="0.2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4:29" x14ac:dyDescent="0.2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4:29" x14ac:dyDescent="0.2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4:29" x14ac:dyDescent="0.2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4:29" x14ac:dyDescent="0.2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4:29" x14ac:dyDescent="0.2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4:29" x14ac:dyDescent="0.2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4:29" x14ac:dyDescent="0.2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4:29" x14ac:dyDescent="0.2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4:29" x14ac:dyDescent="0.2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4:29" x14ac:dyDescent="0.2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4:29" x14ac:dyDescent="0.2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4:29" x14ac:dyDescent="0.2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4:29" x14ac:dyDescent="0.2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4:29" x14ac:dyDescent="0.2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4:29" x14ac:dyDescent="0.2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4:29" x14ac:dyDescent="0.2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4:29" x14ac:dyDescent="0.2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4:29" x14ac:dyDescent="0.2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4:29" x14ac:dyDescent="0.2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4:29" x14ac:dyDescent="0.2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4:29" x14ac:dyDescent="0.2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4:29" x14ac:dyDescent="0.2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4:29" x14ac:dyDescent="0.2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4:29" x14ac:dyDescent="0.2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4:29" x14ac:dyDescent="0.2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4:29" x14ac:dyDescent="0.2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4:29" x14ac:dyDescent="0.2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4:29" x14ac:dyDescent="0.2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4:29" x14ac:dyDescent="0.2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4:29" x14ac:dyDescent="0.2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4:29" x14ac:dyDescent="0.2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4:29" x14ac:dyDescent="0.2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4:29" x14ac:dyDescent="0.2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4:29" x14ac:dyDescent="0.2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4:29" x14ac:dyDescent="0.2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4:29" x14ac:dyDescent="0.2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4:29" x14ac:dyDescent="0.2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4:29" x14ac:dyDescent="0.2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4:29" x14ac:dyDescent="0.2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4:29" x14ac:dyDescent="0.2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4:29" x14ac:dyDescent="0.2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4:29" x14ac:dyDescent="0.2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4:29" x14ac:dyDescent="0.2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4:29" x14ac:dyDescent="0.2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4:29" x14ac:dyDescent="0.2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4:29" x14ac:dyDescent="0.2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4:29" x14ac:dyDescent="0.2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4:29" x14ac:dyDescent="0.2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4:29" x14ac:dyDescent="0.2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4:29" x14ac:dyDescent="0.2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4:29" x14ac:dyDescent="0.2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4:29" x14ac:dyDescent="0.2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4:29" x14ac:dyDescent="0.2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4:29" x14ac:dyDescent="0.2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4:29" x14ac:dyDescent="0.2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4:29" x14ac:dyDescent="0.2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4:29" x14ac:dyDescent="0.2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4:29" x14ac:dyDescent="0.2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4:29" x14ac:dyDescent="0.2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4:29" x14ac:dyDescent="0.2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4:29" x14ac:dyDescent="0.2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4:29" x14ac:dyDescent="0.2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4:29" x14ac:dyDescent="0.2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4:29" x14ac:dyDescent="0.2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4:29" x14ac:dyDescent="0.2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4:29" x14ac:dyDescent="0.2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4:29" x14ac:dyDescent="0.2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4:29" x14ac:dyDescent="0.2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4:29" x14ac:dyDescent="0.2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4:29" x14ac:dyDescent="0.2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4:29" x14ac:dyDescent="0.2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4:29" x14ac:dyDescent="0.2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4:29" x14ac:dyDescent="0.2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4:29" x14ac:dyDescent="0.2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4:29" x14ac:dyDescent="0.2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4:29" x14ac:dyDescent="0.2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4:29" x14ac:dyDescent="0.2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4:29" x14ac:dyDescent="0.2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4:29" x14ac:dyDescent="0.2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4:29" x14ac:dyDescent="0.2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4:29" x14ac:dyDescent="0.2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4:29" x14ac:dyDescent="0.2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4:29" x14ac:dyDescent="0.2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4:29" x14ac:dyDescent="0.2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4:29" x14ac:dyDescent="0.2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4:29" x14ac:dyDescent="0.2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4:29" x14ac:dyDescent="0.2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4:29" x14ac:dyDescent="0.2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4:29" x14ac:dyDescent="0.2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4:29" x14ac:dyDescent="0.2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4:29" x14ac:dyDescent="0.2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4:29" x14ac:dyDescent="0.2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4:29" x14ac:dyDescent="0.2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4:29" x14ac:dyDescent="0.2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4:29" x14ac:dyDescent="0.2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4:29" x14ac:dyDescent="0.2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4:29" x14ac:dyDescent="0.2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4:29" x14ac:dyDescent="0.2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4:29" x14ac:dyDescent="0.2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4:29" x14ac:dyDescent="0.2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4:29" x14ac:dyDescent="0.2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4:29" x14ac:dyDescent="0.2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4:29" x14ac:dyDescent="0.2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4:29" x14ac:dyDescent="0.2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4:29" x14ac:dyDescent="0.2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4:29" x14ac:dyDescent="0.2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4:29" x14ac:dyDescent="0.2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4:29" x14ac:dyDescent="0.2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4:29" x14ac:dyDescent="0.2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4:29" x14ac:dyDescent="0.2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4:29" x14ac:dyDescent="0.2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4:29" x14ac:dyDescent="0.2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4:29" x14ac:dyDescent="0.2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4:29" x14ac:dyDescent="0.2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4:29" x14ac:dyDescent="0.2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4:29" x14ac:dyDescent="0.2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4:29" x14ac:dyDescent="0.2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4:29" x14ac:dyDescent="0.2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4:29" x14ac:dyDescent="0.2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4:29" x14ac:dyDescent="0.2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4:29" x14ac:dyDescent="0.2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4:29" x14ac:dyDescent="0.2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4:29" x14ac:dyDescent="0.2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4:29" x14ac:dyDescent="0.2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4:29" x14ac:dyDescent="0.2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4:29" x14ac:dyDescent="0.2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4:29" x14ac:dyDescent="0.2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4:29" x14ac:dyDescent="0.2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4:29" x14ac:dyDescent="0.2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4:29" x14ac:dyDescent="0.2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4:29" x14ac:dyDescent="0.2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4:29" x14ac:dyDescent="0.2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4:29" x14ac:dyDescent="0.2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4:29" x14ac:dyDescent="0.2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4:29" x14ac:dyDescent="0.2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4:29" x14ac:dyDescent="0.2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4:29" x14ac:dyDescent="0.2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4:29" x14ac:dyDescent="0.2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4:29" x14ac:dyDescent="0.2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4:29" x14ac:dyDescent="0.2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4:29" x14ac:dyDescent="0.2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4:29" x14ac:dyDescent="0.2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4:29" x14ac:dyDescent="0.2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4:29" x14ac:dyDescent="0.2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4:29" x14ac:dyDescent="0.2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4:29" x14ac:dyDescent="0.2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4:29" x14ac:dyDescent="0.2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4:29" x14ac:dyDescent="0.2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4:29" x14ac:dyDescent="0.2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4:29" x14ac:dyDescent="0.2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4:29" x14ac:dyDescent="0.2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4:29" x14ac:dyDescent="0.2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4:29" x14ac:dyDescent="0.2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4:29" x14ac:dyDescent="0.2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4:29" x14ac:dyDescent="0.2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4:29" x14ac:dyDescent="0.2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4:29" x14ac:dyDescent="0.2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4:29" x14ac:dyDescent="0.2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4:29" x14ac:dyDescent="0.2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4:29" x14ac:dyDescent="0.2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4:29" x14ac:dyDescent="0.2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4:29" x14ac:dyDescent="0.2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4:29" x14ac:dyDescent="0.2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4:29" x14ac:dyDescent="0.2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4:29" x14ac:dyDescent="0.2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4:29" x14ac:dyDescent="0.2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4:29" x14ac:dyDescent="0.2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4:29" x14ac:dyDescent="0.2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4:29" x14ac:dyDescent="0.2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4:29" x14ac:dyDescent="0.2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4:29" x14ac:dyDescent="0.2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4:29" x14ac:dyDescent="0.2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4:29" x14ac:dyDescent="0.2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4:29" x14ac:dyDescent="0.2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4:29" x14ac:dyDescent="0.2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4:29" x14ac:dyDescent="0.2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4:29" x14ac:dyDescent="0.2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4:29" x14ac:dyDescent="0.2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4:29" x14ac:dyDescent="0.2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4:29" x14ac:dyDescent="0.2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4:29" x14ac:dyDescent="0.2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4:29" x14ac:dyDescent="0.2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4:29" x14ac:dyDescent="0.2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4:29" x14ac:dyDescent="0.2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4:29" x14ac:dyDescent="0.2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4:29" x14ac:dyDescent="0.2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4:29" x14ac:dyDescent="0.2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4:29" x14ac:dyDescent="0.2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4:29" x14ac:dyDescent="0.2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4:29" x14ac:dyDescent="0.2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4:29" x14ac:dyDescent="0.2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4:29" x14ac:dyDescent="0.2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4:29" x14ac:dyDescent="0.2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4:29" x14ac:dyDescent="0.2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4:29" x14ac:dyDescent="0.2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4:29" x14ac:dyDescent="0.2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4:29" x14ac:dyDescent="0.2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4:29" x14ac:dyDescent="0.2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4:29" x14ac:dyDescent="0.2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4:29" x14ac:dyDescent="0.2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4:29" x14ac:dyDescent="0.2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4:29" x14ac:dyDescent="0.2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4:29" x14ac:dyDescent="0.2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4:29" x14ac:dyDescent="0.2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4:29" x14ac:dyDescent="0.2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4:29" x14ac:dyDescent="0.2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4:29" x14ac:dyDescent="0.2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4:29" x14ac:dyDescent="0.2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4:29" x14ac:dyDescent="0.2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4:29" x14ac:dyDescent="0.2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4:29" x14ac:dyDescent="0.2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4:29" x14ac:dyDescent="0.2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4:29" x14ac:dyDescent="0.2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4:29" x14ac:dyDescent="0.2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4:29" x14ac:dyDescent="0.2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4:29" x14ac:dyDescent="0.2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4:29" x14ac:dyDescent="0.2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4:29" x14ac:dyDescent="0.2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4:29" x14ac:dyDescent="0.2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4:29" x14ac:dyDescent="0.2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4:29" x14ac:dyDescent="0.2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4:29" x14ac:dyDescent="0.2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4:29" x14ac:dyDescent="0.2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4:29" x14ac:dyDescent="0.2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4:29" x14ac:dyDescent="0.2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4:29" x14ac:dyDescent="0.2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4:29" x14ac:dyDescent="0.2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4:29" x14ac:dyDescent="0.2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4:29" x14ac:dyDescent="0.2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4:29" x14ac:dyDescent="0.2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4:29" x14ac:dyDescent="0.2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4:29" x14ac:dyDescent="0.2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4:29" x14ac:dyDescent="0.2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4:29" x14ac:dyDescent="0.2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4:29" x14ac:dyDescent="0.2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4:29" x14ac:dyDescent="0.2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4:29" x14ac:dyDescent="0.2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4:29" x14ac:dyDescent="0.2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4:29" x14ac:dyDescent="0.2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4:29" x14ac:dyDescent="0.2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4:29" x14ac:dyDescent="0.2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4:29" x14ac:dyDescent="0.2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4:29" x14ac:dyDescent="0.2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4:29" x14ac:dyDescent="0.2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4:29" x14ac:dyDescent="0.2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4:29" x14ac:dyDescent="0.2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4:29" x14ac:dyDescent="0.2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4:29" x14ac:dyDescent="0.2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4:29" x14ac:dyDescent="0.2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4:29" x14ac:dyDescent="0.2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4:29" x14ac:dyDescent="0.2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4:29" x14ac:dyDescent="0.2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4:29" x14ac:dyDescent="0.2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4:29" x14ac:dyDescent="0.2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4:29" x14ac:dyDescent="0.2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4:29" x14ac:dyDescent="0.2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4:29" x14ac:dyDescent="0.2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4:29" x14ac:dyDescent="0.2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4:29" x14ac:dyDescent="0.2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4:29" x14ac:dyDescent="0.2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4:29" x14ac:dyDescent="0.2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4:29" x14ac:dyDescent="0.2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4:29" x14ac:dyDescent="0.2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4:29" x14ac:dyDescent="0.2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4:29" x14ac:dyDescent="0.2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4:29" x14ac:dyDescent="0.2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4:29" x14ac:dyDescent="0.2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4:29" x14ac:dyDescent="0.2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4:29" x14ac:dyDescent="0.2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4:29" x14ac:dyDescent="0.2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4:29" x14ac:dyDescent="0.2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4:29" x14ac:dyDescent="0.2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4:29" x14ac:dyDescent="0.2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4:29" x14ac:dyDescent="0.2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4:29" x14ac:dyDescent="0.2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4:29" x14ac:dyDescent="0.2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4:29" x14ac:dyDescent="0.2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4:29" x14ac:dyDescent="0.2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4:29" x14ac:dyDescent="0.2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4:29" x14ac:dyDescent="0.2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4:29" x14ac:dyDescent="0.2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4:29" x14ac:dyDescent="0.2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4:29" x14ac:dyDescent="0.2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4:29" x14ac:dyDescent="0.2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4:29" x14ac:dyDescent="0.2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4:29" x14ac:dyDescent="0.2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4:29" x14ac:dyDescent="0.2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4:29" x14ac:dyDescent="0.2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4:29" x14ac:dyDescent="0.2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4:29" x14ac:dyDescent="0.2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4:29" x14ac:dyDescent="0.2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4:29" x14ac:dyDescent="0.2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4:29" x14ac:dyDescent="0.2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4:29" x14ac:dyDescent="0.2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4:29" x14ac:dyDescent="0.2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4:29" x14ac:dyDescent="0.2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4:29" x14ac:dyDescent="0.2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4:29" x14ac:dyDescent="0.2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4:29" x14ac:dyDescent="0.2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4:29" x14ac:dyDescent="0.2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4:29" x14ac:dyDescent="0.2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4:29" x14ac:dyDescent="0.2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4:29" x14ac:dyDescent="0.2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4:29" x14ac:dyDescent="0.2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4:29" x14ac:dyDescent="0.2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4:29" x14ac:dyDescent="0.2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4:29" x14ac:dyDescent="0.2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4:29" x14ac:dyDescent="0.2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4:29" x14ac:dyDescent="0.2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4:29" x14ac:dyDescent="0.2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4:29" x14ac:dyDescent="0.2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4:29" x14ac:dyDescent="0.2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4:29" x14ac:dyDescent="0.2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4:29" x14ac:dyDescent="0.2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4:29" x14ac:dyDescent="0.2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4:29" x14ac:dyDescent="0.2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4:29" x14ac:dyDescent="0.2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4:29" x14ac:dyDescent="0.2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4:29" x14ac:dyDescent="0.2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4:29" x14ac:dyDescent="0.2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4:29" x14ac:dyDescent="0.2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4:29" x14ac:dyDescent="0.2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4:29" x14ac:dyDescent="0.2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4:29" x14ac:dyDescent="0.2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4:29" x14ac:dyDescent="0.2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4:29" x14ac:dyDescent="0.2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4:29" x14ac:dyDescent="0.2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4:29" x14ac:dyDescent="0.2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4:29" x14ac:dyDescent="0.2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4:29" x14ac:dyDescent="0.2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4:29" x14ac:dyDescent="0.2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4:29" x14ac:dyDescent="0.2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4:29" x14ac:dyDescent="0.2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4:29" x14ac:dyDescent="0.2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4:29" x14ac:dyDescent="0.2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4:29" x14ac:dyDescent="0.2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4:29" x14ac:dyDescent="0.2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4:29" x14ac:dyDescent="0.2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4:29" x14ac:dyDescent="0.2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4:29" x14ac:dyDescent="0.2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4:29" x14ac:dyDescent="0.2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4:29" x14ac:dyDescent="0.2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4:29" x14ac:dyDescent="0.2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4:29" x14ac:dyDescent="0.2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4:29" x14ac:dyDescent="0.2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4:29" x14ac:dyDescent="0.2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4:29" x14ac:dyDescent="0.2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4:29" x14ac:dyDescent="0.2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4:29" x14ac:dyDescent="0.2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4:29" x14ac:dyDescent="0.2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4:29" x14ac:dyDescent="0.2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4:29" x14ac:dyDescent="0.2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4:29" x14ac:dyDescent="0.2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4:29" x14ac:dyDescent="0.2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4:29" x14ac:dyDescent="0.2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4:29" x14ac:dyDescent="0.2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4:29" x14ac:dyDescent="0.2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4:29" x14ac:dyDescent="0.2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4:29" x14ac:dyDescent="0.2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4:29" x14ac:dyDescent="0.2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4:29" x14ac:dyDescent="0.2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4:29" x14ac:dyDescent="0.2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4:29" x14ac:dyDescent="0.2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4:29" x14ac:dyDescent="0.2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4:29" x14ac:dyDescent="0.2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4:29" x14ac:dyDescent="0.2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4:29" x14ac:dyDescent="0.2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4:29" x14ac:dyDescent="0.2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4:29" x14ac:dyDescent="0.2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4:29" x14ac:dyDescent="0.2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4:29" x14ac:dyDescent="0.2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4:29" x14ac:dyDescent="0.2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4:29" x14ac:dyDescent="0.2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4:29" x14ac:dyDescent="0.2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4:29" x14ac:dyDescent="0.2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4:29" x14ac:dyDescent="0.2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4:29" x14ac:dyDescent="0.2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4:29" x14ac:dyDescent="0.2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4:29" x14ac:dyDescent="0.2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4:29" x14ac:dyDescent="0.2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  <row r="1001" spans="4:29" x14ac:dyDescent="0.2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</row>
    <row r="1002" spans="4:29" x14ac:dyDescent="0.2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</row>
    <row r="1003" spans="4:29" x14ac:dyDescent="0.2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</row>
    <row r="1004" spans="4:29" x14ac:dyDescent="0.2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</row>
    <row r="1005" spans="4:29" x14ac:dyDescent="0.2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</row>
    <row r="1006" spans="4:29" x14ac:dyDescent="0.2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</row>
    <row r="1007" spans="4:29" x14ac:dyDescent="0.2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</row>
    <row r="1008" spans="4:29" x14ac:dyDescent="0.2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</row>
    <row r="1009" spans="4:29" x14ac:dyDescent="0.2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</row>
    <row r="1010" spans="4:29" x14ac:dyDescent="0.2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</row>
    <row r="1011" spans="4:29" x14ac:dyDescent="0.2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</row>
    <row r="1012" spans="4:29" x14ac:dyDescent="0.2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</row>
    <row r="1013" spans="4:29" x14ac:dyDescent="0.2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</row>
    <row r="1014" spans="4:29" x14ac:dyDescent="0.2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</row>
    <row r="1015" spans="4:29" x14ac:dyDescent="0.2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</row>
    <row r="1016" spans="4:29" x14ac:dyDescent="0.2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</row>
    <row r="1017" spans="4:29" x14ac:dyDescent="0.2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</row>
    <row r="1018" spans="4:29" x14ac:dyDescent="0.2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</row>
    <row r="1019" spans="4:29" x14ac:dyDescent="0.2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</row>
    <row r="1020" spans="4:29" x14ac:dyDescent="0.2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</row>
    <row r="1021" spans="4:29" x14ac:dyDescent="0.2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</row>
    <row r="1022" spans="4:29" x14ac:dyDescent="0.2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</row>
    <row r="1023" spans="4:29" x14ac:dyDescent="0.2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</row>
    <row r="1024" spans="4:29" x14ac:dyDescent="0.2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</row>
    <row r="1025" spans="4:29" x14ac:dyDescent="0.2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</row>
    <row r="1026" spans="4:29" x14ac:dyDescent="0.2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</row>
    <row r="1027" spans="4:29" x14ac:dyDescent="0.2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</row>
    <row r="1028" spans="4:29" x14ac:dyDescent="0.2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</row>
    <row r="1029" spans="4:29" x14ac:dyDescent="0.2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</row>
    <row r="1030" spans="4:29" x14ac:dyDescent="0.2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</row>
    <row r="1031" spans="4:29" x14ac:dyDescent="0.2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</row>
    <row r="1032" spans="4:29" x14ac:dyDescent="0.2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</row>
    <row r="1033" spans="4:29" x14ac:dyDescent="0.2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</row>
    <row r="1034" spans="4:29" x14ac:dyDescent="0.2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</row>
    <row r="1035" spans="4:29" x14ac:dyDescent="0.2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</row>
    <row r="1036" spans="4:29" x14ac:dyDescent="0.2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</row>
    <row r="1037" spans="4:29" x14ac:dyDescent="0.2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</row>
    <row r="1038" spans="4:29" x14ac:dyDescent="0.2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</row>
    <row r="1039" spans="4:29" x14ac:dyDescent="0.2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</row>
    <row r="1040" spans="4:29" x14ac:dyDescent="0.2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</row>
    <row r="1041" spans="4:29" x14ac:dyDescent="0.2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</row>
    <row r="1042" spans="4:29" x14ac:dyDescent="0.2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</row>
    <row r="1043" spans="4:29" x14ac:dyDescent="0.2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</row>
    <row r="1044" spans="4:29" x14ac:dyDescent="0.2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</row>
    <row r="1045" spans="4:29" x14ac:dyDescent="0.2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</row>
    <row r="1046" spans="4:29" x14ac:dyDescent="0.2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</row>
    <row r="1047" spans="4:29" x14ac:dyDescent="0.2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</row>
    <row r="1048" spans="4:29" x14ac:dyDescent="0.2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</row>
    <row r="1049" spans="4:29" x14ac:dyDescent="0.2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</row>
    <row r="1050" spans="4:29" x14ac:dyDescent="0.2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</row>
    <row r="1051" spans="4:29" x14ac:dyDescent="0.2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</row>
    <row r="1052" spans="4:29" x14ac:dyDescent="0.2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</row>
    <row r="1053" spans="4:29" x14ac:dyDescent="0.2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</row>
    <row r="1054" spans="4:29" x14ac:dyDescent="0.2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</row>
    <row r="1055" spans="4:29" x14ac:dyDescent="0.2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</row>
    <row r="1056" spans="4:29" x14ac:dyDescent="0.2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</row>
    <row r="1057" spans="4:29" x14ac:dyDescent="0.2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</row>
    <row r="1058" spans="4:29" x14ac:dyDescent="0.2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</row>
    <row r="1059" spans="4:29" x14ac:dyDescent="0.2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</row>
    <row r="1060" spans="4:29" x14ac:dyDescent="0.2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</row>
    <row r="1061" spans="4:29" x14ac:dyDescent="0.2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</row>
    <row r="1062" spans="4:29" x14ac:dyDescent="0.2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</row>
    <row r="1063" spans="4:29" x14ac:dyDescent="0.2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</row>
    <row r="1064" spans="4:29" x14ac:dyDescent="0.2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</row>
    <row r="1065" spans="4:29" x14ac:dyDescent="0.2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</row>
    <row r="1066" spans="4:29" x14ac:dyDescent="0.2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</row>
    <row r="1067" spans="4:29" x14ac:dyDescent="0.2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</row>
    <row r="1068" spans="4:29" x14ac:dyDescent="0.2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</row>
    <row r="1069" spans="4:29" x14ac:dyDescent="0.2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</row>
    <row r="1070" spans="4:29" x14ac:dyDescent="0.2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</row>
    <row r="1071" spans="4:29" x14ac:dyDescent="0.2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</row>
    <row r="1072" spans="4:29" x14ac:dyDescent="0.2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</row>
    <row r="1073" spans="4:29" x14ac:dyDescent="0.2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</row>
    <row r="1074" spans="4:29" x14ac:dyDescent="0.2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</row>
    <row r="1075" spans="4:29" x14ac:dyDescent="0.2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</row>
    <row r="1076" spans="4:29" x14ac:dyDescent="0.2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</row>
    <row r="1077" spans="4:29" x14ac:dyDescent="0.2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</row>
    <row r="1078" spans="4:29" x14ac:dyDescent="0.2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</row>
    <row r="1079" spans="4:29" x14ac:dyDescent="0.2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</row>
    <row r="1080" spans="4:29" x14ac:dyDescent="0.2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</row>
    <row r="1081" spans="4:29" x14ac:dyDescent="0.2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</row>
    <row r="1082" spans="4:29" x14ac:dyDescent="0.2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</row>
    <row r="1083" spans="4:29" x14ac:dyDescent="0.2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</row>
    <row r="1084" spans="4:29" x14ac:dyDescent="0.2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</row>
    <row r="1085" spans="4:29" x14ac:dyDescent="0.2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</row>
    <row r="1086" spans="4:29" x14ac:dyDescent="0.2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</row>
    <row r="1087" spans="4:29" x14ac:dyDescent="0.2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</row>
    <row r="1088" spans="4:29" x14ac:dyDescent="0.2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</row>
    <row r="1089" spans="4:29" x14ac:dyDescent="0.2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</row>
    <row r="1090" spans="4:29" x14ac:dyDescent="0.2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</row>
    <row r="1091" spans="4:29" x14ac:dyDescent="0.2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</row>
    <row r="1092" spans="4:29" x14ac:dyDescent="0.2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</row>
    <row r="1093" spans="4:29" x14ac:dyDescent="0.2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</row>
    <row r="1094" spans="4:29" x14ac:dyDescent="0.2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</row>
    <row r="1095" spans="4:29" x14ac:dyDescent="0.2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</row>
    <row r="1096" spans="4:29" x14ac:dyDescent="0.2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</row>
    <row r="1097" spans="4:29" x14ac:dyDescent="0.2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</row>
    <row r="1098" spans="4:29" x14ac:dyDescent="0.2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</row>
    <row r="1099" spans="4:29" x14ac:dyDescent="0.2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</row>
    <row r="1100" spans="4:29" x14ac:dyDescent="0.2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</row>
    <row r="1101" spans="4:29" x14ac:dyDescent="0.2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</row>
    <row r="1102" spans="4:29" x14ac:dyDescent="0.2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</row>
    <row r="1103" spans="4:29" x14ac:dyDescent="0.2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</row>
    <row r="1104" spans="4:29" x14ac:dyDescent="0.2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</row>
    <row r="1105" spans="4:29" x14ac:dyDescent="0.2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</row>
    <row r="1106" spans="4:29" x14ac:dyDescent="0.2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</row>
    <row r="1107" spans="4:29" x14ac:dyDescent="0.2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</row>
    <row r="1108" spans="4:29" x14ac:dyDescent="0.2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</row>
    <row r="1109" spans="4:29" x14ac:dyDescent="0.2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</row>
    <row r="1110" spans="4:29" x14ac:dyDescent="0.2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</row>
    <row r="1111" spans="4:29" x14ac:dyDescent="0.2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</row>
    <row r="1112" spans="4:29" x14ac:dyDescent="0.2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</row>
    <row r="1113" spans="4:29" x14ac:dyDescent="0.2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</row>
    <row r="1114" spans="4:29" x14ac:dyDescent="0.2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</row>
    <row r="1115" spans="4:29" x14ac:dyDescent="0.2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</row>
    <row r="1116" spans="4:29" x14ac:dyDescent="0.2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</row>
    <row r="1117" spans="4:29" x14ac:dyDescent="0.2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</row>
    <row r="1118" spans="4:29" x14ac:dyDescent="0.2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</row>
    <row r="1119" spans="4:29" x14ac:dyDescent="0.2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</row>
    <row r="1120" spans="4:29" x14ac:dyDescent="0.2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</row>
    <row r="1121" spans="4:29" x14ac:dyDescent="0.2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</row>
    <row r="1122" spans="4:29" x14ac:dyDescent="0.2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</row>
    <row r="1123" spans="4:29" x14ac:dyDescent="0.2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</row>
    <row r="1124" spans="4:29" x14ac:dyDescent="0.2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</row>
    <row r="1125" spans="4:29" x14ac:dyDescent="0.2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</row>
    <row r="1126" spans="4:29" x14ac:dyDescent="0.2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</row>
    <row r="1127" spans="4:29" x14ac:dyDescent="0.2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</row>
    <row r="1128" spans="4:29" x14ac:dyDescent="0.2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</row>
    <row r="1129" spans="4:29" x14ac:dyDescent="0.2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</row>
    <row r="1130" spans="4:29" x14ac:dyDescent="0.2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</row>
    <row r="1131" spans="4:29" x14ac:dyDescent="0.2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</row>
    <row r="1132" spans="4:29" x14ac:dyDescent="0.2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</row>
    <row r="1133" spans="4:29" x14ac:dyDescent="0.2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</row>
    <row r="1134" spans="4:29" x14ac:dyDescent="0.2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</row>
    <row r="1135" spans="4:29" x14ac:dyDescent="0.2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</row>
    <row r="1136" spans="4:29" x14ac:dyDescent="0.2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</row>
    <row r="1137" spans="4:29" x14ac:dyDescent="0.2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</row>
    <row r="1138" spans="4:29" x14ac:dyDescent="0.2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</row>
    <row r="1139" spans="4:29" x14ac:dyDescent="0.2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</row>
    <row r="1140" spans="4:29" x14ac:dyDescent="0.2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</row>
    <row r="1141" spans="4:29" x14ac:dyDescent="0.2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</row>
    <row r="1142" spans="4:29" x14ac:dyDescent="0.2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</row>
    <row r="1143" spans="4:29" x14ac:dyDescent="0.2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</row>
    <row r="1144" spans="4:29" x14ac:dyDescent="0.2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</row>
    <row r="1145" spans="4:29" x14ac:dyDescent="0.2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</row>
    <row r="1146" spans="4:29" x14ac:dyDescent="0.2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</row>
    <row r="1147" spans="4:29" x14ac:dyDescent="0.2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</row>
    <row r="1148" spans="4:29" x14ac:dyDescent="0.2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</row>
    <row r="1149" spans="4:29" x14ac:dyDescent="0.2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</row>
    <row r="1150" spans="4:29" x14ac:dyDescent="0.2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</row>
    <row r="1151" spans="4:29" x14ac:dyDescent="0.2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</row>
    <row r="1152" spans="4:29" x14ac:dyDescent="0.2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</row>
    <row r="1153" spans="4:29" x14ac:dyDescent="0.2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</row>
    <row r="1154" spans="4:29" x14ac:dyDescent="0.2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</row>
    <row r="1155" spans="4:29" x14ac:dyDescent="0.2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</row>
    <row r="1156" spans="4:29" x14ac:dyDescent="0.2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</row>
    <row r="1157" spans="4:29" x14ac:dyDescent="0.2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</row>
    <row r="1158" spans="4:29" x14ac:dyDescent="0.2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</row>
    <row r="1159" spans="4:29" x14ac:dyDescent="0.2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</row>
    <row r="1160" spans="4:29" x14ac:dyDescent="0.2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</row>
    <row r="1161" spans="4:29" x14ac:dyDescent="0.2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</row>
    <row r="1162" spans="4:29" x14ac:dyDescent="0.2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</row>
    <row r="1163" spans="4:29" x14ac:dyDescent="0.2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</row>
    <row r="1164" spans="4:29" x14ac:dyDescent="0.2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</row>
    <row r="1165" spans="4:29" x14ac:dyDescent="0.2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</row>
    <row r="1166" spans="4:29" x14ac:dyDescent="0.2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</row>
    <row r="1167" spans="4:29" x14ac:dyDescent="0.2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</row>
    <row r="1168" spans="4:29" x14ac:dyDescent="0.2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</row>
    <row r="1169" spans="4:29" x14ac:dyDescent="0.2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</row>
    <row r="1170" spans="4:29" x14ac:dyDescent="0.2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</row>
    <row r="1171" spans="4:29" x14ac:dyDescent="0.2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</row>
    <row r="1172" spans="4:29" x14ac:dyDescent="0.2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</row>
    <row r="1173" spans="4:29" x14ac:dyDescent="0.2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</row>
    <row r="1174" spans="4:29" x14ac:dyDescent="0.2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</row>
    <row r="1175" spans="4:29" x14ac:dyDescent="0.2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</row>
    <row r="1176" spans="4:29" x14ac:dyDescent="0.2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</row>
    <row r="1177" spans="4:29" x14ac:dyDescent="0.2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</row>
    <row r="1178" spans="4:29" x14ac:dyDescent="0.2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</row>
    <row r="1179" spans="4:29" x14ac:dyDescent="0.2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</row>
    <row r="1180" spans="4:29" x14ac:dyDescent="0.2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</row>
    <row r="1181" spans="4:29" x14ac:dyDescent="0.2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</row>
    <row r="1182" spans="4:29" x14ac:dyDescent="0.2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</row>
    <row r="1183" spans="4:29" x14ac:dyDescent="0.2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</row>
    <row r="1184" spans="4:29" x14ac:dyDescent="0.2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</row>
    <row r="1185" spans="4:29" x14ac:dyDescent="0.2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</row>
    <row r="1186" spans="4:29" x14ac:dyDescent="0.2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</row>
    <row r="1187" spans="4:29" x14ac:dyDescent="0.2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</row>
    <row r="1188" spans="4:29" x14ac:dyDescent="0.2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</row>
    <row r="1189" spans="4:29" x14ac:dyDescent="0.2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</row>
    <row r="1190" spans="4:29" x14ac:dyDescent="0.2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</row>
    <row r="1191" spans="4:29" x14ac:dyDescent="0.2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</row>
    <row r="1192" spans="4:29" x14ac:dyDescent="0.2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</row>
    <row r="1193" spans="4:29" x14ac:dyDescent="0.2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</row>
    <row r="1194" spans="4:29" x14ac:dyDescent="0.2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</row>
    <row r="1195" spans="4:29" x14ac:dyDescent="0.2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</row>
    <row r="1196" spans="4:29" x14ac:dyDescent="0.2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</row>
    <row r="1197" spans="4:29" x14ac:dyDescent="0.2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</row>
    <row r="1198" spans="4:29" x14ac:dyDescent="0.2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</row>
    <row r="1199" spans="4:29" x14ac:dyDescent="0.2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</row>
    <row r="1200" spans="4:29" x14ac:dyDescent="0.2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</row>
    <row r="1201" spans="4:29" x14ac:dyDescent="0.2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</row>
    <row r="1202" spans="4:29" x14ac:dyDescent="0.2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</row>
    <row r="1203" spans="4:29" x14ac:dyDescent="0.2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</row>
    <row r="1204" spans="4:29" x14ac:dyDescent="0.2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</row>
    <row r="1205" spans="4:29" x14ac:dyDescent="0.2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</row>
    <row r="1206" spans="4:29" x14ac:dyDescent="0.2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</row>
    <row r="1207" spans="4:29" x14ac:dyDescent="0.2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</row>
    <row r="1208" spans="4:29" x14ac:dyDescent="0.2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</row>
    <row r="1209" spans="4:29" x14ac:dyDescent="0.2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</row>
    <row r="1210" spans="4:29" x14ac:dyDescent="0.2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</row>
    <row r="1211" spans="4:29" x14ac:dyDescent="0.2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</row>
    <row r="1212" spans="4:29" x14ac:dyDescent="0.2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</row>
    <row r="1213" spans="4:29" x14ac:dyDescent="0.2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</row>
    <row r="1214" spans="4:29" x14ac:dyDescent="0.2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</row>
    <row r="1215" spans="4:29" x14ac:dyDescent="0.2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</row>
    <row r="1216" spans="4:29" x14ac:dyDescent="0.2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</row>
    <row r="1217" spans="4:29" x14ac:dyDescent="0.2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</row>
    <row r="1218" spans="4:29" x14ac:dyDescent="0.2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</row>
    <row r="1219" spans="4:29" x14ac:dyDescent="0.2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</row>
    <row r="1220" spans="4:29" x14ac:dyDescent="0.2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</row>
    <row r="1221" spans="4:29" x14ac:dyDescent="0.2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</row>
    <row r="1222" spans="4:29" x14ac:dyDescent="0.2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</row>
    <row r="1223" spans="4:29" x14ac:dyDescent="0.2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</row>
    <row r="1224" spans="4:29" x14ac:dyDescent="0.2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</row>
    <row r="1225" spans="4:29" x14ac:dyDescent="0.2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</row>
    <row r="1226" spans="4:29" x14ac:dyDescent="0.2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</row>
    <row r="1227" spans="4:29" x14ac:dyDescent="0.2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</row>
    <row r="1228" spans="4:29" x14ac:dyDescent="0.2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</row>
    <row r="1229" spans="4:29" x14ac:dyDescent="0.2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</row>
    <row r="1230" spans="4:29" x14ac:dyDescent="0.2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</row>
    <row r="1231" spans="4:29" x14ac:dyDescent="0.2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</row>
    <row r="1232" spans="4:29" x14ac:dyDescent="0.2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</row>
    <row r="1233" spans="4:29" x14ac:dyDescent="0.2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</row>
    <row r="1234" spans="4:29" x14ac:dyDescent="0.2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</row>
    <row r="1235" spans="4:29" x14ac:dyDescent="0.2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</row>
    <row r="1236" spans="4:29" x14ac:dyDescent="0.2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</row>
    <row r="1237" spans="4:29" x14ac:dyDescent="0.2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</row>
    <row r="1238" spans="4:29" x14ac:dyDescent="0.2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</row>
    <row r="1239" spans="4:29" x14ac:dyDescent="0.2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</row>
    <row r="1240" spans="4:29" x14ac:dyDescent="0.2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</row>
    <row r="1241" spans="4:29" x14ac:dyDescent="0.2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</row>
    <row r="1242" spans="4:29" x14ac:dyDescent="0.2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</row>
    <row r="1243" spans="4:29" x14ac:dyDescent="0.2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</row>
    <row r="1244" spans="4:29" x14ac:dyDescent="0.2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</row>
    <row r="1245" spans="4:29" x14ac:dyDescent="0.2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</row>
    <row r="1246" spans="4:29" x14ac:dyDescent="0.2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</row>
    <row r="1247" spans="4:29" x14ac:dyDescent="0.2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</row>
    <row r="1248" spans="4:29" x14ac:dyDescent="0.2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</row>
    <row r="1249" spans="4:29" x14ac:dyDescent="0.2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</row>
    <row r="1250" spans="4:29" x14ac:dyDescent="0.2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</row>
    <row r="1251" spans="4:29" x14ac:dyDescent="0.2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</row>
    <row r="1252" spans="4:29" x14ac:dyDescent="0.2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</row>
    <row r="1253" spans="4:29" x14ac:dyDescent="0.2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</row>
    <row r="1254" spans="4:29" x14ac:dyDescent="0.2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</row>
    <row r="1255" spans="4:29" x14ac:dyDescent="0.2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</row>
    <row r="1256" spans="4:29" x14ac:dyDescent="0.2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</row>
    <row r="1257" spans="4:29" x14ac:dyDescent="0.2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</row>
    <row r="1258" spans="4:29" x14ac:dyDescent="0.2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</row>
    <row r="1259" spans="4:29" x14ac:dyDescent="0.2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</row>
    <row r="1260" spans="4:29" x14ac:dyDescent="0.2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</row>
    <row r="1261" spans="4:29" x14ac:dyDescent="0.2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</row>
    <row r="1262" spans="4:29" x14ac:dyDescent="0.2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</row>
    <row r="1263" spans="4:29" x14ac:dyDescent="0.2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</row>
    <row r="1264" spans="4:29" x14ac:dyDescent="0.2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</row>
    <row r="1265" spans="4:29" x14ac:dyDescent="0.2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</row>
    <row r="1266" spans="4:29" x14ac:dyDescent="0.2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</row>
    <row r="1267" spans="4:29" x14ac:dyDescent="0.2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</row>
    <row r="1268" spans="4:29" x14ac:dyDescent="0.2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</row>
    <row r="1269" spans="4:29" x14ac:dyDescent="0.2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</row>
    <row r="1270" spans="4:29" x14ac:dyDescent="0.2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</row>
    <row r="1271" spans="4:29" x14ac:dyDescent="0.2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</row>
    <row r="1272" spans="4:29" x14ac:dyDescent="0.2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</row>
    <row r="1273" spans="4:29" x14ac:dyDescent="0.2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</row>
    <row r="1274" spans="4:29" x14ac:dyDescent="0.2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</row>
    <row r="1275" spans="4:29" x14ac:dyDescent="0.2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</row>
    <row r="1276" spans="4:29" x14ac:dyDescent="0.2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</row>
    <row r="1277" spans="4:29" x14ac:dyDescent="0.2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</row>
    <row r="1278" spans="4:29" x14ac:dyDescent="0.2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</row>
    <row r="1279" spans="4:29" x14ac:dyDescent="0.2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</row>
    <row r="1280" spans="4:29" x14ac:dyDescent="0.2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</row>
    <row r="1281" spans="4:29" x14ac:dyDescent="0.2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</row>
    <row r="1282" spans="4:29" x14ac:dyDescent="0.2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</row>
    <row r="1283" spans="4:29" x14ac:dyDescent="0.2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</row>
    <row r="1284" spans="4:29" x14ac:dyDescent="0.2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</row>
    <row r="1285" spans="4:29" x14ac:dyDescent="0.2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</row>
    <row r="1286" spans="4:29" x14ac:dyDescent="0.2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</row>
    <row r="1287" spans="4:29" x14ac:dyDescent="0.2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</row>
    <row r="1288" spans="4:29" x14ac:dyDescent="0.2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</row>
    <row r="1289" spans="4:29" x14ac:dyDescent="0.2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</row>
    <row r="1290" spans="4:29" x14ac:dyDescent="0.2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</row>
    <row r="1291" spans="4:29" x14ac:dyDescent="0.2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</row>
    <row r="1292" spans="4:29" x14ac:dyDescent="0.2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</row>
    <row r="1293" spans="4:29" x14ac:dyDescent="0.2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</row>
    <row r="1294" spans="4:29" x14ac:dyDescent="0.2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</row>
    <row r="1295" spans="4:29" x14ac:dyDescent="0.2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</row>
    <row r="1296" spans="4:29" x14ac:dyDescent="0.2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</row>
    <row r="1297" spans="4:29" x14ac:dyDescent="0.2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</row>
    <row r="1298" spans="4:29" x14ac:dyDescent="0.2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</row>
    <row r="1299" spans="4:29" x14ac:dyDescent="0.2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</row>
    <row r="1300" spans="4:29" x14ac:dyDescent="0.2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</row>
    <row r="1301" spans="4:29" x14ac:dyDescent="0.2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</row>
    <row r="1302" spans="4:29" x14ac:dyDescent="0.2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</row>
    <row r="1303" spans="4:29" x14ac:dyDescent="0.2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</row>
    <row r="1304" spans="4:29" x14ac:dyDescent="0.2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</row>
    <row r="1305" spans="4:29" x14ac:dyDescent="0.2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</row>
    <row r="1306" spans="4:29" x14ac:dyDescent="0.2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</row>
    <row r="1307" spans="4:29" x14ac:dyDescent="0.2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</row>
    <row r="1308" spans="4:29" x14ac:dyDescent="0.2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</row>
    <row r="1309" spans="4:29" x14ac:dyDescent="0.2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</row>
    <row r="1310" spans="4:29" x14ac:dyDescent="0.2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</row>
    <row r="1311" spans="4:29" x14ac:dyDescent="0.2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</row>
    <row r="1312" spans="4:29" x14ac:dyDescent="0.2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</row>
    <row r="1313" spans="4:29" x14ac:dyDescent="0.2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</row>
    <row r="1314" spans="4:29" x14ac:dyDescent="0.2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</row>
    <row r="1315" spans="4:29" x14ac:dyDescent="0.2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</row>
    <row r="1316" spans="4:29" x14ac:dyDescent="0.2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</row>
    <row r="1317" spans="4:29" x14ac:dyDescent="0.2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</row>
    <row r="1318" spans="4:29" x14ac:dyDescent="0.2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</row>
    <row r="1319" spans="4:29" x14ac:dyDescent="0.2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</row>
    <row r="1320" spans="4:29" x14ac:dyDescent="0.2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</row>
    <row r="1321" spans="4:29" x14ac:dyDescent="0.2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</row>
    <row r="1322" spans="4:29" x14ac:dyDescent="0.2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</row>
    <row r="1323" spans="4:29" x14ac:dyDescent="0.2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</row>
    <row r="1324" spans="4:29" x14ac:dyDescent="0.2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</row>
    <row r="1325" spans="4:29" x14ac:dyDescent="0.2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</row>
    <row r="1326" spans="4:29" x14ac:dyDescent="0.2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</row>
    <row r="1327" spans="4:29" x14ac:dyDescent="0.2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</row>
    <row r="1328" spans="4:29" x14ac:dyDescent="0.2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</row>
    <row r="1329" spans="4:29" x14ac:dyDescent="0.2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</row>
    <row r="1330" spans="4:29" x14ac:dyDescent="0.2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</row>
    <row r="1331" spans="4:29" x14ac:dyDescent="0.2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</row>
    <row r="1332" spans="4:29" x14ac:dyDescent="0.2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</row>
    <row r="1333" spans="4:29" x14ac:dyDescent="0.2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</row>
    <row r="1334" spans="4:29" x14ac:dyDescent="0.2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</row>
    <row r="1335" spans="4:29" x14ac:dyDescent="0.2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</row>
    <row r="1336" spans="4:29" x14ac:dyDescent="0.2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</row>
    <row r="1337" spans="4:29" x14ac:dyDescent="0.2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</row>
    <row r="1338" spans="4:29" x14ac:dyDescent="0.2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</row>
    <row r="1339" spans="4:29" x14ac:dyDescent="0.2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</row>
    <row r="1340" spans="4:29" x14ac:dyDescent="0.2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</row>
    <row r="1341" spans="4:29" x14ac:dyDescent="0.2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</row>
    <row r="1342" spans="4:29" x14ac:dyDescent="0.2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</row>
    <row r="1343" spans="4:29" x14ac:dyDescent="0.2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</row>
    <row r="1344" spans="4:29" x14ac:dyDescent="0.2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</row>
    <row r="1345" spans="4:29" x14ac:dyDescent="0.2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</row>
    <row r="1346" spans="4:29" x14ac:dyDescent="0.2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</row>
    <row r="1347" spans="4:29" x14ac:dyDescent="0.2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</row>
    <row r="1348" spans="4:29" x14ac:dyDescent="0.2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</row>
    <row r="1349" spans="4:29" x14ac:dyDescent="0.2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</row>
    <row r="1350" spans="4:29" x14ac:dyDescent="0.2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</row>
    <row r="1351" spans="4:29" x14ac:dyDescent="0.2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</row>
    <row r="1352" spans="4:29" x14ac:dyDescent="0.2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</row>
    <row r="1353" spans="4:29" x14ac:dyDescent="0.2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</row>
    <row r="1354" spans="4:29" x14ac:dyDescent="0.2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</row>
    <row r="1355" spans="4:29" x14ac:dyDescent="0.2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</row>
    <row r="1356" spans="4:29" x14ac:dyDescent="0.2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</row>
    <row r="1357" spans="4:29" x14ac:dyDescent="0.2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</row>
    <row r="1358" spans="4:29" x14ac:dyDescent="0.2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</row>
    <row r="1359" spans="4:29" x14ac:dyDescent="0.2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</row>
    <row r="1360" spans="4:29" x14ac:dyDescent="0.2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</row>
    <row r="1361" spans="4:29" x14ac:dyDescent="0.2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</row>
    <row r="1362" spans="4:29" x14ac:dyDescent="0.2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</row>
    <row r="1363" spans="4:29" x14ac:dyDescent="0.2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</row>
    <row r="1364" spans="4:29" x14ac:dyDescent="0.2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</row>
    <row r="1365" spans="4:29" x14ac:dyDescent="0.2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</row>
    <row r="1366" spans="4:29" x14ac:dyDescent="0.2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</row>
    <row r="1367" spans="4:29" x14ac:dyDescent="0.2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</row>
    <row r="1368" spans="4:29" x14ac:dyDescent="0.2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</row>
    <row r="1369" spans="4:29" x14ac:dyDescent="0.2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</row>
    <row r="1370" spans="4:29" x14ac:dyDescent="0.2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</row>
    <row r="1371" spans="4:29" x14ac:dyDescent="0.2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</row>
    <row r="1372" spans="4:29" x14ac:dyDescent="0.2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</row>
    <row r="1373" spans="4:29" x14ac:dyDescent="0.2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</row>
    <row r="1374" spans="4:29" x14ac:dyDescent="0.2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</row>
    <row r="1375" spans="4:29" x14ac:dyDescent="0.2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</row>
    <row r="1376" spans="4:29" x14ac:dyDescent="0.2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</row>
    <row r="1377" spans="4:29" x14ac:dyDescent="0.2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</row>
    <row r="1378" spans="4:29" x14ac:dyDescent="0.2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</row>
    <row r="1379" spans="4:29" x14ac:dyDescent="0.2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</row>
    <row r="1380" spans="4:29" x14ac:dyDescent="0.2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</row>
    <row r="1381" spans="4:29" x14ac:dyDescent="0.2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</row>
    <row r="1382" spans="4:29" x14ac:dyDescent="0.2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</row>
    <row r="1383" spans="4:29" x14ac:dyDescent="0.2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</row>
    <row r="1384" spans="4:29" x14ac:dyDescent="0.2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</row>
    <row r="1385" spans="4:29" x14ac:dyDescent="0.2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</row>
    <row r="1386" spans="4:29" x14ac:dyDescent="0.2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</row>
    <row r="1387" spans="4:29" x14ac:dyDescent="0.2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</row>
    <row r="1388" spans="4:29" x14ac:dyDescent="0.2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</row>
    <row r="1389" spans="4:29" x14ac:dyDescent="0.2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</row>
    <row r="1390" spans="4:29" x14ac:dyDescent="0.2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</row>
    <row r="1391" spans="4:29" x14ac:dyDescent="0.2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</row>
    <row r="1392" spans="4:29" x14ac:dyDescent="0.2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</row>
    <row r="1393" spans="4:29" x14ac:dyDescent="0.2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</row>
    <row r="1394" spans="4:29" x14ac:dyDescent="0.2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</row>
    <row r="1395" spans="4:29" x14ac:dyDescent="0.2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</row>
    <row r="1396" spans="4:29" x14ac:dyDescent="0.2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</row>
    <row r="1397" spans="4:29" x14ac:dyDescent="0.2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</row>
    <row r="1398" spans="4:29" x14ac:dyDescent="0.2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</row>
    <row r="1399" spans="4:29" x14ac:dyDescent="0.2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</row>
    <row r="1400" spans="4:29" x14ac:dyDescent="0.2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</row>
    <row r="1401" spans="4:29" x14ac:dyDescent="0.2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</row>
    <row r="1402" spans="4:29" x14ac:dyDescent="0.2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</row>
    <row r="1403" spans="4:29" x14ac:dyDescent="0.2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</row>
    <row r="1404" spans="4:29" x14ac:dyDescent="0.2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</row>
    <row r="1405" spans="4:29" x14ac:dyDescent="0.2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</row>
    <row r="1406" spans="4:29" x14ac:dyDescent="0.2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</row>
    <row r="1407" spans="4:29" x14ac:dyDescent="0.2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</row>
    <row r="1408" spans="4:29" x14ac:dyDescent="0.2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</row>
    <row r="1409" spans="4:29" x14ac:dyDescent="0.2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</row>
    <row r="1410" spans="4:29" x14ac:dyDescent="0.2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</row>
    <row r="1411" spans="4:29" x14ac:dyDescent="0.2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</row>
    <row r="1412" spans="4:29" x14ac:dyDescent="0.2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</row>
    <row r="1413" spans="4:29" x14ac:dyDescent="0.2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</row>
    <row r="1414" spans="4:29" x14ac:dyDescent="0.2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</row>
    <row r="1415" spans="4:29" x14ac:dyDescent="0.2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</row>
    <row r="1416" spans="4:29" x14ac:dyDescent="0.2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</row>
    <row r="1417" spans="4:29" x14ac:dyDescent="0.2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</row>
    <row r="1418" spans="4:29" x14ac:dyDescent="0.2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</row>
    <row r="1419" spans="4:29" x14ac:dyDescent="0.2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</row>
    <row r="1420" spans="4:29" x14ac:dyDescent="0.2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</row>
    <row r="1421" spans="4:29" x14ac:dyDescent="0.2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</row>
    <row r="1422" spans="4:29" x14ac:dyDescent="0.2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</row>
    <row r="1423" spans="4:29" x14ac:dyDescent="0.2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</row>
    <row r="1424" spans="4:29" x14ac:dyDescent="0.2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</row>
    <row r="1425" spans="4:29" x14ac:dyDescent="0.2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</row>
    <row r="1426" spans="4:29" x14ac:dyDescent="0.2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</row>
    <row r="1427" spans="4:29" x14ac:dyDescent="0.2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</row>
    <row r="1428" spans="4:29" x14ac:dyDescent="0.2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</row>
    <row r="1429" spans="4:29" x14ac:dyDescent="0.2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</row>
    <row r="1430" spans="4:29" x14ac:dyDescent="0.2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</row>
    <row r="1431" spans="4:29" x14ac:dyDescent="0.25"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</row>
    <row r="1432" spans="4:29" x14ac:dyDescent="0.25"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</row>
    <row r="1433" spans="4:29" x14ac:dyDescent="0.25"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</row>
    <row r="1434" spans="4:29" x14ac:dyDescent="0.25"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</row>
    <row r="1435" spans="4:29" x14ac:dyDescent="0.25"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</row>
    <row r="1436" spans="4:29" x14ac:dyDescent="0.25"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</row>
    <row r="1437" spans="4:29" x14ac:dyDescent="0.25"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</row>
    <row r="1438" spans="4:29" x14ac:dyDescent="0.25"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</row>
    <row r="1439" spans="4:29" x14ac:dyDescent="0.25"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</row>
    <row r="1440" spans="4:29" x14ac:dyDescent="0.25"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</row>
    <row r="1441" spans="4:29" x14ac:dyDescent="0.25"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</row>
    <row r="1442" spans="4:29" x14ac:dyDescent="0.25"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</row>
    <row r="1443" spans="4:29" x14ac:dyDescent="0.25"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</row>
    <row r="1444" spans="4:29" x14ac:dyDescent="0.25"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</row>
    <row r="1445" spans="4:29" x14ac:dyDescent="0.25"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</row>
    <row r="1446" spans="4:29" x14ac:dyDescent="0.25"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</row>
    <row r="1447" spans="4:29" x14ac:dyDescent="0.25"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</row>
    <row r="1448" spans="4:29" x14ac:dyDescent="0.25"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</row>
    <row r="1449" spans="4:29" x14ac:dyDescent="0.25"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</row>
    <row r="1450" spans="4:29" x14ac:dyDescent="0.25"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</row>
    <row r="1451" spans="4:29" x14ac:dyDescent="0.25"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</row>
    <row r="1452" spans="4:29" x14ac:dyDescent="0.25"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</row>
    <row r="1453" spans="4:29" x14ac:dyDescent="0.25"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</row>
    <row r="1454" spans="4:29" x14ac:dyDescent="0.25"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</row>
    <row r="1455" spans="4:29" x14ac:dyDescent="0.25"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</row>
    <row r="1456" spans="4:29" x14ac:dyDescent="0.25"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</row>
    <row r="1457" spans="4:29" x14ac:dyDescent="0.25"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</row>
    <row r="1458" spans="4:29" x14ac:dyDescent="0.25"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</row>
    <row r="1459" spans="4:29" x14ac:dyDescent="0.25"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</row>
    <row r="1460" spans="4:29" x14ac:dyDescent="0.25"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</row>
    <row r="1461" spans="4:29" x14ac:dyDescent="0.25"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</row>
    <row r="1462" spans="4:29" x14ac:dyDescent="0.25"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</row>
    <row r="1463" spans="4:29" x14ac:dyDescent="0.25"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</row>
    <row r="1464" spans="4:29" x14ac:dyDescent="0.25"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</row>
    <row r="1465" spans="4:29" x14ac:dyDescent="0.25"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</row>
    <row r="1466" spans="4:29" x14ac:dyDescent="0.25"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</row>
    <row r="1467" spans="4:29" x14ac:dyDescent="0.25"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</row>
    <row r="1468" spans="4:29" x14ac:dyDescent="0.25"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</row>
    <row r="1469" spans="4:29" x14ac:dyDescent="0.25"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</row>
    <row r="1470" spans="4:29" x14ac:dyDescent="0.25"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</row>
    <row r="1471" spans="4:29" x14ac:dyDescent="0.25"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</row>
    <row r="1472" spans="4:29" x14ac:dyDescent="0.25"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</row>
    <row r="1473" spans="4:29" x14ac:dyDescent="0.25"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</row>
    <row r="1474" spans="4:29" x14ac:dyDescent="0.25"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</row>
    <row r="1475" spans="4:29" x14ac:dyDescent="0.25"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</row>
    <row r="1476" spans="4:29" x14ac:dyDescent="0.25"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</row>
    <row r="1477" spans="4:29" x14ac:dyDescent="0.25"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</row>
    <row r="1478" spans="4:29" x14ac:dyDescent="0.25"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</row>
    <row r="1479" spans="4:29" x14ac:dyDescent="0.25"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</row>
    <row r="1480" spans="4:29" x14ac:dyDescent="0.25"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</row>
    <row r="1481" spans="4:29" x14ac:dyDescent="0.25"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</row>
    <row r="1482" spans="4:29" x14ac:dyDescent="0.25"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</row>
    <row r="1483" spans="4:29" x14ac:dyDescent="0.25"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</row>
    <row r="1484" spans="4:29" x14ac:dyDescent="0.25"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</row>
    <row r="1485" spans="4:29" x14ac:dyDescent="0.25"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</row>
    <row r="1486" spans="4:29" x14ac:dyDescent="0.25"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</row>
    <row r="1487" spans="4:29" x14ac:dyDescent="0.25"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</row>
    <row r="1488" spans="4:29" x14ac:dyDescent="0.25"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</row>
    <row r="1489" spans="4:29" x14ac:dyDescent="0.25"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</row>
    <row r="1490" spans="4:29" x14ac:dyDescent="0.25"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</row>
    <row r="1491" spans="4:29" x14ac:dyDescent="0.25"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</row>
    <row r="1492" spans="4:29" x14ac:dyDescent="0.25"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</row>
    <row r="1493" spans="4:29" x14ac:dyDescent="0.25"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</row>
    <row r="1494" spans="4:29" x14ac:dyDescent="0.25"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</row>
    <row r="1495" spans="4:29" x14ac:dyDescent="0.25"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</row>
    <row r="1496" spans="4:29" x14ac:dyDescent="0.25"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</row>
    <row r="1497" spans="4:29" x14ac:dyDescent="0.25"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</row>
    <row r="1498" spans="4:29" x14ac:dyDescent="0.25"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</row>
    <row r="1499" spans="4:29" x14ac:dyDescent="0.25"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</row>
    <row r="1500" spans="4:29" x14ac:dyDescent="0.25"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</row>
    <row r="1501" spans="4:29" x14ac:dyDescent="0.25"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</row>
    <row r="1502" spans="4:29" x14ac:dyDescent="0.25"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</row>
    <row r="1503" spans="4:29" x14ac:dyDescent="0.25"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</row>
    <row r="1504" spans="4:29" x14ac:dyDescent="0.25"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</row>
    <row r="1505" spans="4:29" x14ac:dyDescent="0.25"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</row>
    <row r="1506" spans="4:29" x14ac:dyDescent="0.25"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</row>
    <row r="1507" spans="4:29" x14ac:dyDescent="0.25"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</row>
    <row r="1508" spans="4:29" x14ac:dyDescent="0.25"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</row>
    <row r="1509" spans="4:29" x14ac:dyDescent="0.25"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</row>
    <row r="1510" spans="4:29" x14ac:dyDescent="0.25"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</row>
    <row r="1511" spans="4:29" x14ac:dyDescent="0.25"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</row>
    <row r="1512" spans="4:29" x14ac:dyDescent="0.25"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</row>
    <row r="1513" spans="4:29" x14ac:dyDescent="0.25"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</row>
    <row r="1514" spans="4:29" x14ac:dyDescent="0.25"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</row>
    <row r="1515" spans="4:29" x14ac:dyDescent="0.25"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</row>
    <row r="1516" spans="4:29" x14ac:dyDescent="0.25"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</row>
    <row r="1517" spans="4:29" x14ac:dyDescent="0.25"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</row>
    <row r="1518" spans="4:29" x14ac:dyDescent="0.25"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</row>
    <row r="1519" spans="4:29" x14ac:dyDescent="0.25"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</row>
    <row r="1520" spans="4:29" x14ac:dyDescent="0.25"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</row>
    <row r="1521" spans="4:29" x14ac:dyDescent="0.25"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</row>
    <row r="1522" spans="4:29" x14ac:dyDescent="0.25"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</row>
    <row r="1523" spans="4:29" x14ac:dyDescent="0.25"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</row>
    <row r="1524" spans="4:29" x14ac:dyDescent="0.25"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</row>
    <row r="1525" spans="4:29" x14ac:dyDescent="0.25"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</row>
    <row r="1526" spans="4:29" x14ac:dyDescent="0.25"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</row>
    <row r="1527" spans="4:29" x14ac:dyDescent="0.25"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</row>
    <row r="1528" spans="4:29" x14ac:dyDescent="0.25"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</row>
    <row r="1529" spans="4:29" x14ac:dyDescent="0.25"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</row>
    <row r="1530" spans="4:29" x14ac:dyDescent="0.25"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</row>
    <row r="1531" spans="4:29" x14ac:dyDescent="0.25"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</row>
    <row r="1532" spans="4:29" x14ac:dyDescent="0.25"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</row>
    <row r="1533" spans="4:29" x14ac:dyDescent="0.25"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</row>
    <row r="1534" spans="4:29" x14ac:dyDescent="0.25"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</row>
    <row r="1535" spans="4:29" x14ac:dyDescent="0.25"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</row>
    <row r="1536" spans="4:29" x14ac:dyDescent="0.25"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</row>
    <row r="1537" spans="4:29" x14ac:dyDescent="0.25"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</row>
    <row r="1538" spans="4:29" x14ac:dyDescent="0.25"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</row>
    <row r="1539" spans="4:29" x14ac:dyDescent="0.25"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</row>
    <row r="1540" spans="4:29" x14ac:dyDescent="0.25"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</row>
    <row r="1541" spans="4:29" x14ac:dyDescent="0.25"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</row>
    <row r="1542" spans="4:29" x14ac:dyDescent="0.25"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</row>
    <row r="1543" spans="4:29" x14ac:dyDescent="0.25"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</row>
    <row r="1544" spans="4:29" x14ac:dyDescent="0.25"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</row>
    <row r="1545" spans="4:29" x14ac:dyDescent="0.25"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</row>
    <row r="1546" spans="4:29" x14ac:dyDescent="0.25"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</row>
    <row r="1547" spans="4:29" x14ac:dyDescent="0.25"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</row>
    <row r="1548" spans="4:29" x14ac:dyDescent="0.25"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</row>
    <row r="1549" spans="4:29" x14ac:dyDescent="0.25"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</row>
    <row r="1550" spans="4:29" x14ac:dyDescent="0.25"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</row>
    <row r="1551" spans="4:29" x14ac:dyDescent="0.25"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</row>
    <row r="1552" spans="4:29" x14ac:dyDescent="0.25"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</row>
    <row r="1553" spans="4:29" x14ac:dyDescent="0.25"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</row>
    <row r="1554" spans="4:29" x14ac:dyDescent="0.25"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</row>
    <row r="1555" spans="4:29" x14ac:dyDescent="0.25"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</row>
    <row r="1556" spans="4:29" x14ac:dyDescent="0.25"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</row>
    <row r="1557" spans="4:29" x14ac:dyDescent="0.25"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</row>
    <row r="1558" spans="4:29" x14ac:dyDescent="0.25"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</row>
    <row r="1559" spans="4:29" x14ac:dyDescent="0.25"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</row>
    <row r="1560" spans="4:29" x14ac:dyDescent="0.25"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</row>
    <row r="1561" spans="4:29" x14ac:dyDescent="0.25"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</row>
    <row r="1562" spans="4:29" x14ac:dyDescent="0.25"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</row>
    <row r="1563" spans="4:29" x14ac:dyDescent="0.25"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</row>
    <row r="1564" spans="4:29" x14ac:dyDescent="0.25"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</row>
    <row r="1565" spans="4:29" x14ac:dyDescent="0.25"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</row>
    <row r="1566" spans="4:29" x14ac:dyDescent="0.25"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</row>
    <row r="1567" spans="4:29" x14ac:dyDescent="0.25"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</row>
    <row r="1568" spans="4:29" x14ac:dyDescent="0.25"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</row>
    <row r="1569" spans="4:29" x14ac:dyDescent="0.25"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</row>
    <row r="1570" spans="4:29" x14ac:dyDescent="0.25"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</row>
    <row r="1571" spans="4:29" x14ac:dyDescent="0.25"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</row>
    <row r="1572" spans="4:29" x14ac:dyDescent="0.25"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</row>
    <row r="1573" spans="4:29" x14ac:dyDescent="0.25"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</row>
    <row r="1574" spans="4:29" x14ac:dyDescent="0.25"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</row>
    <row r="1575" spans="4:29" x14ac:dyDescent="0.25"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</row>
    <row r="1576" spans="4:29" x14ac:dyDescent="0.25"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</row>
    <row r="1577" spans="4:29" x14ac:dyDescent="0.25"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</row>
    <row r="1578" spans="4:29" x14ac:dyDescent="0.25"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</row>
    <row r="1579" spans="4:29" x14ac:dyDescent="0.25"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</row>
    <row r="1580" spans="4:29" x14ac:dyDescent="0.25"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</row>
    <row r="1581" spans="4:29" x14ac:dyDescent="0.25"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</row>
    <row r="1582" spans="4:29" x14ac:dyDescent="0.25"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</row>
    <row r="1583" spans="4:29" x14ac:dyDescent="0.25"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</row>
    <row r="1584" spans="4:29" x14ac:dyDescent="0.25"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</row>
    <row r="1585" spans="4:29" x14ac:dyDescent="0.25"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</row>
    <row r="1586" spans="4:29" x14ac:dyDescent="0.25"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</row>
    <row r="1587" spans="4:29" x14ac:dyDescent="0.25"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</row>
    <row r="1588" spans="4:29" x14ac:dyDescent="0.25"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</row>
    <row r="1589" spans="4:29" x14ac:dyDescent="0.25"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</row>
    <row r="1590" spans="4:29" x14ac:dyDescent="0.25"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</row>
    <row r="1591" spans="4:29" x14ac:dyDescent="0.25"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</row>
    <row r="1592" spans="4:29" x14ac:dyDescent="0.25"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</row>
    <row r="1593" spans="4:29" x14ac:dyDescent="0.25"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</row>
    <row r="1594" spans="4:29" x14ac:dyDescent="0.25"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</row>
    <row r="1595" spans="4:29" x14ac:dyDescent="0.25"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</row>
    <row r="1596" spans="4:29" x14ac:dyDescent="0.25"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</row>
    <row r="1597" spans="4:29" x14ac:dyDescent="0.25"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</row>
    <row r="1598" spans="4:29" x14ac:dyDescent="0.25"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</row>
    <row r="1599" spans="4:29" x14ac:dyDescent="0.25"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</row>
    <row r="1600" spans="4:29" x14ac:dyDescent="0.25"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</row>
    <row r="1601" spans="4:29" x14ac:dyDescent="0.25"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</row>
    <row r="1602" spans="4:29" x14ac:dyDescent="0.25"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</row>
    <row r="1603" spans="4:29" x14ac:dyDescent="0.25"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</row>
    <row r="1604" spans="4:29" x14ac:dyDescent="0.25"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</row>
    <row r="1605" spans="4:29" x14ac:dyDescent="0.25"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</row>
    <row r="1606" spans="4:29" x14ac:dyDescent="0.25"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</row>
    <row r="1607" spans="4:29" x14ac:dyDescent="0.25"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</row>
    <row r="1608" spans="4:29" x14ac:dyDescent="0.25"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</row>
    <row r="1609" spans="4:29" x14ac:dyDescent="0.25"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</row>
    <row r="1610" spans="4:29" x14ac:dyDescent="0.25"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</row>
    <row r="1611" spans="4:29" x14ac:dyDescent="0.25"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</row>
    <row r="1612" spans="4:29" x14ac:dyDescent="0.25"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</row>
    <row r="1613" spans="4:29" x14ac:dyDescent="0.25"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</row>
    <row r="1614" spans="4:29" x14ac:dyDescent="0.25"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</row>
    <row r="1615" spans="4:29" x14ac:dyDescent="0.25"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</row>
    <row r="1616" spans="4:29" x14ac:dyDescent="0.25"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</row>
    <row r="1617" spans="4:29" x14ac:dyDescent="0.25"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</row>
    <row r="1618" spans="4:29" x14ac:dyDescent="0.25"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</row>
    <row r="1619" spans="4:29" x14ac:dyDescent="0.25"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</row>
    <row r="1620" spans="4:29" x14ac:dyDescent="0.25"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</row>
    <row r="1621" spans="4:29" x14ac:dyDescent="0.25"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</row>
    <row r="1622" spans="4:29" x14ac:dyDescent="0.25"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</row>
    <row r="1623" spans="4:29" x14ac:dyDescent="0.25"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</row>
    <row r="1624" spans="4:29" x14ac:dyDescent="0.25"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</row>
    <row r="1625" spans="4:29" x14ac:dyDescent="0.25"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</row>
    <row r="1626" spans="4:29" x14ac:dyDescent="0.25"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</row>
    <row r="1627" spans="4:29" x14ac:dyDescent="0.25"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</row>
    <row r="1628" spans="4:29" x14ac:dyDescent="0.25"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</row>
    <row r="1629" spans="4:29" x14ac:dyDescent="0.25"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</row>
    <row r="1630" spans="4:29" x14ac:dyDescent="0.25"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</row>
    <row r="1631" spans="4:29" x14ac:dyDescent="0.25"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</row>
    <row r="1632" spans="4:29" x14ac:dyDescent="0.25"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</row>
    <row r="1633" spans="4:29" x14ac:dyDescent="0.25"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</row>
    <row r="1634" spans="4:29" x14ac:dyDescent="0.25"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</row>
    <row r="1635" spans="4:29" x14ac:dyDescent="0.25"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</row>
    <row r="1636" spans="4:29" x14ac:dyDescent="0.25"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</row>
    <row r="1637" spans="4:29" x14ac:dyDescent="0.25"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</row>
    <row r="1638" spans="4:29" x14ac:dyDescent="0.25"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</row>
    <row r="1639" spans="4:29" x14ac:dyDescent="0.25"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</row>
    <row r="1640" spans="4:29" x14ac:dyDescent="0.25"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</row>
    <row r="1641" spans="4:29" x14ac:dyDescent="0.25"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</row>
    <row r="1642" spans="4:29" x14ac:dyDescent="0.25"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</row>
    <row r="1643" spans="4:29" x14ac:dyDescent="0.25"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</row>
    <row r="1644" spans="4:29" x14ac:dyDescent="0.25"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</row>
    <row r="1645" spans="4:29" x14ac:dyDescent="0.25"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</row>
    <row r="1646" spans="4:29" x14ac:dyDescent="0.25"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</row>
    <row r="1647" spans="4:29" x14ac:dyDescent="0.25"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</row>
    <row r="1648" spans="4:29" x14ac:dyDescent="0.25"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</row>
    <row r="1649" spans="4:29" x14ac:dyDescent="0.25"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</row>
    <row r="1650" spans="4:29" x14ac:dyDescent="0.25"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</row>
    <row r="1651" spans="4:29" x14ac:dyDescent="0.25"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</row>
    <row r="1652" spans="4:29" x14ac:dyDescent="0.25"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</row>
    <row r="1653" spans="4:29" x14ac:dyDescent="0.25"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</row>
    <row r="1654" spans="4:29" x14ac:dyDescent="0.25"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A0814-38DA-482B-B1F6-43A4BA54BEFE}">
  <dimension ref="A1:I21"/>
  <sheetViews>
    <sheetView workbookViewId="0">
      <selection activeCell="N28" sqref="N28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2.7109375" bestFit="1" customWidth="1"/>
    <col min="5" max="5" width="12" bestFit="1" customWidth="1"/>
    <col min="6" max="6" width="13.42578125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0.8060146157477257</v>
      </c>
    </row>
    <row r="5" spans="1:9" x14ac:dyDescent="0.25">
      <c r="A5" s="65" t="s">
        <v>274</v>
      </c>
      <c r="B5" s="69">
        <v>0.64965956079895393</v>
      </c>
    </row>
    <row r="6" spans="1:9" x14ac:dyDescent="0.25">
      <c r="A6" s="65" t="s">
        <v>275</v>
      </c>
      <c r="B6" s="65">
        <v>0.41609926799825647</v>
      </c>
    </row>
    <row r="7" spans="1:9" x14ac:dyDescent="0.25">
      <c r="A7" s="65" t="s">
        <v>276</v>
      </c>
      <c r="B7" s="65">
        <v>0.10778707283935901</v>
      </c>
    </row>
    <row r="8" spans="1:9" ht="15.75" thickBot="1" x14ac:dyDescent="0.3">
      <c r="A8" s="66" t="s">
        <v>277</v>
      </c>
      <c r="B8" s="70">
        <v>11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4</v>
      </c>
      <c r="C12" s="65">
        <v>0.1292647678270491</v>
      </c>
      <c r="D12" s="65">
        <v>3.2316191956762275E-2</v>
      </c>
      <c r="E12" s="65">
        <v>2.7815496932662436</v>
      </c>
      <c r="F12" s="65">
        <v>0.12680677086687295</v>
      </c>
    </row>
    <row r="13" spans="1:9" x14ac:dyDescent="0.25">
      <c r="A13" s="65" t="s">
        <v>280</v>
      </c>
      <c r="B13" s="65">
        <v>6</v>
      </c>
      <c r="C13" s="65">
        <v>6.9708318427663715E-2</v>
      </c>
      <c r="D13" s="65">
        <v>1.1618053071277286E-2</v>
      </c>
      <c r="E13" s="65"/>
      <c r="F13" s="65"/>
    </row>
    <row r="14" spans="1:9" ht="15.75" thickBot="1" x14ac:dyDescent="0.3">
      <c r="A14" s="66" t="s">
        <v>281</v>
      </c>
      <c r="B14" s="66">
        <v>10</v>
      </c>
      <c r="C14" s="66">
        <v>0.19897308625471283</v>
      </c>
      <c r="D14" s="66"/>
      <c r="E14" s="66"/>
      <c r="F14" s="66"/>
    </row>
    <row r="15" spans="1:9" ht="15.75" thickBot="1" x14ac:dyDescent="0.3"/>
    <row r="16" spans="1:9" x14ac:dyDescent="0.25">
      <c r="A16" s="67"/>
      <c r="B16" s="71" t="s">
        <v>288</v>
      </c>
      <c r="C16" s="67" t="s">
        <v>276</v>
      </c>
      <c r="D16" s="67" t="s">
        <v>289</v>
      </c>
      <c r="E16" s="71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9">
        <v>-0.44166820804300944</v>
      </c>
      <c r="C17" s="65">
        <v>0.4403571790069058</v>
      </c>
      <c r="D17" s="65">
        <v>-1.0029771946469914</v>
      </c>
      <c r="E17" s="69">
        <v>0.35459098498166497</v>
      </c>
      <c r="F17" s="65">
        <v>-1.5191834080917741</v>
      </c>
      <c r="G17" s="65">
        <v>0.63584699200575523</v>
      </c>
      <c r="H17" s="65">
        <v>-1.5191834080917741</v>
      </c>
      <c r="I17" s="65">
        <v>0.63584699200575523</v>
      </c>
    </row>
    <row r="18" spans="1:9" x14ac:dyDescent="0.25">
      <c r="A18" s="65" t="s">
        <v>267</v>
      </c>
      <c r="B18" s="69">
        <v>-0.31634847455165876</v>
      </c>
      <c r="C18" s="65">
        <v>0.14190324604620555</v>
      </c>
      <c r="D18" s="65">
        <v>-2.2293251448853506</v>
      </c>
      <c r="E18" s="69">
        <v>6.7328397583050995E-2</v>
      </c>
      <c r="F18" s="65">
        <v>-0.66357320901805972</v>
      </c>
      <c r="G18" s="65">
        <v>3.0876259914742132E-2</v>
      </c>
      <c r="H18" s="65">
        <v>-0.66357320901805972</v>
      </c>
      <c r="I18" s="65">
        <v>3.0876259914742132E-2</v>
      </c>
    </row>
    <row r="19" spans="1:9" x14ac:dyDescent="0.25">
      <c r="A19" s="65" t="s">
        <v>268</v>
      </c>
      <c r="B19" s="69">
        <v>1.1501215538538427</v>
      </c>
      <c r="C19" s="65">
        <v>2.2735170122324742</v>
      </c>
      <c r="D19" s="65">
        <v>0.50587769859020493</v>
      </c>
      <c r="E19" s="69">
        <v>0.63098627608183433</v>
      </c>
      <c r="F19" s="65">
        <v>-4.4129741671575005</v>
      </c>
      <c r="G19" s="65">
        <v>6.7132172748651868</v>
      </c>
      <c r="H19" s="65">
        <v>-4.4129741671575005</v>
      </c>
      <c r="I19" s="65">
        <v>6.7132172748651868</v>
      </c>
    </row>
    <row r="20" spans="1:9" x14ac:dyDescent="0.25">
      <c r="A20" s="65" t="s">
        <v>269</v>
      </c>
      <c r="B20" s="69">
        <v>0.27433618419600075</v>
      </c>
      <c r="C20" s="65">
        <v>0.2434619425922997</v>
      </c>
      <c r="D20" s="65">
        <v>1.1268134200974602</v>
      </c>
      <c r="E20" s="69">
        <v>0.30285968235680977</v>
      </c>
      <c r="F20" s="65">
        <v>-0.3213937284358736</v>
      </c>
      <c r="G20" s="65">
        <v>0.87006609682787506</v>
      </c>
      <c r="H20" s="65">
        <v>-0.3213937284358736</v>
      </c>
      <c r="I20" s="65">
        <v>0.87006609682787506</v>
      </c>
    </row>
    <row r="21" spans="1:9" ht="15.75" thickBot="1" x14ac:dyDescent="0.3">
      <c r="A21" s="66" t="s">
        <v>270</v>
      </c>
      <c r="B21" s="70">
        <v>0.48474185504214595</v>
      </c>
      <c r="C21" s="66">
        <v>0.22479518629133433</v>
      </c>
      <c r="D21" s="66">
        <v>2.1563711529566341</v>
      </c>
      <c r="E21" s="70">
        <v>7.4448737902407067E-2</v>
      </c>
      <c r="F21" s="66">
        <v>-6.5312150374461253E-2</v>
      </c>
      <c r="G21" s="66">
        <v>1.034795860458753</v>
      </c>
      <c r="H21" s="66">
        <v>-6.5312150374461253E-2</v>
      </c>
      <c r="I21" s="66">
        <v>1.034795860458753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1D58A-1502-4ADB-A40B-B3F2CBD652B6}">
  <dimension ref="B1:K17"/>
  <sheetViews>
    <sheetView workbookViewId="0">
      <selection activeCell="H27" sqref="H27"/>
    </sheetView>
  </sheetViews>
  <sheetFormatPr defaultRowHeight="15" x14ac:dyDescent="0.25"/>
  <cols>
    <col min="2" max="2" width="23.28515625" bestFit="1" customWidth="1"/>
    <col min="4" max="4" width="23.28515625" bestFit="1" customWidth="1"/>
    <col min="6" max="6" width="23.28515625" bestFit="1" customWidth="1"/>
    <col min="8" max="8" width="23.28515625" bestFit="1" customWidth="1"/>
    <col min="10" max="10" width="23.28515625" bestFit="1" customWidth="1"/>
  </cols>
  <sheetData>
    <row r="1" spans="2:11" ht="15.75" thickBot="1" x14ac:dyDescent="0.3"/>
    <row r="2" spans="2:11" ht="15.75" thickBot="1" x14ac:dyDescent="0.3">
      <c r="B2" s="82" t="s">
        <v>7</v>
      </c>
      <c r="C2" s="83"/>
      <c r="D2" s="83" t="s">
        <v>267</v>
      </c>
      <c r="E2" s="83"/>
      <c r="F2" s="83" t="s">
        <v>268</v>
      </c>
      <c r="G2" s="83"/>
      <c r="H2" s="83" t="s">
        <v>269</v>
      </c>
      <c r="I2" s="83"/>
      <c r="J2" s="83" t="s">
        <v>270</v>
      </c>
      <c r="K2" s="84"/>
    </row>
    <row r="3" spans="2:11" x14ac:dyDescent="0.25">
      <c r="B3" s="73"/>
      <c r="C3" s="65"/>
      <c r="D3" s="65"/>
      <c r="E3" s="65"/>
      <c r="F3" s="65"/>
      <c r="G3" s="65"/>
      <c r="H3" s="65"/>
      <c r="I3" s="65"/>
      <c r="J3" s="65"/>
      <c r="K3" s="74"/>
    </row>
    <row r="4" spans="2:11" x14ac:dyDescent="0.25">
      <c r="B4" s="75" t="s">
        <v>295</v>
      </c>
      <c r="C4" s="72">
        <v>9.6132016082718253E-3</v>
      </c>
      <c r="D4" s="64" t="s">
        <v>295</v>
      </c>
      <c r="E4" s="72">
        <v>1.3365835726861164</v>
      </c>
      <c r="F4" s="64" t="s">
        <v>295</v>
      </c>
      <c r="G4" s="72">
        <v>0.11103364083893641</v>
      </c>
      <c r="H4" s="64" t="s">
        <v>295</v>
      </c>
      <c r="I4" s="72">
        <v>0.90017928121461932</v>
      </c>
      <c r="J4" s="64" t="s">
        <v>295</v>
      </c>
      <c r="K4" s="76">
        <v>1.4247454148040888</v>
      </c>
    </row>
    <row r="5" spans="2:11" x14ac:dyDescent="0.25">
      <c r="B5" s="75" t="s">
        <v>276</v>
      </c>
      <c r="C5" s="72">
        <v>2.7384235835915569E-2</v>
      </c>
      <c r="D5" s="64" t="s">
        <v>276</v>
      </c>
      <c r="E5" s="72">
        <v>6.0355313821036184E-2</v>
      </c>
      <c r="F5" s="64" t="s">
        <v>276</v>
      </c>
      <c r="G5" s="72">
        <v>6.7598440479675311E-3</v>
      </c>
      <c r="H5" s="64" t="s">
        <v>276</v>
      </c>
      <c r="I5" s="72">
        <v>4.9724901995949443E-2</v>
      </c>
      <c r="J5" s="64" t="s">
        <v>276</v>
      </c>
      <c r="K5" s="76">
        <v>1.9413613542519168E-2</v>
      </c>
    </row>
    <row r="6" spans="2:11" x14ac:dyDescent="0.25">
      <c r="B6" s="75" t="s">
        <v>296</v>
      </c>
      <c r="C6" s="72">
        <v>-1.073511915048395E-2</v>
      </c>
      <c r="D6" s="64" t="s">
        <v>296</v>
      </c>
      <c r="E6" s="72">
        <v>1.3450743272490575</v>
      </c>
      <c r="F6" s="64" t="s">
        <v>296</v>
      </c>
      <c r="G6" s="72">
        <v>0.11814856377416617</v>
      </c>
      <c r="H6" s="64" t="s">
        <v>296</v>
      </c>
      <c r="I6" s="72">
        <v>0.91229291062945017</v>
      </c>
      <c r="J6" s="64" t="s">
        <v>296</v>
      </c>
      <c r="K6" s="76">
        <v>1.4156657135284536</v>
      </c>
    </row>
    <row r="7" spans="2:11" x14ac:dyDescent="0.25">
      <c r="B7" s="75" t="s">
        <v>297</v>
      </c>
      <c r="C7" s="72" t="e">
        <v>#N/A</v>
      </c>
      <c r="D7" s="64" t="s">
        <v>297</v>
      </c>
      <c r="E7" s="72" t="e">
        <v>#N/A</v>
      </c>
      <c r="F7" s="64" t="s">
        <v>297</v>
      </c>
      <c r="G7" s="72" t="e">
        <v>#N/A</v>
      </c>
      <c r="H7" s="64" t="s">
        <v>297</v>
      </c>
      <c r="I7" s="72" t="e">
        <v>#N/A</v>
      </c>
      <c r="J7" s="64" t="s">
        <v>297</v>
      </c>
      <c r="K7" s="76" t="e">
        <v>#N/A</v>
      </c>
    </row>
    <row r="8" spans="2:11" x14ac:dyDescent="0.25">
      <c r="B8" s="75" t="s">
        <v>298</v>
      </c>
      <c r="C8" s="72">
        <v>9.4861775588508293E-2</v>
      </c>
      <c r="D8" s="64" t="s">
        <v>298</v>
      </c>
      <c r="E8" s="72">
        <v>0.20907694008959748</v>
      </c>
      <c r="F8" s="64" t="s">
        <v>298</v>
      </c>
      <c r="G8" s="72">
        <v>2.341678668464366E-2</v>
      </c>
      <c r="H8" s="64" t="s">
        <v>298</v>
      </c>
      <c r="I8" s="72">
        <v>0.17225211331673501</v>
      </c>
      <c r="J8" s="64" t="s">
        <v>298</v>
      </c>
      <c r="K8" s="76">
        <v>6.7250730028300829E-2</v>
      </c>
    </row>
    <row r="9" spans="2:11" x14ac:dyDescent="0.25">
      <c r="B9" s="75" t="s">
        <v>299</v>
      </c>
      <c r="C9" s="72">
        <v>8.9987564678045071E-3</v>
      </c>
      <c r="D9" s="64" t="s">
        <v>299</v>
      </c>
      <c r="E9" s="72">
        <v>4.3713166877229141E-2</v>
      </c>
      <c r="F9" s="64" t="s">
        <v>299</v>
      </c>
      <c r="G9" s="72">
        <v>5.4834589863410462E-4</v>
      </c>
      <c r="H9" s="64" t="s">
        <v>299</v>
      </c>
      <c r="I9" s="72">
        <v>2.9670790542081316E-2</v>
      </c>
      <c r="J9" s="64" t="s">
        <v>299</v>
      </c>
      <c r="K9" s="76">
        <v>4.5226606893394037E-3</v>
      </c>
    </row>
    <row r="10" spans="2:11" x14ac:dyDescent="0.25">
      <c r="B10" s="75" t="s">
        <v>300</v>
      </c>
      <c r="C10" s="72">
        <v>-0.39572665479177882</v>
      </c>
      <c r="D10" s="64" t="s">
        <v>300</v>
      </c>
      <c r="E10" s="72">
        <v>0.84269520597729297</v>
      </c>
      <c r="F10" s="64" t="s">
        <v>300</v>
      </c>
      <c r="G10" s="72">
        <v>0.13269373639261861</v>
      </c>
      <c r="H10" s="64" t="s">
        <v>300</v>
      </c>
      <c r="I10" s="72">
        <v>0.56081538951577148</v>
      </c>
      <c r="J10" s="64" t="s">
        <v>300</v>
      </c>
      <c r="K10" s="76">
        <v>-0.17285472514280453</v>
      </c>
    </row>
    <row r="11" spans="2:11" x14ac:dyDescent="0.25">
      <c r="B11" s="75" t="s">
        <v>301</v>
      </c>
      <c r="C11" s="72">
        <v>0.34205957915252472</v>
      </c>
      <c r="D11" s="64" t="s">
        <v>301</v>
      </c>
      <c r="E11" s="72">
        <v>0.79531106974565091</v>
      </c>
      <c r="F11" s="64" t="s">
        <v>301</v>
      </c>
      <c r="G11" s="72">
        <v>-0.78394089961820623</v>
      </c>
      <c r="H11" s="64" t="s">
        <v>301</v>
      </c>
      <c r="I11" s="72">
        <v>-0.69012628126499509</v>
      </c>
      <c r="J11" s="64" t="s">
        <v>301</v>
      </c>
      <c r="K11" s="76">
        <v>0.69191123400593768</v>
      </c>
    </row>
    <row r="12" spans="2:11" x14ac:dyDescent="0.25">
      <c r="B12" s="75" t="s">
        <v>302</v>
      </c>
      <c r="C12" s="72">
        <v>0.31072873227013476</v>
      </c>
      <c r="D12" s="64" t="s">
        <v>302</v>
      </c>
      <c r="E12" s="72">
        <v>0.72612594305339684</v>
      </c>
      <c r="F12" s="64" t="s">
        <v>302</v>
      </c>
      <c r="G12" s="72">
        <v>7.9769428410274901E-2</v>
      </c>
      <c r="H12" s="64" t="s">
        <v>302</v>
      </c>
      <c r="I12" s="72">
        <v>0.62065151952546349</v>
      </c>
      <c r="J12" s="64" t="s">
        <v>302</v>
      </c>
      <c r="K12" s="76">
        <v>0.21224623698012257</v>
      </c>
    </row>
    <row r="13" spans="2:11" x14ac:dyDescent="0.25">
      <c r="B13" s="75" t="s">
        <v>303</v>
      </c>
      <c r="C13" s="72">
        <v>-0.13388569204681289</v>
      </c>
      <c r="D13" s="64" t="s">
        <v>303</v>
      </c>
      <c r="E13" s="72">
        <v>1.0680893248460817</v>
      </c>
      <c r="F13" s="64" t="s">
        <v>303</v>
      </c>
      <c r="G13" s="72">
        <v>6.7644971613949723E-2</v>
      </c>
      <c r="H13" s="64" t="s">
        <v>303</v>
      </c>
      <c r="I13" s="72">
        <v>0.53723626052872986</v>
      </c>
      <c r="J13" s="64" t="s">
        <v>303</v>
      </c>
      <c r="K13" s="76">
        <v>1.3425724582197585</v>
      </c>
    </row>
    <row r="14" spans="2:11" x14ac:dyDescent="0.25">
      <c r="B14" s="75" t="s">
        <v>304</v>
      </c>
      <c r="C14" s="72">
        <v>0.17684304022332187</v>
      </c>
      <c r="D14" s="64" t="s">
        <v>304</v>
      </c>
      <c r="E14" s="72">
        <v>1.7942152678994785</v>
      </c>
      <c r="F14" s="64" t="s">
        <v>304</v>
      </c>
      <c r="G14" s="72">
        <v>0.14741440002422462</v>
      </c>
      <c r="H14" s="64" t="s">
        <v>304</v>
      </c>
      <c r="I14" s="72">
        <v>1.1578877800541933</v>
      </c>
      <c r="J14" s="64" t="s">
        <v>304</v>
      </c>
      <c r="K14" s="76">
        <v>1.554818695199881</v>
      </c>
    </row>
    <row r="15" spans="2:11" x14ac:dyDescent="0.25">
      <c r="B15" s="75" t="s">
        <v>305</v>
      </c>
      <c r="C15" s="72">
        <v>0.1153584192992619</v>
      </c>
      <c r="D15" s="64" t="s">
        <v>305</v>
      </c>
      <c r="E15" s="72">
        <v>16.039002872233397</v>
      </c>
      <c r="F15" s="64" t="s">
        <v>305</v>
      </c>
      <c r="G15" s="72">
        <v>1.3324036900672369</v>
      </c>
      <c r="H15" s="64" t="s">
        <v>305</v>
      </c>
      <c r="I15" s="72">
        <v>10.802151374575432</v>
      </c>
      <c r="J15" s="64" t="s">
        <v>305</v>
      </c>
      <c r="K15" s="76">
        <v>17.096944977649066</v>
      </c>
    </row>
    <row r="16" spans="2:11" x14ac:dyDescent="0.25">
      <c r="B16" s="75" t="s">
        <v>306</v>
      </c>
      <c r="C16" s="72">
        <v>12</v>
      </c>
      <c r="D16" s="64" t="s">
        <v>306</v>
      </c>
      <c r="E16" s="72">
        <v>12</v>
      </c>
      <c r="F16" s="64" t="s">
        <v>306</v>
      </c>
      <c r="G16" s="72">
        <v>12</v>
      </c>
      <c r="H16" s="64" t="s">
        <v>306</v>
      </c>
      <c r="I16" s="72">
        <v>12</v>
      </c>
      <c r="J16" s="64" t="s">
        <v>306</v>
      </c>
      <c r="K16" s="76">
        <v>12</v>
      </c>
    </row>
    <row r="17" spans="2:11" ht="15.75" thickBot="1" x14ac:dyDescent="0.3">
      <c r="B17" s="77" t="s">
        <v>307</v>
      </c>
      <c r="C17" s="78">
        <v>6.0272296695299807E-2</v>
      </c>
      <c r="D17" s="79" t="s">
        <v>307</v>
      </c>
      <c r="E17" s="78">
        <v>0.13284115005277439</v>
      </c>
      <c r="F17" s="79" t="s">
        <v>307</v>
      </c>
      <c r="G17" s="78">
        <v>1.4878316434110325E-2</v>
      </c>
      <c r="H17" s="79" t="s">
        <v>307</v>
      </c>
      <c r="I17" s="78">
        <v>0.10944377138009581</v>
      </c>
      <c r="J17" s="79" t="s">
        <v>307</v>
      </c>
      <c r="K17" s="80">
        <v>4.2729075310838749E-2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B0EB1-F8CC-4FE1-9972-00F55194116C}">
  <dimension ref="B1:K17"/>
  <sheetViews>
    <sheetView workbookViewId="0">
      <selection activeCell="D27" sqref="D27"/>
    </sheetView>
  </sheetViews>
  <sheetFormatPr defaultRowHeight="15" x14ac:dyDescent="0.25"/>
  <cols>
    <col min="2" max="2" width="23.28515625" bestFit="1" customWidth="1"/>
    <col min="4" max="4" width="23.28515625" bestFit="1" customWidth="1"/>
    <col min="6" max="6" width="23.28515625" bestFit="1" customWidth="1"/>
    <col min="8" max="8" width="23.28515625" bestFit="1" customWidth="1"/>
    <col min="10" max="10" width="23.28515625" bestFit="1" customWidth="1"/>
  </cols>
  <sheetData>
    <row r="1" spans="2:11" ht="15.75" thickBot="1" x14ac:dyDescent="0.3"/>
    <row r="2" spans="2:11" ht="15.75" thickBot="1" x14ac:dyDescent="0.3">
      <c r="B2" s="82" t="s">
        <v>7</v>
      </c>
      <c r="C2" s="83"/>
      <c r="D2" s="83" t="s">
        <v>267</v>
      </c>
      <c r="E2" s="83"/>
      <c r="F2" s="83" t="s">
        <v>268</v>
      </c>
      <c r="G2" s="83"/>
      <c r="H2" s="83" t="s">
        <v>269</v>
      </c>
      <c r="I2" s="83"/>
      <c r="J2" s="83" t="s">
        <v>270</v>
      </c>
      <c r="K2" s="84"/>
    </row>
    <row r="3" spans="2:11" x14ac:dyDescent="0.25">
      <c r="B3" s="73"/>
      <c r="C3" s="65"/>
      <c r="D3" s="65"/>
      <c r="E3" s="65"/>
      <c r="F3" s="65"/>
      <c r="G3" s="65"/>
      <c r="H3" s="65"/>
      <c r="I3" s="65"/>
      <c r="J3" s="65"/>
      <c r="K3" s="74"/>
    </row>
    <row r="4" spans="2:11" x14ac:dyDescent="0.25">
      <c r="B4" s="75" t="s">
        <v>295</v>
      </c>
      <c r="C4" s="72">
        <v>3.9923185054666785E-2</v>
      </c>
      <c r="D4" s="64" t="s">
        <v>295</v>
      </c>
      <c r="E4" s="72">
        <v>3.7202177828349616</v>
      </c>
      <c r="F4" s="64" t="s">
        <v>295</v>
      </c>
      <c r="G4" s="72">
        <v>0.14743297290899121</v>
      </c>
      <c r="H4" s="64" t="s">
        <v>295</v>
      </c>
      <c r="I4" s="72">
        <v>0.45927468566708657</v>
      </c>
      <c r="J4" s="64" t="s">
        <v>295</v>
      </c>
      <c r="K4" s="76">
        <v>0.47451859443985067</v>
      </c>
    </row>
    <row r="5" spans="2:11" x14ac:dyDescent="0.25">
      <c r="B5" s="75" t="s">
        <v>276</v>
      </c>
      <c r="C5" s="72">
        <v>3.5458710302322186E-2</v>
      </c>
      <c r="D5" s="64" t="s">
        <v>276</v>
      </c>
      <c r="E5" s="72">
        <v>0.52672123925493108</v>
      </c>
      <c r="F5" s="64" t="s">
        <v>276</v>
      </c>
      <c r="G5" s="72">
        <v>3.0355179907263313E-2</v>
      </c>
      <c r="H5" s="64" t="s">
        <v>276</v>
      </c>
      <c r="I5" s="72">
        <v>3.2752895318040355E-2</v>
      </c>
      <c r="J5" s="64" t="s">
        <v>276</v>
      </c>
      <c r="K5" s="76">
        <v>1.9042420680663228E-2</v>
      </c>
    </row>
    <row r="6" spans="2:11" x14ac:dyDescent="0.25">
      <c r="B6" s="75" t="s">
        <v>296</v>
      </c>
      <c r="C6" s="72">
        <v>3.4591506015425599E-2</v>
      </c>
      <c r="D6" s="64" t="s">
        <v>296</v>
      </c>
      <c r="E6" s="72">
        <v>3.1989582101522256</v>
      </c>
      <c r="F6" s="64" t="s">
        <v>296</v>
      </c>
      <c r="G6" s="72">
        <v>0.13244929971778591</v>
      </c>
      <c r="H6" s="64" t="s">
        <v>296</v>
      </c>
      <c r="I6" s="72">
        <v>0.43517205697640371</v>
      </c>
      <c r="J6" s="64" t="s">
        <v>296</v>
      </c>
      <c r="K6" s="76">
        <v>0.47557900095390665</v>
      </c>
    </row>
    <row r="7" spans="2:11" x14ac:dyDescent="0.25">
      <c r="B7" s="75" t="s">
        <v>297</v>
      </c>
      <c r="C7" s="72" t="e">
        <v>#N/A</v>
      </c>
      <c r="D7" s="64" t="s">
        <v>297</v>
      </c>
      <c r="E7" s="72" t="e">
        <v>#N/A</v>
      </c>
      <c r="F7" s="64" t="s">
        <v>297</v>
      </c>
      <c r="G7" s="72" t="e">
        <v>#N/A</v>
      </c>
      <c r="H7" s="64" t="s">
        <v>297</v>
      </c>
      <c r="I7" s="72" t="e">
        <v>#N/A</v>
      </c>
      <c r="J7" s="64" t="s">
        <v>297</v>
      </c>
      <c r="K7" s="76" t="e">
        <v>#N/A</v>
      </c>
    </row>
    <row r="8" spans="2:11" x14ac:dyDescent="0.25">
      <c r="B8" s="75" t="s">
        <v>298</v>
      </c>
      <c r="C8" s="72">
        <v>0.12283257562897601</v>
      </c>
      <c r="D8" s="64" t="s">
        <v>298</v>
      </c>
      <c r="E8" s="72">
        <v>1.8246158956303662</v>
      </c>
      <c r="F8" s="64" t="s">
        <v>298</v>
      </c>
      <c r="G8" s="72">
        <v>0.10515342774454794</v>
      </c>
      <c r="H8" s="64" t="s">
        <v>298</v>
      </c>
      <c r="I8" s="72">
        <v>0.1134593575716614</v>
      </c>
      <c r="J8" s="64" t="s">
        <v>298</v>
      </c>
      <c r="K8" s="76">
        <v>6.596488023601807E-2</v>
      </c>
    </row>
    <row r="9" spans="2:11" x14ac:dyDescent="0.25">
      <c r="B9" s="75" t="s">
        <v>299</v>
      </c>
      <c r="C9" s="72">
        <v>1.508784163564811E-2</v>
      </c>
      <c r="D9" s="64" t="s">
        <v>299</v>
      </c>
      <c r="E9" s="72">
        <v>3.3292231665870031</v>
      </c>
      <c r="F9" s="64" t="s">
        <v>299</v>
      </c>
      <c r="G9" s="72">
        <v>1.1057243366427867E-2</v>
      </c>
      <c r="H9" s="64" t="s">
        <v>299</v>
      </c>
      <c r="I9" s="72">
        <v>1.2873025820574117E-2</v>
      </c>
      <c r="J9" s="64" t="s">
        <v>299</v>
      </c>
      <c r="K9" s="76">
        <v>4.3513654245522079E-3</v>
      </c>
    </row>
    <row r="10" spans="2:11" x14ac:dyDescent="0.25">
      <c r="B10" s="75" t="s">
        <v>300</v>
      </c>
      <c r="C10" s="72">
        <v>2.4578823225607636</v>
      </c>
      <c r="D10" s="64" t="s">
        <v>300</v>
      </c>
      <c r="E10" s="72">
        <v>-0.83441373571253097</v>
      </c>
      <c r="F10" s="64" t="s">
        <v>300</v>
      </c>
      <c r="G10" s="72">
        <v>0.85584249271876711</v>
      </c>
      <c r="H10" s="64" t="s">
        <v>300</v>
      </c>
      <c r="I10" s="72">
        <v>-0.61767061608263596</v>
      </c>
      <c r="J10" s="64" t="s">
        <v>300</v>
      </c>
      <c r="K10" s="76">
        <v>-0.53919258471788067</v>
      </c>
    </row>
    <row r="11" spans="2:11" x14ac:dyDescent="0.25">
      <c r="B11" s="75" t="s">
        <v>301</v>
      </c>
      <c r="C11" s="72">
        <v>-0.83936277994283737</v>
      </c>
      <c r="D11" s="64" t="s">
        <v>301</v>
      </c>
      <c r="E11" s="72">
        <v>0.57577784330461379</v>
      </c>
      <c r="F11" s="64" t="s">
        <v>301</v>
      </c>
      <c r="G11" s="72">
        <v>0.75256008680851094</v>
      </c>
      <c r="H11" s="64" t="s">
        <v>301</v>
      </c>
      <c r="I11" s="72">
        <v>0.54751885349640461</v>
      </c>
      <c r="J11" s="64" t="s">
        <v>301</v>
      </c>
      <c r="K11" s="76">
        <v>0.49540359110063864</v>
      </c>
    </row>
    <row r="12" spans="2:11" x14ac:dyDescent="0.25">
      <c r="B12" s="75" t="s">
        <v>302</v>
      </c>
      <c r="C12" s="72">
        <v>0.48364939642770033</v>
      </c>
      <c r="D12" s="64" t="s">
        <v>302</v>
      </c>
      <c r="E12" s="72">
        <v>5.4459875022191788</v>
      </c>
      <c r="F12" s="64" t="s">
        <v>302</v>
      </c>
      <c r="G12" s="72">
        <v>0.38442530744795994</v>
      </c>
      <c r="H12" s="64" t="s">
        <v>302</v>
      </c>
      <c r="I12" s="72">
        <v>0.3695276610092707</v>
      </c>
      <c r="J12" s="64" t="s">
        <v>302</v>
      </c>
      <c r="K12" s="76">
        <v>0.19618964186852078</v>
      </c>
    </row>
    <row r="13" spans="2:11" x14ac:dyDescent="0.25">
      <c r="B13" s="75" t="s">
        <v>303</v>
      </c>
      <c r="C13" s="72">
        <v>-0.25312643489668751</v>
      </c>
      <c r="D13" s="64" t="s">
        <v>303</v>
      </c>
      <c r="E13" s="72">
        <v>1.5668759420430787</v>
      </c>
      <c r="F13" s="64" t="s">
        <v>303</v>
      </c>
      <c r="G13" s="72">
        <v>-4.9252688965541374E-3</v>
      </c>
      <c r="H13" s="64" t="s">
        <v>303</v>
      </c>
      <c r="I13" s="72">
        <v>0.31031957213186889</v>
      </c>
      <c r="J13" s="64" t="s">
        <v>303</v>
      </c>
      <c r="K13" s="76">
        <v>0.39298106290974094</v>
      </c>
    </row>
    <row r="14" spans="2:11" x14ac:dyDescent="0.25">
      <c r="B14" s="75" t="s">
        <v>304</v>
      </c>
      <c r="C14" s="72">
        <v>0.23052296153101282</v>
      </c>
      <c r="D14" s="64" t="s">
        <v>304</v>
      </c>
      <c r="E14" s="72">
        <v>7.0128634442622575</v>
      </c>
      <c r="F14" s="64" t="s">
        <v>304</v>
      </c>
      <c r="G14" s="72">
        <v>0.37950003855140579</v>
      </c>
      <c r="H14" s="64" t="s">
        <v>304</v>
      </c>
      <c r="I14" s="72">
        <v>0.6798472331411396</v>
      </c>
      <c r="J14" s="64" t="s">
        <v>304</v>
      </c>
      <c r="K14" s="76">
        <v>0.58917070477826172</v>
      </c>
    </row>
    <row r="15" spans="2:11" x14ac:dyDescent="0.25">
      <c r="B15" s="75" t="s">
        <v>305</v>
      </c>
      <c r="C15" s="72">
        <v>0.47907822065600142</v>
      </c>
      <c r="D15" s="64" t="s">
        <v>305</v>
      </c>
      <c r="E15" s="72">
        <v>44.642613394019541</v>
      </c>
      <c r="F15" s="64" t="s">
        <v>305</v>
      </c>
      <c r="G15" s="72">
        <v>1.7691956749078945</v>
      </c>
      <c r="H15" s="64" t="s">
        <v>305</v>
      </c>
      <c r="I15" s="72">
        <v>5.5112962280050386</v>
      </c>
      <c r="J15" s="64" t="s">
        <v>305</v>
      </c>
      <c r="K15" s="76">
        <v>5.6942231332782081</v>
      </c>
    </row>
    <row r="16" spans="2:11" x14ac:dyDescent="0.25">
      <c r="B16" s="75" t="s">
        <v>306</v>
      </c>
      <c r="C16" s="72">
        <v>12</v>
      </c>
      <c r="D16" s="64" t="s">
        <v>306</v>
      </c>
      <c r="E16" s="72">
        <v>12</v>
      </c>
      <c r="F16" s="64" t="s">
        <v>306</v>
      </c>
      <c r="G16" s="72">
        <v>12</v>
      </c>
      <c r="H16" s="64" t="s">
        <v>306</v>
      </c>
      <c r="I16" s="72">
        <v>12</v>
      </c>
      <c r="J16" s="64" t="s">
        <v>306</v>
      </c>
      <c r="K16" s="76">
        <v>12</v>
      </c>
    </row>
    <row r="17" spans="2:11" ht="15.75" thickBot="1" x14ac:dyDescent="0.3">
      <c r="B17" s="77" t="s">
        <v>307</v>
      </c>
      <c r="C17" s="78">
        <v>7.8044095171399624E-2</v>
      </c>
      <c r="D17" s="79" t="s">
        <v>307</v>
      </c>
      <c r="E17" s="78">
        <v>1.1593056311051806</v>
      </c>
      <c r="F17" s="79" t="s">
        <v>307</v>
      </c>
      <c r="G17" s="78">
        <v>6.6811300507798432E-2</v>
      </c>
      <c r="H17" s="79" t="s">
        <v>307</v>
      </c>
      <c r="I17" s="78">
        <v>7.2088636545041718E-2</v>
      </c>
      <c r="J17" s="79" t="s">
        <v>307</v>
      </c>
      <c r="K17" s="80">
        <v>4.1912085330361878E-2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7E88C-9C38-46B2-A1C7-5F708237341E}">
  <dimension ref="B1:K17"/>
  <sheetViews>
    <sheetView workbookViewId="0">
      <selection activeCell="D26" sqref="D26"/>
    </sheetView>
  </sheetViews>
  <sheetFormatPr defaultRowHeight="15" x14ac:dyDescent="0.25"/>
  <cols>
    <col min="2" max="2" width="23.28515625" bestFit="1" customWidth="1"/>
    <col min="3" max="3" width="7" bestFit="1" customWidth="1"/>
    <col min="4" max="4" width="23.28515625" bestFit="1" customWidth="1"/>
    <col min="5" max="5" width="7" bestFit="1" customWidth="1"/>
    <col min="6" max="6" width="23.28515625" bestFit="1" customWidth="1"/>
    <col min="7" max="7" width="7" bestFit="1" customWidth="1"/>
    <col min="8" max="8" width="23.28515625" bestFit="1" customWidth="1"/>
    <col min="9" max="9" width="7" bestFit="1" customWidth="1"/>
    <col min="10" max="10" width="23.28515625" bestFit="1" customWidth="1"/>
  </cols>
  <sheetData>
    <row r="1" spans="2:11" ht="15.75" thickBot="1" x14ac:dyDescent="0.3"/>
    <row r="2" spans="2:11" ht="15.75" thickBot="1" x14ac:dyDescent="0.3">
      <c r="B2" s="82" t="s">
        <v>7</v>
      </c>
      <c r="C2" s="83"/>
      <c r="D2" s="83" t="s">
        <v>267</v>
      </c>
      <c r="E2" s="83"/>
      <c r="F2" s="83" t="s">
        <v>268</v>
      </c>
      <c r="G2" s="83"/>
      <c r="H2" s="83" t="s">
        <v>269</v>
      </c>
      <c r="I2" s="83"/>
      <c r="J2" s="83" t="s">
        <v>270</v>
      </c>
      <c r="K2" s="84"/>
    </row>
    <row r="3" spans="2:11" x14ac:dyDescent="0.25">
      <c r="B3" s="73"/>
      <c r="C3" s="65"/>
      <c r="D3" s="65"/>
      <c r="E3" s="65"/>
      <c r="F3" s="65"/>
      <c r="G3" s="65"/>
      <c r="H3" s="65"/>
      <c r="I3" s="65"/>
      <c r="J3" s="65"/>
      <c r="K3" s="74"/>
    </row>
    <row r="4" spans="2:11" x14ac:dyDescent="0.25">
      <c r="B4" s="75" t="s">
        <v>295</v>
      </c>
      <c r="C4" s="72">
        <v>2.9948643487111407E-2</v>
      </c>
      <c r="D4" s="64" t="s">
        <v>295</v>
      </c>
      <c r="E4" s="72">
        <v>2.2099260053149328</v>
      </c>
      <c r="F4" s="64" t="s">
        <v>295</v>
      </c>
      <c r="G4" s="72">
        <v>9.9171374260800346E-2</v>
      </c>
      <c r="H4" s="64" t="s">
        <v>295</v>
      </c>
      <c r="I4" s="72">
        <v>1.0113420744542854</v>
      </c>
      <c r="J4" s="64" t="s">
        <v>295</v>
      </c>
      <c r="K4" s="76">
        <v>1.2447337282641786</v>
      </c>
    </row>
    <row r="5" spans="2:11" x14ac:dyDescent="0.25">
      <c r="B5" s="75" t="s">
        <v>276</v>
      </c>
      <c r="C5" s="72">
        <v>2.9868017719325558E-2</v>
      </c>
      <c r="D5" s="64" t="s">
        <v>276</v>
      </c>
      <c r="E5" s="72">
        <v>0.10272364186530349</v>
      </c>
      <c r="F5" s="64" t="s">
        <v>276</v>
      </c>
      <c r="G5" s="72">
        <v>4.1212299423631577E-3</v>
      </c>
      <c r="H5" s="64" t="s">
        <v>276</v>
      </c>
      <c r="I5" s="72">
        <v>0.15686082830327475</v>
      </c>
      <c r="J5" s="64" t="s">
        <v>276</v>
      </c>
      <c r="K5" s="76">
        <v>0.16906018453742053</v>
      </c>
    </row>
    <row r="6" spans="2:11" x14ac:dyDescent="0.25">
      <c r="B6" s="75" t="s">
        <v>296</v>
      </c>
      <c r="C6" s="72">
        <v>4.4016126313608517E-3</v>
      </c>
      <c r="D6" s="64" t="s">
        <v>296</v>
      </c>
      <c r="E6" s="72">
        <v>2.2469744111111432</v>
      </c>
      <c r="F6" s="64" t="s">
        <v>296</v>
      </c>
      <c r="G6" s="72">
        <v>9.9022871094601589E-2</v>
      </c>
      <c r="H6" s="64" t="s">
        <v>296</v>
      </c>
      <c r="I6" s="72">
        <v>0.86091423264482603</v>
      </c>
      <c r="J6" s="64" t="s">
        <v>296</v>
      </c>
      <c r="K6" s="76">
        <v>1.2179521592482225</v>
      </c>
    </row>
    <row r="7" spans="2:11" x14ac:dyDescent="0.25">
      <c r="B7" s="75" t="s">
        <v>297</v>
      </c>
      <c r="C7" s="72" t="e">
        <v>#N/A</v>
      </c>
      <c r="D7" s="64" t="s">
        <v>297</v>
      </c>
      <c r="E7" s="72" t="e">
        <v>#N/A</v>
      </c>
      <c r="F7" s="64" t="s">
        <v>297</v>
      </c>
      <c r="G7" s="72" t="e">
        <v>#N/A</v>
      </c>
      <c r="H7" s="64" t="s">
        <v>297</v>
      </c>
      <c r="I7" s="72" t="e">
        <v>#N/A</v>
      </c>
      <c r="J7" s="64" t="s">
        <v>297</v>
      </c>
      <c r="K7" s="76" t="e">
        <v>#N/A</v>
      </c>
    </row>
    <row r="8" spans="2:11" x14ac:dyDescent="0.25">
      <c r="B8" s="75" t="s">
        <v>298</v>
      </c>
      <c r="C8" s="72">
        <v>0.10346584842247873</v>
      </c>
      <c r="D8" s="64" t="s">
        <v>298</v>
      </c>
      <c r="E8" s="72">
        <v>0.35584513369843007</v>
      </c>
      <c r="F8" s="64" t="s">
        <v>298</v>
      </c>
      <c r="G8" s="72">
        <v>1.4276359299694289E-2</v>
      </c>
      <c r="H8" s="64" t="s">
        <v>298</v>
      </c>
      <c r="I8" s="72">
        <v>0.54338184867722006</v>
      </c>
      <c r="J8" s="64" t="s">
        <v>298</v>
      </c>
      <c r="K8" s="76">
        <v>0.58564165831156523</v>
      </c>
    </row>
    <row r="9" spans="2:11" x14ac:dyDescent="0.25">
      <c r="B9" s="75" t="s">
        <v>299</v>
      </c>
      <c r="C9" s="72">
        <v>1.0705181789783346E-2</v>
      </c>
      <c r="D9" s="64" t="s">
        <v>299</v>
      </c>
      <c r="E9" s="72">
        <v>0.12662575917685359</v>
      </c>
      <c r="F9" s="64" t="s">
        <v>299</v>
      </c>
      <c r="G9" s="72">
        <v>2.0381443485396761E-4</v>
      </c>
      <c r="H9" s="64" t="s">
        <v>299</v>
      </c>
      <c r="I9" s="72">
        <v>0.29526383347187329</v>
      </c>
      <c r="J9" s="64" t="s">
        <v>299</v>
      </c>
      <c r="K9" s="76">
        <v>0.34297615194992015</v>
      </c>
    </row>
    <row r="10" spans="2:11" x14ac:dyDescent="0.25">
      <c r="B10" s="75" t="s">
        <v>300</v>
      </c>
      <c r="C10" s="72">
        <v>0.16423098059383268</v>
      </c>
      <c r="D10" s="64" t="s">
        <v>300</v>
      </c>
      <c r="E10" s="72">
        <v>-0.15257331784852957</v>
      </c>
      <c r="F10" s="64" t="s">
        <v>300</v>
      </c>
      <c r="G10" s="72">
        <v>0.12962879761802704</v>
      </c>
      <c r="H10" s="64" t="s">
        <v>300</v>
      </c>
      <c r="I10" s="72">
        <v>-1.1206985011579556</v>
      </c>
      <c r="J10" s="64" t="s">
        <v>300</v>
      </c>
      <c r="K10" s="76">
        <v>-2.360645559229507</v>
      </c>
    </row>
    <row r="11" spans="2:11" x14ac:dyDescent="0.25">
      <c r="B11" s="75" t="s">
        <v>301</v>
      </c>
      <c r="C11" s="72">
        <v>0.40294048140960087</v>
      </c>
      <c r="D11" s="64" t="s">
        <v>301</v>
      </c>
      <c r="E11" s="72">
        <v>-0.38524967554947753</v>
      </c>
      <c r="F11" s="64" t="s">
        <v>301</v>
      </c>
      <c r="G11" s="72">
        <v>-0.35423349902728291</v>
      </c>
      <c r="H11" s="64" t="s">
        <v>301</v>
      </c>
      <c r="I11" s="72">
        <v>0.64903521196380709</v>
      </c>
      <c r="J11" s="64" t="s">
        <v>301</v>
      </c>
      <c r="K11" s="76">
        <v>1.6739070890490305E-2</v>
      </c>
    </row>
    <row r="12" spans="2:11" x14ac:dyDescent="0.25">
      <c r="B12" s="75" t="s">
        <v>302</v>
      </c>
      <c r="C12" s="72">
        <v>0.37398420431472812</v>
      </c>
      <c r="D12" s="64" t="s">
        <v>302</v>
      </c>
      <c r="E12" s="72">
        <v>1.1903393981579884</v>
      </c>
      <c r="F12" s="64" t="s">
        <v>302</v>
      </c>
      <c r="G12" s="72">
        <v>5.0427457970528916E-2</v>
      </c>
      <c r="H12" s="64" t="s">
        <v>302</v>
      </c>
      <c r="I12" s="72">
        <v>1.5038894847120861</v>
      </c>
      <c r="J12" s="64" t="s">
        <v>302</v>
      </c>
      <c r="K12" s="76">
        <v>1.3300334049201847</v>
      </c>
    </row>
    <row r="13" spans="2:11" x14ac:dyDescent="0.25">
      <c r="B13" s="75" t="s">
        <v>303</v>
      </c>
      <c r="C13" s="72">
        <v>-0.15242781907029507</v>
      </c>
      <c r="D13" s="64" t="s">
        <v>303</v>
      </c>
      <c r="E13" s="72">
        <v>1.5025840783185902</v>
      </c>
      <c r="F13" s="64" t="s">
        <v>303</v>
      </c>
      <c r="G13" s="72">
        <v>7.0410566975820987E-2</v>
      </c>
      <c r="H13" s="64" t="s">
        <v>303</v>
      </c>
      <c r="I13" s="72">
        <v>0.44566731291863154</v>
      </c>
      <c r="J13" s="64" t="s">
        <v>303</v>
      </c>
      <c r="K13" s="76">
        <v>0.58677251465414837</v>
      </c>
    </row>
    <row r="14" spans="2:11" x14ac:dyDescent="0.25">
      <c r="B14" s="75" t="s">
        <v>304</v>
      </c>
      <c r="C14" s="72">
        <v>0.22155638524443305</v>
      </c>
      <c r="D14" s="64" t="s">
        <v>304</v>
      </c>
      <c r="E14" s="72">
        <v>2.6929234764765786</v>
      </c>
      <c r="F14" s="64" t="s">
        <v>304</v>
      </c>
      <c r="G14" s="72">
        <v>0.1208380249463499</v>
      </c>
      <c r="H14" s="64" t="s">
        <v>304</v>
      </c>
      <c r="I14" s="72">
        <v>1.9495567976307175</v>
      </c>
      <c r="J14" s="64" t="s">
        <v>304</v>
      </c>
      <c r="K14" s="76">
        <v>1.9168059195743332</v>
      </c>
    </row>
    <row r="15" spans="2:11" x14ac:dyDescent="0.25">
      <c r="B15" s="75" t="s">
        <v>305</v>
      </c>
      <c r="C15" s="72">
        <v>0.3593837218453369</v>
      </c>
      <c r="D15" s="64" t="s">
        <v>305</v>
      </c>
      <c r="E15" s="72">
        <v>26.519112063779193</v>
      </c>
      <c r="F15" s="64" t="s">
        <v>305</v>
      </c>
      <c r="G15" s="72">
        <v>1.1900564911296041</v>
      </c>
      <c r="H15" s="64" t="s">
        <v>305</v>
      </c>
      <c r="I15" s="72">
        <v>12.136104893451424</v>
      </c>
      <c r="J15" s="64" t="s">
        <v>305</v>
      </c>
      <c r="K15" s="76">
        <v>14.936804739170144</v>
      </c>
    </row>
    <row r="16" spans="2:11" x14ac:dyDescent="0.25">
      <c r="B16" s="75" t="s">
        <v>306</v>
      </c>
      <c r="C16" s="72">
        <v>12</v>
      </c>
      <c r="D16" s="64" t="s">
        <v>306</v>
      </c>
      <c r="E16" s="72">
        <v>12</v>
      </c>
      <c r="F16" s="64" t="s">
        <v>306</v>
      </c>
      <c r="G16" s="72">
        <v>12</v>
      </c>
      <c r="H16" s="64" t="s">
        <v>306</v>
      </c>
      <c r="I16" s="72">
        <v>12</v>
      </c>
      <c r="J16" s="64" t="s">
        <v>306</v>
      </c>
      <c r="K16" s="76">
        <v>12</v>
      </c>
    </row>
    <row r="17" spans="2:11" ht="15.75" thickBot="1" x14ac:dyDescent="0.3">
      <c r="B17" s="77" t="s">
        <v>307</v>
      </c>
      <c r="C17" s="78">
        <v>6.5739063761589653E-2</v>
      </c>
      <c r="D17" s="79" t="s">
        <v>307</v>
      </c>
      <c r="E17" s="78">
        <v>0.22609321133610111</v>
      </c>
      <c r="F17" s="79" t="s">
        <v>307</v>
      </c>
      <c r="G17" s="78">
        <v>9.0707659444666279E-3</v>
      </c>
      <c r="H17" s="79" t="s">
        <v>307</v>
      </c>
      <c r="I17" s="78">
        <v>0.34524835529519016</v>
      </c>
      <c r="J17" s="79" t="s">
        <v>307</v>
      </c>
      <c r="K17" s="80">
        <v>0.37209895732921644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D8644-998F-4EAD-9DEA-A92EEF677B1D}">
  <dimension ref="B1:K17"/>
  <sheetViews>
    <sheetView workbookViewId="0">
      <selection activeCell="H27" sqref="H27"/>
    </sheetView>
  </sheetViews>
  <sheetFormatPr defaultRowHeight="15" x14ac:dyDescent="0.25"/>
  <cols>
    <col min="2" max="2" width="23.28515625" bestFit="1" customWidth="1"/>
    <col min="4" max="4" width="23.28515625" bestFit="1" customWidth="1"/>
    <col min="6" max="6" width="23.28515625" bestFit="1" customWidth="1"/>
    <col min="8" max="8" width="23.28515625" bestFit="1" customWidth="1"/>
    <col min="10" max="10" width="23.28515625" bestFit="1" customWidth="1"/>
  </cols>
  <sheetData>
    <row r="1" spans="2:11" ht="15.75" thickBot="1" x14ac:dyDescent="0.3"/>
    <row r="2" spans="2:11" x14ac:dyDescent="0.25">
      <c r="B2" s="85" t="s">
        <v>7</v>
      </c>
      <c r="C2" s="86"/>
      <c r="D2" s="86" t="s">
        <v>267</v>
      </c>
      <c r="E2" s="86"/>
      <c r="F2" s="86" t="s">
        <v>268</v>
      </c>
      <c r="G2" s="86"/>
      <c r="H2" s="86" t="s">
        <v>269</v>
      </c>
      <c r="I2" s="86"/>
      <c r="J2" s="86" t="s">
        <v>270</v>
      </c>
      <c r="K2" s="87"/>
    </row>
    <row r="3" spans="2:11" x14ac:dyDescent="0.25">
      <c r="B3" s="73"/>
      <c r="C3" s="65"/>
      <c r="D3" s="65"/>
      <c r="E3" s="65"/>
      <c r="F3" s="65"/>
      <c r="G3" s="65"/>
      <c r="H3" s="65"/>
      <c r="I3" s="65"/>
      <c r="J3" s="65"/>
      <c r="K3" s="74"/>
    </row>
    <row r="4" spans="2:11" x14ac:dyDescent="0.25">
      <c r="B4" s="75" t="s">
        <v>295</v>
      </c>
      <c r="C4" s="72">
        <v>-2.4372685003333599E-2</v>
      </c>
      <c r="D4" s="64" t="s">
        <v>295</v>
      </c>
      <c r="E4" s="72">
        <v>1.6561926289699287</v>
      </c>
      <c r="F4" s="64" t="s">
        <v>295</v>
      </c>
      <c r="G4" s="72">
        <v>9.296994925155172E-2</v>
      </c>
      <c r="H4" s="64" t="s">
        <v>295</v>
      </c>
      <c r="I4" s="72">
        <v>0.60149936705872054</v>
      </c>
      <c r="J4" s="64" t="s">
        <v>295</v>
      </c>
      <c r="K4" s="76">
        <v>1.2675637110618123</v>
      </c>
    </row>
    <row r="5" spans="2:11" x14ac:dyDescent="0.25">
      <c r="B5" s="75" t="s">
        <v>276</v>
      </c>
      <c r="C5" s="72">
        <v>3.4221783468886734E-2</v>
      </c>
      <c r="D5" s="64" t="s">
        <v>276</v>
      </c>
      <c r="E5" s="72">
        <v>0.10074831577246839</v>
      </c>
      <c r="F5" s="64" t="s">
        <v>276</v>
      </c>
      <c r="G5" s="72">
        <v>9.4343739447856467E-3</v>
      </c>
      <c r="H5" s="64" t="s">
        <v>276</v>
      </c>
      <c r="I5" s="72">
        <v>5.9340945462538847E-2</v>
      </c>
      <c r="J5" s="64" t="s">
        <v>276</v>
      </c>
      <c r="K5" s="76">
        <v>7.1789289382152829E-2</v>
      </c>
    </row>
    <row r="6" spans="2:11" x14ac:dyDescent="0.25">
      <c r="B6" s="75" t="s">
        <v>296</v>
      </c>
      <c r="C6" s="72">
        <v>-1.2000748816602951E-2</v>
      </c>
      <c r="D6" s="64" t="s">
        <v>296</v>
      </c>
      <c r="E6" s="72">
        <v>1.7617357895189765</v>
      </c>
      <c r="F6" s="64" t="s">
        <v>296</v>
      </c>
      <c r="G6" s="72">
        <v>9.7067117626613408E-2</v>
      </c>
      <c r="H6" s="64" t="s">
        <v>296</v>
      </c>
      <c r="I6" s="72">
        <v>0.52816685054572865</v>
      </c>
      <c r="J6" s="64" t="s">
        <v>296</v>
      </c>
      <c r="K6" s="76">
        <v>1.2699410316505502</v>
      </c>
    </row>
    <row r="7" spans="2:11" x14ac:dyDescent="0.25">
      <c r="B7" s="75" t="s">
        <v>297</v>
      </c>
      <c r="C7" s="72" t="e">
        <v>#N/A</v>
      </c>
      <c r="D7" s="64" t="s">
        <v>297</v>
      </c>
      <c r="E7" s="72" t="e">
        <v>#N/A</v>
      </c>
      <c r="F7" s="64" t="s">
        <v>297</v>
      </c>
      <c r="G7" s="72" t="e">
        <v>#N/A</v>
      </c>
      <c r="H7" s="64" t="s">
        <v>297</v>
      </c>
      <c r="I7" s="72" t="e">
        <v>#N/A</v>
      </c>
      <c r="J7" s="64" t="s">
        <v>297</v>
      </c>
      <c r="K7" s="76" t="e">
        <v>#N/A</v>
      </c>
    </row>
    <row r="8" spans="2:11" x14ac:dyDescent="0.25">
      <c r="B8" s="75" t="s">
        <v>298</v>
      </c>
      <c r="C8" s="72">
        <v>0.11854773538746503</v>
      </c>
      <c r="D8" s="64" t="s">
        <v>298</v>
      </c>
      <c r="E8" s="72">
        <v>0.34900240338981625</v>
      </c>
      <c r="F8" s="64" t="s">
        <v>298</v>
      </c>
      <c r="G8" s="72">
        <v>3.2681630019945507E-2</v>
      </c>
      <c r="H8" s="64" t="s">
        <v>298</v>
      </c>
      <c r="I8" s="72">
        <v>0.20556306502058222</v>
      </c>
      <c r="J8" s="64" t="s">
        <v>298</v>
      </c>
      <c r="K8" s="76">
        <v>0.24868539329830727</v>
      </c>
    </row>
    <row r="9" spans="2:11" x14ac:dyDescent="0.25">
      <c r="B9" s="75" t="s">
        <v>299</v>
      </c>
      <c r="C9" s="72">
        <v>1.4053565565496428E-2</v>
      </c>
      <c r="D9" s="64" t="s">
        <v>299</v>
      </c>
      <c r="E9" s="72">
        <v>0.12180267757186801</v>
      </c>
      <c r="F9" s="64" t="s">
        <v>299</v>
      </c>
      <c r="G9" s="72">
        <v>1.0680889407606031E-3</v>
      </c>
      <c r="H9" s="64" t="s">
        <v>299</v>
      </c>
      <c r="I9" s="72">
        <v>4.2256173700656111E-2</v>
      </c>
      <c r="J9" s="64" t="s">
        <v>299</v>
      </c>
      <c r="K9" s="76">
        <v>6.184442483993377E-2</v>
      </c>
    </row>
    <row r="10" spans="2:11" x14ac:dyDescent="0.25">
      <c r="B10" s="75" t="s">
        <v>300</v>
      </c>
      <c r="C10" s="72">
        <v>-0.60068629042060717</v>
      </c>
      <c r="D10" s="64" t="s">
        <v>300</v>
      </c>
      <c r="E10" s="72">
        <v>-1.3913528740453938</v>
      </c>
      <c r="F10" s="64" t="s">
        <v>300</v>
      </c>
      <c r="G10" s="72">
        <v>-0.42173450186783867</v>
      </c>
      <c r="H10" s="64" t="s">
        <v>300</v>
      </c>
      <c r="I10" s="72">
        <v>-0.37809693886751994</v>
      </c>
      <c r="J10" s="64" t="s">
        <v>300</v>
      </c>
      <c r="K10" s="76">
        <v>3.9515104649131017</v>
      </c>
    </row>
    <row r="11" spans="2:11" x14ac:dyDescent="0.25">
      <c r="B11" s="75" t="s">
        <v>301</v>
      </c>
      <c r="C11" s="72">
        <v>0.12376350983210851</v>
      </c>
      <c r="D11" s="64" t="s">
        <v>301</v>
      </c>
      <c r="E11" s="72">
        <v>-0.33157039799567062</v>
      </c>
      <c r="F11" s="64" t="s">
        <v>301</v>
      </c>
      <c r="G11" s="72">
        <v>-0.68999165284734887</v>
      </c>
      <c r="H11" s="64" t="s">
        <v>301</v>
      </c>
      <c r="I11" s="72">
        <v>0.80405980788278464</v>
      </c>
      <c r="J11" s="64" t="s">
        <v>301</v>
      </c>
      <c r="K11" s="76">
        <v>-0.31838915961881875</v>
      </c>
    </row>
    <row r="12" spans="2:11" x14ac:dyDescent="0.25">
      <c r="B12" s="75" t="s">
        <v>302</v>
      </c>
      <c r="C12" s="72">
        <v>0.39358798407339135</v>
      </c>
      <c r="D12" s="64" t="s">
        <v>302</v>
      </c>
      <c r="E12" s="72">
        <v>0.99906251543408797</v>
      </c>
      <c r="F12" s="64" t="s">
        <v>302</v>
      </c>
      <c r="G12" s="72">
        <v>0.10435007516143918</v>
      </c>
      <c r="H12" s="64" t="s">
        <v>302</v>
      </c>
      <c r="I12" s="72">
        <v>0.64858591887858275</v>
      </c>
      <c r="J12" s="64" t="s">
        <v>302</v>
      </c>
      <c r="K12" s="76">
        <v>1.1116262546717981</v>
      </c>
    </row>
    <row r="13" spans="2:11" x14ac:dyDescent="0.25">
      <c r="B13" s="75" t="s">
        <v>303</v>
      </c>
      <c r="C13" s="72">
        <v>-0.22233146183096081</v>
      </c>
      <c r="D13" s="64" t="s">
        <v>303</v>
      </c>
      <c r="E13" s="72">
        <v>1.1360935380478494</v>
      </c>
      <c r="F13" s="64" t="s">
        <v>303</v>
      </c>
      <c r="G13" s="72">
        <v>2.985017872081527E-2</v>
      </c>
      <c r="H13" s="64" t="s">
        <v>303</v>
      </c>
      <c r="I13" s="72">
        <v>0.37006160822664497</v>
      </c>
      <c r="J13" s="64" t="s">
        <v>303</v>
      </c>
      <c r="K13" s="76">
        <v>0.68826764725593537</v>
      </c>
    </row>
    <row r="14" spans="2:11" x14ac:dyDescent="0.25">
      <c r="B14" s="75" t="s">
        <v>304</v>
      </c>
      <c r="C14" s="72">
        <v>0.17125652224243054</v>
      </c>
      <c r="D14" s="64" t="s">
        <v>304</v>
      </c>
      <c r="E14" s="72">
        <v>2.1351560534819374</v>
      </c>
      <c r="F14" s="64" t="s">
        <v>304</v>
      </c>
      <c r="G14" s="72">
        <v>0.13420025388225446</v>
      </c>
      <c r="H14" s="64" t="s">
        <v>304</v>
      </c>
      <c r="I14" s="72">
        <v>1.0186475271052278</v>
      </c>
      <c r="J14" s="64" t="s">
        <v>304</v>
      </c>
      <c r="K14" s="76">
        <v>1.7998939019277336</v>
      </c>
    </row>
    <row r="15" spans="2:11" x14ac:dyDescent="0.25">
      <c r="B15" s="75" t="s">
        <v>305</v>
      </c>
      <c r="C15" s="72">
        <v>-0.29247222004000317</v>
      </c>
      <c r="D15" s="64" t="s">
        <v>305</v>
      </c>
      <c r="E15" s="72">
        <v>19.874311547639145</v>
      </c>
      <c r="F15" s="64" t="s">
        <v>305</v>
      </c>
      <c r="G15" s="72">
        <v>1.1156393910186206</v>
      </c>
      <c r="H15" s="64" t="s">
        <v>305</v>
      </c>
      <c r="I15" s="72">
        <v>7.2179924047046464</v>
      </c>
      <c r="J15" s="64" t="s">
        <v>305</v>
      </c>
      <c r="K15" s="76">
        <v>15.210764532741749</v>
      </c>
    </row>
    <row r="16" spans="2:11" x14ac:dyDescent="0.25">
      <c r="B16" s="75" t="s">
        <v>306</v>
      </c>
      <c r="C16" s="72">
        <v>12</v>
      </c>
      <c r="D16" s="64" t="s">
        <v>306</v>
      </c>
      <c r="E16" s="72">
        <v>12</v>
      </c>
      <c r="F16" s="64" t="s">
        <v>306</v>
      </c>
      <c r="G16" s="72">
        <v>12</v>
      </c>
      <c r="H16" s="64" t="s">
        <v>306</v>
      </c>
      <c r="I16" s="72">
        <v>12</v>
      </c>
      <c r="J16" s="64" t="s">
        <v>306</v>
      </c>
      <c r="K16" s="76">
        <v>12</v>
      </c>
    </row>
    <row r="17" spans="2:11" ht="15.75" thickBot="1" x14ac:dyDescent="0.3">
      <c r="B17" s="77" t="s">
        <v>307</v>
      </c>
      <c r="C17" s="78">
        <v>7.5321637566889046E-2</v>
      </c>
      <c r="D17" s="79" t="s">
        <v>307</v>
      </c>
      <c r="E17" s="78">
        <v>0.22174554791942927</v>
      </c>
      <c r="F17" s="79" t="s">
        <v>307</v>
      </c>
      <c r="G17" s="78">
        <v>2.076491704722842E-2</v>
      </c>
      <c r="H17" s="79" t="s">
        <v>307</v>
      </c>
      <c r="I17" s="78">
        <v>0.13060854034885525</v>
      </c>
      <c r="J17" s="79" t="s">
        <v>307</v>
      </c>
      <c r="K17" s="80">
        <v>0.15800716058364259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571D4-765E-42E3-86BF-7731E4845DA6}">
  <dimension ref="B1:K17"/>
  <sheetViews>
    <sheetView workbookViewId="0">
      <selection activeCell="H26" sqref="H26"/>
    </sheetView>
  </sheetViews>
  <sheetFormatPr defaultRowHeight="15" x14ac:dyDescent="0.25"/>
  <cols>
    <col min="2" max="2" width="23.28515625" bestFit="1" customWidth="1"/>
    <col min="4" max="4" width="23.28515625" bestFit="1" customWidth="1"/>
    <col min="6" max="6" width="23.28515625" bestFit="1" customWidth="1"/>
    <col min="8" max="8" width="23.28515625" bestFit="1" customWidth="1"/>
    <col min="10" max="10" width="23.28515625" bestFit="1" customWidth="1"/>
  </cols>
  <sheetData>
    <row r="1" spans="2:11" ht="15.75" thickBot="1" x14ac:dyDescent="0.3"/>
    <row r="2" spans="2:11" ht="15.75" thickBot="1" x14ac:dyDescent="0.3">
      <c r="B2" s="82" t="s">
        <v>7</v>
      </c>
      <c r="C2" s="83"/>
      <c r="D2" s="83" t="s">
        <v>267</v>
      </c>
      <c r="E2" s="83"/>
      <c r="F2" s="83" t="s">
        <v>268</v>
      </c>
      <c r="G2" s="83"/>
      <c r="H2" s="83" t="s">
        <v>269</v>
      </c>
      <c r="I2" s="83"/>
      <c r="J2" s="83" t="s">
        <v>270</v>
      </c>
      <c r="K2" s="81"/>
    </row>
    <row r="3" spans="2:11" x14ac:dyDescent="0.25">
      <c r="B3" s="73"/>
      <c r="C3" s="65"/>
      <c r="D3" s="65"/>
      <c r="E3" s="65"/>
      <c r="F3" s="65"/>
      <c r="G3" s="65"/>
      <c r="H3" s="65"/>
      <c r="I3" s="65"/>
      <c r="J3" s="65"/>
      <c r="K3" s="74"/>
    </row>
    <row r="4" spans="2:11" x14ac:dyDescent="0.25">
      <c r="B4" s="75" t="s">
        <v>295</v>
      </c>
      <c r="C4" s="72">
        <v>-4.2789141354788972E-3</v>
      </c>
      <c r="D4" s="64" t="s">
        <v>295</v>
      </c>
      <c r="E4" s="72">
        <v>1.9197575246344309</v>
      </c>
      <c r="F4" s="64" t="s">
        <v>295</v>
      </c>
      <c r="G4" s="72">
        <v>4.300200308955044E-2</v>
      </c>
      <c r="H4" s="64" t="s">
        <v>295</v>
      </c>
      <c r="I4" s="72">
        <v>0.74083883431417563</v>
      </c>
      <c r="J4" s="64" t="s">
        <v>295</v>
      </c>
      <c r="K4" s="76">
        <v>1.6338701116364185</v>
      </c>
    </row>
    <row r="5" spans="2:11" x14ac:dyDescent="0.25">
      <c r="B5" s="75" t="s">
        <v>276</v>
      </c>
      <c r="C5" s="72">
        <v>4.25305330166365E-2</v>
      </c>
      <c r="D5" s="64" t="s">
        <v>276</v>
      </c>
      <c r="E5" s="72">
        <v>9.0110950427033085E-2</v>
      </c>
      <c r="F5" s="64" t="s">
        <v>276</v>
      </c>
      <c r="G5" s="72">
        <v>5.340466966619703E-3</v>
      </c>
      <c r="H5" s="64" t="s">
        <v>276</v>
      </c>
      <c r="I5" s="72">
        <v>5.2220203625110477E-2</v>
      </c>
      <c r="J5" s="64" t="s">
        <v>276</v>
      </c>
      <c r="K5" s="76">
        <v>5.4310540616421758E-2</v>
      </c>
    </row>
    <row r="6" spans="2:11" x14ac:dyDescent="0.25">
      <c r="B6" s="75" t="s">
        <v>296</v>
      </c>
      <c r="C6" s="72">
        <v>-3.0985070368817785E-2</v>
      </c>
      <c r="D6" s="64" t="s">
        <v>296</v>
      </c>
      <c r="E6" s="72">
        <v>1.9486460957051686</v>
      </c>
      <c r="F6" s="64" t="s">
        <v>296</v>
      </c>
      <c r="G6" s="72">
        <v>4.0849016970560592E-2</v>
      </c>
      <c r="H6" s="64" t="s">
        <v>296</v>
      </c>
      <c r="I6" s="72">
        <v>0.74594249692585146</v>
      </c>
      <c r="J6" s="64" t="s">
        <v>296</v>
      </c>
      <c r="K6" s="76">
        <v>1.6490704727932555</v>
      </c>
    </row>
    <row r="7" spans="2:11" x14ac:dyDescent="0.25">
      <c r="B7" s="75" t="s">
        <v>297</v>
      </c>
      <c r="C7" s="72" t="e">
        <v>#N/A</v>
      </c>
      <c r="D7" s="64" t="s">
        <v>297</v>
      </c>
      <c r="E7" s="72" t="e">
        <v>#N/A</v>
      </c>
      <c r="F7" s="64" t="s">
        <v>297</v>
      </c>
      <c r="G7" s="72" t="e">
        <v>#N/A</v>
      </c>
      <c r="H7" s="64" t="s">
        <v>297</v>
      </c>
      <c r="I7" s="72" t="e">
        <v>#N/A</v>
      </c>
      <c r="J7" s="64" t="s">
        <v>297</v>
      </c>
      <c r="K7" s="76" t="e">
        <v>#N/A</v>
      </c>
    </row>
    <row r="8" spans="2:11" x14ac:dyDescent="0.25">
      <c r="B8" s="75" t="s">
        <v>298</v>
      </c>
      <c r="C8" s="72">
        <v>0.14105782015000545</v>
      </c>
      <c r="D8" s="64" t="s">
        <v>298</v>
      </c>
      <c r="E8" s="72">
        <v>0.29886421206878444</v>
      </c>
      <c r="F8" s="64" t="s">
        <v>298</v>
      </c>
      <c r="G8" s="72">
        <v>1.7712325133565011E-2</v>
      </c>
      <c r="H8" s="64" t="s">
        <v>298</v>
      </c>
      <c r="I8" s="72">
        <v>0.17319482190044833</v>
      </c>
      <c r="J8" s="64" t="s">
        <v>298</v>
      </c>
      <c r="K8" s="76">
        <v>0.18012768538602825</v>
      </c>
    </row>
    <row r="9" spans="2:11" x14ac:dyDescent="0.25">
      <c r="B9" s="75" t="s">
        <v>299</v>
      </c>
      <c r="C9" s="72">
        <v>1.9897308625471281E-2</v>
      </c>
      <c r="D9" s="64" t="s">
        <v>299</v>
      </c>
      <c r="E9" s="72">
        <v>8.9319817255495343E-2</v>
      </c>
      <c r="F9" s="64" t="s">
        <v>299</v>
      </c>
      <c r="G9" s="72">
        <v>3.1372646163711873E-4</v>
      </c>
      <c r="H9" s="64" t="s">
        <v>299</v>
      </c>
      <c r="I9" s="72">
        <v>2.9996446333128014E-2</v>
      </c>
      <c r="J9" s="64" t="s">
        <v>299</v>
      </c>
      <c r="K9" s="76">
        <v>3.2445983042527972E-2</v>
      </c>
    </row>
    <row r="10" spans="2:11" x14ac:dyDescent="0.25">
      <c r="B10" s="75" t="s">
        <v>300</v>
      </c>
      <c r="C10" s="72">
        <v>3.4370425588525189</v>
      </c>
      <c r="D10" s="64" t="s">
        <v>300</v>
      </c>
      <c r="E10" s="72">
        <v>0.42097091783994056</v>
      </c>
      <c r="F10" s="64" t="s">
        <v>300</v>
      </c>
      <c r="G10" s="72">
        <v>1.6128325390884672</v>
      </c>
      <c r="H10" s="64" t="s">
        <v>300</v>
      </c>
      <c r="I10" s="72">
        <v>2.0969721184031451</v>
      </c>
      <c r="J10" s="64" t="s">
        <v>300</v>
      </c>
      <c r="K10" s="76">
        <v>0.46372781214147096</v>
      </c>
    </row>
    <row r="11" spans="2:11" x14ac:dyDescent="0.25">
      <c r="B11" s="75" t="s">
        <v>301</v>
      </c>
      <c r="C11" s="72">
        <v>1.2951864324347089</v>
      </c>
      <c r="D11" s="64" t="s">
        <v>301</v>
      </c>
      <c r="E11" s="72">
        <v>0.12671078042846484</v>
      </c>
      <c r="F11" s="64" t="s">
        <v>301</v>
      </c>
      <c r="G11" s="72">
        <v>0.85715618436592989</v>
      </c>
      <c r="H11" s="64" t="s">
        <v>301</v>
      </c>
      <c r="I11" s="72">
        <v>0.35375988847389678</v>
      </c>
      <c r="J11" s="64" t="s">
        <v>301</v>
      </c>
      <c r="K11" s="76">
        <v>0.63565294506887071</v>
      </c>
    </row>
    <row r="12" spans="2:11" x14ac:dyDescent="0.25">
      <c r="B12" s="75" t="s">
        <v>302</v>
      </c>
      <c r="C12" s="72">
        <v>0.55576884249164116</v>
      </c>
      <c r="D12" s="64" t="s">
        <v>302</v>
      </c>
      <c r="E12" s="72">
        <v>1.0969052487775797</v>
      </c>
      <c r="F12" s="64" t="s">
        <v>302</v>
      </c>
      <c r="G12" s="72">
        <v>6.7138901122611616E-2</v>
      </c>
      <c r="H12" s="64" t="s">
        <v>302</v>
      </c>
      <c r="I12" s="72">
        <v>0.69344390474352346</v>
      </c>
      <c r="J12" s="64" t="s">
        <v>302</v>
      </c>
      <c r="K12" s="76">
        <v>0.62412412617409285</v>
      </c>
    </row>
    <row r="13" spans="2:11" x14ac:dyDescent="0.25">
      <c r="B13" s="75" t="s">
        <v>303</v>
      </c>
      <c r="C13" s="72">
        <v>-0.21561692121515366</v>
      </c>
      <c r="D13" s="64" t="s">
        <v>303</v>
      </c>
      <c r="E13" s="72">
        <v>1.3825988308049062</v>
      </c>
      <c r="F13" s="64" t="s">
        <v>303</v>
      </c>
      <c r="G13" s="72">
        <v>1.4909427192450831E-2</v>
      </c>
      <c r="H13" s="64" t="s">
        <v>303</v>
      </c>
      <c r="I13" s="72">
        <v>0.418549757119209</v>
      </c>
      <c r="J13" s="64" t="s">
        <v>303</v>
      </c>
      <c r="K13" s="76">
        <v>1.3858574526004686</v>
      </c>
    </row>
    <row r="14" spans="2:11" x14ac:dyDescent="0.25">
      <c r="B14" s="75" t="s">
        <v>304</v>
      </c>
      <c r="C14" s="72">
        <v>0.34015192127648752</v>
      </c>
      <c r="D14" s="64" t="s">
        <v>304</v>
      </c>
      <c r="E14" s="72">
        <v>2.4795040795824859</v>
      </c>
      <c r="F14" s="64" t="s">
        <v>304</v>
      </c>
      <c r="G14" s="72">
        <v>8.2048328315062452E-2</v>
      </c>
      <c r="H14" s="64" t="s">
        <v>304</v>
      </c>
      <c r="I14" s="72">
        <v>1.1119936618627324</v>
      </c>
      <c r="J14" s="64" t="s">
        <v>304</v>
      </c>
      <c r="K14" s="76">
        <v>2.0099815787745614</v>
      </c>
    </row>
    <row r="15" spans="2:11" x14ac:dyDescent="0.25">
      <c r="B15" s="75" t="s">
        <v>305</v>
      </c>
      <c r="C15" s="72">
        <v>-4.7068055490267866E-2</v>
      </c>
      <c r="D15" s="64" t="s">
        <v>305</v>
      </c>
      <c r="E15" s="72">
        <v>21.117332770978742</v>
      </c>
      <c r="F15" s="64" t="s">
        <v>305</v>
      </c>
      <c r="G15" s="72">
        <v>0.47302203398505482</v>
      </c>
      <c r="H15" s="64" t="s">
        <v>305</v>
      </c>
      <c r="I15" s="72">
        <v>8.1492271774559324</v>
      </c>
      <c r="J15" s="64" t="s">
        <v>305</v>
      </c>
      <c r="K15" s="76">
        <v>17.972571228000604</v>
      </c>
    </row>
    <row r="16" spans="2:11" x14ac:dyDescent="0.25">
      <c r="B16" s="75" t="s">
        <v>306</v>
      </c>
      <c r="C16" s="72">
        <v>11</v>
      </c>
      <c r="D16" s="64" t="s">
        <v>306</v>
      </c>
      <c r="E16" s="72">
        <v>11</v>
      </c>
      <c r="F16" s="64" t="s">
        <v>306</v>
      </c>
      <c r="G16" s="72">
        <v>11</v>
      </c>
      <c r="H16" s="64" t="s">
        <v>306</v>
      </c>
      <c r="I16" s="72">
        <v>11</v>
      </c>
      <c r="J16" s="64" t="s">
        <v>306</v>
      </c>
      <c r="K16" s="76">
        <v>11</v>
      </c>
    </row>
    <row r="17" spans="2:11" ht="15.75" thickBot="1" x14ac:dyDescent="0.3">
      <c r="B17" s="77" t="s">
        <v>307</v>
      </c>
      <c r="C17" s="78">
        <v>9.4763933010052787E-2</v>
      </c>
      <c r="D17" s="79" t="s">
        <v>307</v>
      </c>
      <c r="E17" s="78">
        <v>0.20077970963588157</v>
      </c>
      <c r="F17" s="79" t="s">
        <v>307</v>
      </c>
      <c r="G17" s="78">
        <v>1.1899301936074646E-2</v>
      </c>
      <c r="H17" s="79" t="s">
        <v>307</v>
      </c>
      <c r="I17" s="78">
        <v>0.11635386455574315</v>
      </c>
      <c r="J17" s="79" t="s">
        <v>307</v>
      </c>
      <c r="K17" s="80">
        <v>0.1210114256198279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BE3E2-CBD4-4D22-9724-71DB0A1C9EA4}">
  <dimension ref="B1:K17"/>
  <sheetViews>
    <sheetView workbookViewId="0">
      <selection activeCell="J30" sqref="J30"/>
    </sheetView>
  </sheetViews>
  <sheetFormatPr defaultRowHeight="15" x14ac:dyDescent="0.25"/>
  <cols>
    <col min="2" max="2" width="23.28515625" bestFit="1" customWidth="1"/>
    <col min="4" max="4" width="23.28515625" bestFit="1" customWidth="1"/>
    <col min="6" max="6" width="23.28515625" bestFit="1" customWidth="1"/>
    <col min="8" max="8" width="23.28515625" bestFit="1" customWidth="1"/>
    <col min="10" max="10" width="23.28515625" bestFit="1" customWidth="1"/>
  </cols>
  <sheetData>
    <row r="1" spans="2:11" ht="15.75" thickBot="1" x14ac:dyDescent="0.3"/>
    <row r="2" spans="2:11" ht="15.75" thickBot="1" x14ac:dyDescent="0.3">
      <c r="B2" s="82" t="s">
        <v>7</v>
      </c>
      <c r="C2" s="83"/>
      <c r="D2" s="83" t="s">
        <v>267</v>
      </c>
      <c r="E2" s="83"/>
      <c r="F2" s="83" t="s">
        <v>268</v>
      </c>
      <c r="G2" s="83"/>
      <c r="H2" s="83" t="s">
        <v>269</v>
      </c>
      <c r="I2" s="83"/>
      <c r="J2" s="83" t="s">
        <v>270</v>
      </c>
      <c r="K2" s="84"/>
    </row>
    <row r="3" spans="2:11" x14ac:dyDescent="0.25">
      <c r="B3" s="73"/>
      <c r="C3" s="65"/>
      <c r="D3" s="65"/>
      <c r="E3" s="65"/>
      <c r="F3" s="65"/>
      <c r="G3" s="65"/>
      <c r="H3" s="65"/>
      <c r="I3" s="65"/>
      <c r="J3" s="65"/>
      <c r="K3" s="74"/>
    </row>
    <row r="4" spans="2:11" x14ac:dyDescent="0.25">
      <c r="B4" s="75" t="s">
        <v>295</v>
      </c>
      <c r="C4" s="72">
        <v>-4.3946722405920201E-2</v>
      </c>
      <c r="D4" s="64" t="s">
        <v>295</v>
      </c>
      <c r="E4" s="72">
        <v>1.4749116051935716</v>
      </c>
      <c r="F4" s="64" t="s">
        <v>295</v>
      </c>
      <c r="G4" s="72">
        <v>4.9923801744137124E-2</v>
      </c>
      <c r="H4" s="64" t="s">
        <v>295</v>
      </c>
      <c r="I4" s="72">
        <v>1.0188911512139962</v>
      </c>
      <c r="J4" s="64" t="s">
        <v>295</v>
      </c>
      <c r="K4" s="76">
        <v>2.4121382562515268</v>
      </c>
    </row>
    <row r="5" spans="2:11" x14ac:dyDescent="0.25">
      <c r="B5" s="75" t="s">
        <v>276</v>
      </c>
      <c r="C5" s="72">
        <v>2.2307206858548666E-2</v>
      </c>
      <c r="D5" s="64" t="s">
        <v>276</v>
      </c>
      <c r="E5" s="72">
        <v>0.1031060182884084</v>
      </c>
      <c r="F5" s="64" t="s">
        <v>276</v>
      </c>
      <c r="G5" s="72">
        <v>6.4546620491930558E-3</v>
      </c>
      <c r="H5" s="64" t="s">
        <v>276</v>
      </c>
      <c r="I5" s="72">
        <v>7.7124998758259636E-2</v>
      </c>
      <c r="J5" s="64" t="s">
        <v>276</v>
      </c>
      <c r="K5" s="76">
        <v>7.698419818746341E-2</v>
      </c>
    </row>
    <row r="6" spans="2:11" x14ac:dyDescent="0.25">
      <c r="B6" s="75" t="s">
        <v>296</v>
      </c>
      <c r="C6" s="72">
        <v>-3.2964701917072729E-2</v>
      </c>
      <c r="D6" s="64" t="s">
        <v>296</v>
      </c>
      <c r="E6" s="72">
        <v>1.3224224092687731</v>
      </c>
      <c r="F6" s="64" t="s">
        <v>296</v>
      </c>
      <c r="G6" s="72">
        <v>4.2103651223751377E-2</v>
      </c>
      <c r="H6" s="64" t="s">
        <v>296</v>
      </c>
      <c r="I6" s="72">
        <v>1.1168504540106698</v>
      </c>
      <c r="J6" s="64" t="s">
        <v>296</v>
      </c>
      <c r="K6" s="76">
        <v>2.391788648138248</v>
      </c>
    </row>
    <row r="7" spans="2:11" x14ac:dyDescent="0.25">
      <c r="B7" s="75" t="s">
        <v>297</v>
      </c>
      <c r="C7" s="72" t="e">
        <v>#N/A</v>
      </c>
      <c r="D7" s="64" t="s">
        <v>297</v>
      </c>
      <c r="E7" s="72" t="e">
        <v>#N/A</v>
      </c>
      <c r="F7" s="64" t="s">
        <v>297</v>
      </c>
      <c r="G7" s="72" t="e">
        <v>#N/A</v>
      </c>
      <c r="H7" s="64" t="s">
        <v>297</v>
      </c>
      <c r="I7" s="72">
        <v>0.64376158403007666</v>
      </c>
      <c r="J7" s="64" t="s">
        <v>297</v>
      </c>
      <c r="K7" s="76" t="e">
        <v>#N/A</v>
      </c>
    </row>
    <row r="8" spans="2:11" x14ac:dyDescent="0.25">
      <c r="B8" s="75" t="s">
        <v>298</v>
      </c>
      <c r="C8" s="72">
        <v>7.7274431307910424E-2</v>
      </c>
      <c r="D8" s="64" t="s">
        <v>298</v>
      </c>
      <c r="E8" s="72">
        <v>0.35716972448329837</v>
      </c>
      <c r="F8" s="64" t="s">
        <v>298</v>
      </c>
      <c r="G8" s="72">
        <v>2.2359605229778031E-2</v>
      </c>
      <c r="H8" s="64" t="s">
        <v>298</v>
      </c>
      <c r="I8" s="72">
        <v>0.26716883276598452</v>
      </c>
      <c r="J8" s="64" t="s">
        <v>298</v>
      </c>
      <c r="K8" s="76">
        <v>0.26668108528127699</v>
      </c>
    </row>
    <row r="9" spans="2:11" x14ac:dyDescent="0.25">
      <c r="B9" s="75" t="s">
        <v>299</v>
      </c>
      <c r="C9" s="72">
        <v>5.971337733960966E-3</v>
      </c>
      <c r="D9" s="64" t="s">
        <v>299</v>
      </c>
      <c r="E9" s="72">
        <v>0.12757021208747527</v>
      </c>
      <c r="F9" s="64" t="s">
        <v>299</v>
      </c>
      <c r="G9" s="72">
        <v>4.9995194603151712E-4</v>
      </c>
      <c r="H9" s="64" t="s">
        <v>299</v>
      </c>
      <c r="I9" s="72">
        <v>7.1379185201538617E-2</v>
      </c>
      <c r="J9" s="64" t="s">
        <v>299</v>
      </c>
      <c r="K9" s="76">
        <v>7.1118801246799729E-2</v>
      </c>
    </row>
    <row r="10" spans="2:11" x14ac:dyDescent="0.25">
      <c r="B10" s="75" t="s">
        <v>300</v>
      </c>
      <c r="C10" s="72">
        <v>-0.38760957798491535</v>
      </c>
      <c r="D10" s="64" t="s">
        <v>300</v>
      </c>
      <c r="E10" s="72">
        <v>-0.78368676901752021</v>
      </c>
      <c r="F10" s="64" t="s">
        <v>300</v>
      </c>
      <c r="G10" s="72">
        <v>4.8070357638362058</v>
      </c>
      <c r="H10" s="64" t="s">
        <v>300</v>
      </c>
      <c r="I10" s="72">
        <v>-1.5208228839698013</v>
      </c>
      <c r="J10" s="64" t="s">
        <v>300</v>
      </c>
      <c r="K10" s="76">
        <v>-0.12535691573720298</v>
      </c>
    </row>
    <row r="11" spans="2:11" x14ac:dyDescent="0.25">
      <c r="B11" s="75" t="s">
        <v>301</v>
      </c>
      <c r="C11" s="72">
        <v>-0.61474152058258158</v>
      </c>
      <c r="D11" s="64" t="s">
        <v>301</v>
      </c>
      <c r="E11" s="72">
        <v>0.8937830249226385</v>
      </c>
      <c r="F11" s="64" t="s">
        <v>301</v>
      </c>
      <c r="G11" s="72">
        <v>2.0417497780197524</v>
      </c>
      <c r="H11" s="64" t="s">
        <v>301</v>
      </c>
      <c r="I11" s="72">
        <v>-0.55042379751599868</v>
      </c>
      <c r="J11" s="64" t="s">
        <v>301</v>
      </c>
      <c r="K11" s="76">
        <v>0.45988781283887775</v>
      </c>
    </row>
    <row r="12" spans="2:11" x14ac:dyDescent="0.25">
      <c r="B12" s="75" t="s">
        <v>302</v>
      </c>
      <c r="C12" s="72">
        <v>0.24385345555403382</v>
      </c>
      <c r="D12" s="64" t="s">
        <v>302</v>
      </c>
      <c r="E12" s="72">
        <v>0.9660473369232081</v>
      </c>
      <c r="F12" s="64" t="s">
        <v>302</v>
      </c>
      <c r="G12" s="72">
        <v>8.150470949869576E-2</v>
      </c>
      <c r="H12" s="64" t="s">
        <v>302</v>
      </c>
      <c r="I12" s="72">
        <v>0.67878393358528999</v>
      </c>
      <c r="J12" s="64" t="s">
        <v>302</v>
      </c>
      <c r="K12" s="76">
        <v>0.92984894166232146</v>
      </c>
    </row>
    <row r="13" spans="2:11" x14ac:dyDescent="0.25">
      <c r="B13" s="75" t="s">
        <v>303</v>
      </c>
      <c r="C13" s="72">
        <v>-0.19242606698327505</v>
      </c>
      <c r="D13" s="64" t="s">
        <v>303</v>
      </c>
      <c r="E13" s="72">
        <v>1.1408919859061584</v>
      </c>
      <c r="F13" s="64" t="s">
        <v>303</v>
      </c>
      <c r="G13" s="72">
        <v>2.9012165214918485E-2</v>
      </c>
      <c r="H13" s="64" t="s">
        <v>303</v>
      </c>
      <c r="I13" s="72">
        <v>0.64376158403007666</v>
      </c>
      <c r="J13" s="64" t="s">
        <v>303</v>
      </c>
      <c r="K13" s="76">
        <v>1.975530605127257</v>
      </c>
    </row>
    <row r="14" spans="2:11" x14ac:dyDescent="0.25">
      <c r="B14" s="75" t="s">
        <v>304</v>
      </c>
      <c r="C14" s="72">
        <v>5.142738857075875E-2</v>
      </c>
      <c r="D14" s="64" t="s">
        <v>304</v>
      </c>
      <c r="E14" s="72">
        <v>2.1069393228293665</v>
      </c>
      <c r="F14" s="64" t="s">
        <v>304</v>
      </c>
      <c r="G14" s="72">
        <v>0.11051687471361424</v>
      </c>
      <c r="H14" s="64" t="s">
        <v>304</v>
      </c>
      <c r="I14" s="72">
        <v>1.3225455176153667</v>
      </c>
      <c r="J14" s="64" t="s">
        <v>304</v>
      </c>
      <c r="K14" s="76">
        <v>2.9053795467895784</v>
      </c>
    </row>
    <row r="15" spans="2:11" x14ac:dyDescent="0.25">
      <c r="B15" s="75" t="s">
        <v>305</v>
      </c>
      <c r="C15" s="72">
        <v>-0.52736066887104238</v>
      </c>
      <c r="D15" s="64" t="s">
        <v>305</v>
      </c>
      <c r="E15" s="72">
        <v>17.69893926232286</v>
      </c>
      <c r="F15" s="64" t="s">
        <v>305</v>
      </c>
      <c r="G15" s="72">
        <v>0.59908562092964546</v>
      </c>
      <c r="H15" s="64" t="s">
        <v>305</v>
      </c>
      <c r="I15" s="72">
        <v>12.226693814567954</v>
      </c>
      <c r="J15" s="64" t="s">
        <v>305</v>
      </c>
      <c r="K15" s="76">
        <v>28.945659075018323</v>
      </c>
    </row>
    <row r="16" spans="2:11" x14ac:dyDescent="0.25">
      <c r="B16" s="75" t="s">
        <v>306</v>
      </c>
      <c r="C16" s="72">
        <v>12</v>
      </c>
      <c r="D16" s="64" t="s">
        <v>306</v>
      </c>
      <c r="E16" s="72">
        <v>12</v>
      </c>
      <c r="F16" s="64" t="s">
        <v>306</v>
      </c>
      <c r="G16" s="72">
        <v>12</v>
      </c>
      <c r="H16" s="64" t="s">
        <v>306</v>
      </c>
      <c r="I16" s="72">
        <v>12</v>
      </c>
      <c r="J16" s="64" t="s">
        <v>306</v>
      </c>
      <c r="K16" s="76">
        <v>12</v>
      </c>
    </row>
    <row r="17" spans="2:11" ht="15.75" thickBot="1" x14ac:dyDescent="0.3">
      <c r="B17" s="77" t="s">
        <v>307</v>
      </c>
      <c r="C17" s="78">
        <v>4.9097831258760029E-2</v>
      </c>
      <c r="D17" s="79" t="s">
        <v>307</v>
      </c>
      <c r="E17" s="78">
        <v>0.22693481616892397</v>
      </c>
      <c r="F17" s="79" t="s">
        <v>307</v>
      </c>
      <c r="G17" s="78">
        <v>1.42066153836806E-2</v>
      </c>
      <c r="H17" s="79" t="s">
        <v>307</v>
      </c>
      <c r="I17" s="78">
        <v>0.16975097773901549</v>
      </c>
      <c r="J17" s="79" t="s">
        <v>307</v>
      </c>
      <c r="K17" s="80">
        <v>0.16944107777216058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3028A-7A0D-4AAE-8095-EF6A07453C22}">
  <dimension ref="C2:P29"/>
  <sheetViews>
    <sheetView topLeftCell="J1" workbookViewId="0">
      <selection activeCell="N18" sqref="N18"/>
    </sheetView>
  </sheetViews>
  <sheetFormatPr defaultRowHeight="15" x14ac:dyDescent="0.25"/>
  <cols>
    <col min="3" max="3" width="23.28515625" bestFit="1" customWidth="1"/>
    <col min="4" max="4" width="12.5703125" bestFit="1" customWidth="1"/>
    <col min="5" max="5" width="11.7109375" customWidth="1"/>
    <col min="6" max="6" width="10.42578125" customWidth="1"/>
    <col min="7" max="7" width="10.7109375" customWidth="1"/>
    <col min="8" max="8" width="11.5703125" customWidth="1"/>
    <col min="10" max="10" width="31.85546875" bestFit="1" customWidth="1"/>
    <col min="15" max="15" width="11.5703125" bestFit="1" customWidth="1"/>
    <col min="16" max="16" width="15" bestFit="1" customWidth="1"/>
  </cols>
  <sheetData>
    <row r="2" spans="3:10" ht="15.75" thickBot="1" x14ac:dyDescent="0.3"/>
    <row r="3" spans="3:10" ht="15.75" thickBot="1" x14ac:dyDescent="0.3">
      <c r="C3" s="93"/>
      <c r="D3" s="94" t="s">
        <v>7</v>
      </c>
      <c r="E3" s="94" t="s">
        <v>267</v>
      </c>
      <c r="F3" s="94" t="s">
        <v>268</v>
      </c>
      <c r="G3" s="94" t="s">
        <v>269</v>
      </c>
      <c r="H3" s="95" t="s">
        <v>270</v>
      </c>
    </row>
    <row r="4" spans="3:10" x14ac:dyDescent="0.25">
      <c r="C4" s="73"/>
      <c r="D4" s="65"/>
      <c r="E4" s="65"/>
      <c r="F4" s="65"/>
      <c r="G4" s="65"/>
      <c r="H4" s="74"/>
    </row>
    <row r="5" spans="3:10" x14ac:dyDescent="0.25">
      <c r="C5" s="75" t="s">
        <v>295</v>
      </c>
      <c r="D5" s="72">
        <v>7.2432847832738954E-3</v>
      </c>
      <c r="E5" s="72">
        <v>12.157609325914407</v>
      </c>
      <c r="F5" s="72">
        <v>0.53995024183650464</v>
      </c>
      <c r="G5" s="72">
        <v>4.6702888243967013</v>
      </c>
      <c r="H5" s="76">
        <v>8.3214139738215049</v>
      </c>
    </row>
    <row r="6" spans="3:10" x14ac:dyDescent="0.25">
      <c r="C6" s="75" t="s">
        <v>296</v>
      </c>
      <c r="D6" s="72">
        <v>0.10654093430079833</v>
      </c>
      <c r="E6" s="72">
        <v>12.160496821738821</v>
      </c>
      <c r="F6" s="72">
        <v>0.54009833080515934</v>
      </c>
      <c r="G6" s="72">
        <v>4.6519388664860148</v>
      </c>
      <c r="H6" s="76">
        <v>8.2379852074430069</v>
      </c>
    </row>
    <row r="7" spans="3:10" x14ac:dyDescent="0.25">
      <c r="C7" s="75" t="s">
        <v>297</v>
      </c>
      <c r="D7" s="72" t="e">
        <v>#N/A</v>
      </c>
      <c r="E7" s="72" t="e">
        <v>#N/A</v>
      </c>
      <c r="F7" s="72" t="e">
        <v>#N/A</v>
      </c>
      <c r="G7" s="72" t="e">
        <v>#N/A</v>
      </c>
      <c r="H7" s="76" t="e">
        <v>#N/A</v>
      </c>
    </row>
    <row r="8" spans="3:10" x14ac:dyDescent="0.25">
      <c r="C8" s="75" t="s">
        <v>298</v>
      </c>
      <c r="D8" s="72">
        <v>0.32690188901726119</v>
      </c>
      <c r="E8" s="72">
        <v>1.8658056218856662</v>
      </c>
      <c r="F8" s="72">
        <v>0.10467517057019897</v>
      </c>
      <c r="G8" s="72">
        <v>0.56173219893196435</v>
      </c>
      <c r="H8" s="76">
        <v>1.2593751286613317</v>
      </c>
    </row>
    <row r="9" spans="3:10" x14ac:dyDescent="0.25">
      <c r="C9" s="75" t="s">
        <v>299</v>
      </c>
      <c r="D9" s="72">
        <v>0.10686484504305377</v>
      </c>
      <c r="E9" s="72">
        <v>3.4812306186601578</v>
      </c>
      <c r="F9" s="72">
        <v>1.0956891333900249E-2</v>
      </c>
      <c r="G9" s="72">
        <v>0.31554306331693999</v>
      </c>
      <c r="H9" s="76">
        <v>1.5860257146907459</v>
      </c>
    </row>
    <row r="10" spans="3:10" x14ac:dyDescent="0.25">
      <c r="C10" s="75" t="s">
        <v>300</v>
      </c>
      <c r="D10" s="72">
        <v>-0.89796307120223195</v>
      </c>
      <c r="E10" s="72">
        <v>-0.17328259653977574</v>
      </c>
      <c r="F10" s="72">
        <v>1.9240833095699692</v>
      </c>
      <c r="G10" s="72">
        <v>2.4572492046829799</v>
      </c>
      <c r="H10" s="76">
        <v>0.67240250765348719</v>
      </c>
    </row>
    <row r="11" spans="3:10" x14ac:dyDescent="0.25">
      <c r="C11" s="75" t="s">
        <v>301</v>
      </c>
      <c r="D11" s="72">
        <v>-0.17755506620585734</v>
      </c>
      <c r="E11" s="72">
        <v>0.25643436098139449</v>
      </c>
      <c r="F11" s="72">
        <v>0.82443524749597075</v>
      </c>
      <c r="G11" s="72">
        <v>0.74675381173192923</v>
      </c>
      <c r="H11" s="76">
        <v>-0.13334913412374449</v>
      </c>
    </row>
    <row r="12" spans="3:10" x14ac:dyDescent="0.25">
      <c r="C12" s="75" t="s">
        <v>302</v>
      </c>
      <c r="D12" s="97" t="s">
        <v>312</v>
      </c>
      <c r="E12" s="97" t="s">
        <v>313</v>
      </c>
      <c r="F12" s="97" t="s">
        <v>314</v>
      </c>
      <c r="G12" s="97" t="s">
        <v>315</v>
      </c>
      <c r="H12" s="98" t="s">
        <v>316</v>
      </c>
    </row>
    <row r="13" spans="3:10" hidden="1" x14ac:dyDescent="0.25">
      <c r="C13" s="75" t="s">
        <v>305</v>
      </c>
      <c r="D13" s="72">
        <v>8.6919417399286741E-2</v>
      </c>
      <c r="E13" s="72">
        <v>145.89131191097289</v>
      </c>
      <c r="F13" s="72">
        <v>6.4794029020380561</v>
      </c>
      <c r="G13" s="72">
        <v>56.043465892760416</v>
      </c>
      <c r="H13" s="76">
        <v>99.856967685858066</v>
      </c>
    </row>
    <row r="14" spans="3:10" x14ac:dyDescent="0.25">
      <c r="C14" s="75" t="s">
        <v>306</v>
      </c>
      <c r="D14" s="72">
        <v>12</v>
      </c>
      <c r="E14" s="72">
        <v>12</v>
      </c>
      <c r="F14" s="72">
        <v>12</v>
      </c>
      <c r="G14" s="72">
        <v>12</v>
      </c>
      <c r="H14" s="76">
        <v>12</v>
      </c>
    </row>
    <row r="15" spans="3:10" ht="15.75" thickBot="1" x14ac:dyDescent="0.3">
      <c r="C15" s="77" t="s">
        <v>307</v>
      </c>
      <c r="D15" s="78">
        <v>0.20770355101269267</v>
      </c>
      <c r="E15" s="78">
        <v>1.1854763345972452</v>
      </c>
      <c r="F15" s="78">
        <v>6.6507430396468684E-2</v>
      </c>
      <c r="G15" s="78">
        <v>0.35690761159895479</v>
      </c>
      <c r="H15" s="80">
        <v>0.80016878172953421</v>
      </c>
    </row>
    <row r="16" spans="3:10" ht="15.75" x14ac:dyDescent="0.25">
      <c r="J16" s="109" t="s">
        <v>322</v>
      </c>
    </row>
    <row r="18" spans="10:16" ht="15.75" x14ac:dyDescent="0.25">
      <c r="J18" s="103" t="s">
        <v>317</v>
      </c>
      <c r="K18" s="103" t="s">
        <v>318</v>
      </c>
      <c r="L18" s="103" t="s">
        <v>296</v>
      </c>
      <c r="M18" s="105" t="s">
        <v>319</v>
      </c>
      <c r="N18" s="103" t="s">
        <v>300</v>
      </c>
      <c r="O18" s="103" t="s">
        <v>301</v>
      </c>
      <c r="P18" s="103" t="s">
        <v>302</v>
      </c>
    </row>
    <row r="19" spans="10:16" ht="15.75" x14ac:dyDescent="0.25">
      <c r="J19" s="106" t="s">
        <v>320</v>
      </c>
      <c r="K19" s="99">
        <v>7.2432847832738954E-3</v>
      </c>
      <c r="L19" s="99">
        <v>0.10654093430079833</v>
      </c>
      <c r="M19" s="99">
        <v>0.32690188901726119</v>
      </c>
      <c r="N19" s="99">
        <v>-0.89796307120223195</v>
      </c>
      <c r="O19" s="99">
        <v>-0.17755506620585734</v>
      </c>
      <c r="P19" s="100" t="s">
        <v>312</v>
      </c>
    </row>
    <row r="20" spans="10:16" ht="15.75" x14ac:dyDescent="0.25">
      <c r="J20" s="106" t="s">
        <v>76</v>
      </c>
      <c r="K20" s="99">
        <v>12.157609325914407</v>
      </c>
      <c r="L20" s="99">
        <v>12.160496821738821</v>
      </c>
      <c r="M20" s="99">
        <v>1.8658056218856662</v>
      </c>
      <c r="N20" s="99">
        <v>-0.17328259653977574</v>
      </c>
      <c r="O20" s="99">
        <v>0.25643436098139449</v>
      </c>
      <c r="P20" s="100" t="s">
        <v>313</v>
      </c>
    </row>
    <row r="21" spans="10:16" ht="15.75" x14ac:dyDescent="0.25">
      <c r="J21" s="106" t="s">
        <v>80</v>
      </c>
      <c r="K21" s="99">
        <v>0.53995024183650464</v>
      </c>
      <c r="L21" s="99">
        <v>0.54009833080515934</v>
      </c>
      <c r="M21" s="99">
        <v>0.10467517057019897</v>
      </c>
      <c r="N21" s="99">
        <v>1.9240833095699692</v>
      </c>
      <c r="O21" s="99">
        <v>0.82443524749597075</v>
      </c>
      <c r="P21" s="100" t="s">
        <v>314</v>
      </c>
    </row>
    <row r="22" spans="10:16" ht="15.75" x14ac:dyDescent="0.25">
      <c r="J22" s="106" t="s">
        <v>81</v>
      </c>
      <c r="K22" s="99">
        <v>4.6702888243967013</v>
      </c>
      <c r="L22" s="99">
        <v>4.6519388664860148</v>
      </c>
      <c r="M22" s="99">
        <v>0.56173219893196435</v>
      </c>
      <c r="N22" s="99">
        <v>2.4572492046829799</v>
      </c>
      <c r="O22" s="99">
        <v>0.74675381173192923</v>
      </c>
      <c r="P22" s="100" t="s">
        <v>315</v>
      </c>
    </row>
    <row r="23" spans="10:16" ht="15.75" x14ac:dyDescent="0.25">
      <c r="J23" s="107" t="s">
        <v>321</v>
      </c>
      <c r="K23" s="101">
        <v>8.3214139738215049</v>
      </c>
      <c r="L23" s="101">
        <v>8.2379852074430069</v>
      </c>
      <c r="M23" s="101">
        <v>1.2593751286613317</v>
      </c>
      <c r="N23" s="101">
        <v>0.67240250765348719</v>
      </c>
      <c r="O23" s="101">
        <v>-0.13334913412374449</v>
      </c>
      <c r="P23" s="102" t="s">
        <v>316</v>
      </c>
    </row>
    <row r="25" spans="10:16" x14ac:dyDescent="0.25">
      <c r="J25" s="108" t="s">
        <v>323</v>
      </c>
    </row>
    <row r="29" spans="10:16" x14ac:dyDescent="0.25">
      <c r="P29" s="104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6141D-ED7F-423D-96A2-032F31DA52C4}">
  <dimension ref="A1:J21"/>
  <sheetViews>
    <sheetView topLeftCell="C1" workbookViewId="0">
      <selection activeCell="J18" sqref="J18:J21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5" max="5" width="12" bestFit="1" customWidth="1"/>
    <col min="6" max="6" width="13.42578125" bestFit="1" customWidth="1"/>
    <col min="7" max="7" width="12" bestFit="1" customWidth="1"/>
    <col min="8" max="8" width="12.7109375" bestFit="1" customWidth="1"/>
    <col min="9" max="9" width="12.5703125" bestFit="1" customWidth="1"/>
  </cols>
  <sheetData>
    <row r="1" spans="1:10" x14ac:dyDescent="0.25">
      <c r="A1" t="s">
        <v>271</v>
      </c>
    </row>
    <row r="2" spans="1:10" ht="15.75" thickBot="1" x14ac:dyDescent="0.3"/>
    <row r="3" spans="1:10" x14ac:dyDescent="0.25">
      <c r="A3" s="68" t="s">
        <v>272</v>
      </c>
      <c r="B3" s="68"/>
    </row>
    <row r="4" spans="1:10" x14ac:dyDescent="0.25">
      <c r="A4" s="65" t="s">
        <v>273</v>
      </c>
      <c r="B4" s="65">
        <v>0.34541287798258979</v>
      </c>
    </row>
    <row r="5" spans="1:10" x14ac:dyDescent="0.25">
      <c r="A5" s="65" t="s">
        <v>274</v>
      </c>
      <c r="B5" s="127">
        <v>0.11931005627621545</v>
      </c>
    </row>
    <row r="6" spans="1:10" x14ac:dyDescent="0.25">
      <c r="A6" s="65" t="s">
        <v>275</v>
      </c>
      <c r="B6" s="124">
        <v>-0.38394134013737574</v>
      </c>
    </row>
    <row r="7" spans="1:10" x14ac:dyDescent="0.25">
      <c r="A7" s="65" t="s">
        <v>276</v>
      </c>
      <c r="B7" s="65">
        <v>0.38457076964124154</v>
      </c>
    </row>
    <row r="8" spans="1:10" ht="15.75" thickBot="1" x14ac:dyDescent="0.3">
      <c r="A8" s="66" t="s">
        <v>277</v>
      </c>
      <c r="B8" s="70">
        <v>12</v>
      </c>
    </row>
    <row r="10" spans="1:10" ht="15.75" thickBot="1" x14ac:dyDescent="0.3">
      <c r="A10" t="s">
        <v>278</v>
      </c>
    </row>
    <row r="11" spans="1:10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10" x14ac:dyDescent="0.25">
      <c r="A12" s="65" t="s">
        <v>279</v>
      </c>
      <c r="B12" s="65">
        <v>4</v>
      </c>
      <c r="C12" s="65">
        <v>0.1402505574363937</v>
      </c>
      <c r="D12" s="65">
        <v>3.5062639359098424E-2</v>
      </c>
      <c r="E12" s="65">
        <v>0.23707844056961522</v>
      </c>
      <c r="F12" s="69">
        <v>0.90871940066678702</v>
      </c>
    </row>
    <row r="13" spans="1:10" x14ac:dyDescent="0.25">
      <c r="A13" s="65" t="s">
        <v>280</v>
      </c>
      <c r="B13" s="65">
        <v>7</v>
      </c>
      <c r="C13" s="65">
        <v>1.0352627380371979</v>
      </c>
      <c r="D13" s="65">
        <v>0.14789467686245686</v>
      </c>
      <c r="E13" s="65"/>
      <c r="F13" s="65"/>
    </row>
    <row r="14" spans="1:10" ht="15.75" thickBot="1" x14ac:dyDescent="0.3">
      <c r="A14" s="66" t="s">
        <v>281</v>
      </c>
      <c r="B14" s="66">
        <v>11</v>
      </c>
      <c r="C14" s="66">
        <v>1.1755132954735916</v>
      </c>
      <c r="D14" s="66"/>
      <c r="E14" s="66"/>
      <c r="F14" s="66"/>
    </row>
    <row r="15" spans="1:10" ht="15.75" thickBot="1" x14ac:dyDescent="0.3"/>
    <row r="16" spans="1:10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  <c r="J16" s="138" t="s">
        <v>343</v>
      </c>
    </row>
    <row r="17" spans="1:10" x14ac:dyDescent="0.25">
      <c r="A17" s="65" t="s">
        <v>282</v>
      </c>
      <c r="B17" s="127">
        <v>-0.5194137243036725</v>
      </c>
      <c r="C17" s="124">
        <v>1.1728165693701809</v>
      </c>
      <c r="D17" s="124">
        <v>-0.44287720507104111</v>
      </c>
      <c r="E17" s="127">
        <v>0.67121737276939186</v>
      </c>
      <c r="F17" s="65">
        <v>-3.2926842269062542</v>
      </c>
      <c r="G17" s="65">
        <v>2.2538567782989087</v>
      </c>
      <c r="H17" s="65">
        <v>-3.2926842269062542</v>
      </c>
      <c r="I17" s="65">
        <v>2.2538567782989087</v>
      </c>
      <c r="J17" s="139"/>
    </row>
    <row r="18" spans="1:10" x14ac:dyDescent="0.25">
      <c r="A18" s="65" t="s">
        <v>267</v>
      </c>
      <c r="B18" s="127">
        <v>-1.4900267093597198E-2</v>
      </c>
      <c r="C18" s="124">
        <v>0.12941201015682</v>
      </c>
      <c r="D18" s="124">
        <v>-0.11513820916266755</v>
      </c>
      <c r="E18" s="127">
        <v>0.91156877529972147</v>
      </c>
      <c r="F18" s="65">
        <v>-0.32091104475778559</v>
      </c>
      <c r="G18" s="65">
        <v>0.29111051057059117</v>
      </c>
      <c r="H18" s="65">
        <v>-0.32091104475778559</v>
      </c>
      <c r="I18" s="65">
        <v>0.29111051057059117</v>
      </c>
      <c r="J18" s="139">
        <f>1/(1-'Liquidity VIF'!B5)</f>
        <v>4.3516394090512929</v>
      </c>
    </row>
    <row r="19" spans="1:10" x14ac:dyDescent="0.25">
      <c r="A19" s="65" t="s">
        <v>268</v>
      </c>
      <c r="B19" s="127">
        <v>-0.48497561462332112</v>
      </c>
      <c r="C19" s="124">
        <v>2.3177956907899278</v>
      </c>
      <c r="D19" s="124">
        <v>-0.20924001910540985</v>
      </c>
      <c r="E19" s="127">
        <v>0.84021982653585692</v>
      </c>
      <c r="F19" s="65">
        <v>-5.9656915153024359</v>
      </c>
      <c r="G19" s="65">
        <v>4.9957402860557929</v>
      </c>
      <c r="H19" s="65">
        <v>-5.9656915153024359</v>
      </c>
      <c r="I19" s="65">
        <v>4.9957402860557929</v>
      </c>
      <c r="J19" s="139">
        <f>1/(1-'Profitability VIF'!B5)</f>
        <v>4.2842426947689116</v>
      </c>
    </row>
    <row r="20" spans="1:10" x14ac:dyDescent="0.25">
      <c r="A20" s="65" t="s">
        <v>269</v>
      </c>
      <c r="B20" s="127">
        <v>0.1764554592635986</v>
      </c>
      <c r="C20" s="124">
        <v>0.21355994348640508</v>
      </c>
      <c r="D20" s="124">
        <v>0.82625728581367364</v>
      </c>
      <c r="E20" s="127">
        <v>0.4359117897115079</v>
      </c>
      <c r="F20" s="65">
        <v>-0.32853356227313946</v>
      </c>
      <c r="G20" s="65">
        <v>0.6814444808003367</v>
      </c>
      <c r="H20" s="65">
        <v>-0.32853356227313946</v>
      </c>
      <c r="I20" s="65">
        <v>0.6814444808003367</v>
      </c>
      <c r="J20" s="139">
        <f>1/(1-'Leverage VIF'!B5)</f>
        <v>1.0769683981122757</v>
      </c>
    </row>
    <row r="21" spans="1:10" ht="15.75" thickBot="1" x14ac:dyDescent="0.3">
      <c r="A21" s="66" t="s">
        <v>270</v>
      </c>
      <c r="B21" s="126">
        <v>1.7493826976850219E-2</v>
      </c>
      <c r="C21" s="125">
        <v>0.13233617102800616</v>
      </c>
      <c r="D21" s="125">
        <v>0.13219233140082329</v>
      </c>
      <c r="E21" s="126">
        <v>0.89855169872253327</v>
      </c>
      <c r="F21" s="66">
        <v>-0.29543149239890365</v>
      </c>
      <c r="G21" s="66">
        <v>0.33041914635260405</v>
      </c>
      <c r="H21" s="66">
        <v>-0.29543149239890365</v>
      </c>
      <c r="I21" s="66">
        <v>0.33041914635260405</v>
      </c>
      <c r="J21" s="139">
        <f>1/(1-'Asset Efficiency VIF'!B5)</f>
        <v>1.5791538870802868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3C26B-B5EF-484D-ADB1-DA13C3FF4D2B}">
  <dimension ref="B2:G9"/>
  <sheetViews>
    <sheetView workbookViewId="0">
      <selection activeCell="B2" sqref="B2:G7"/>
    </sheetView>
  </sheetViews>
  <sheetFormatPr defaultRowHeight="15" x14ac:dyDescent="0.25"/>
  <cols>
    <col min="2" max="2" width="18" customWidth="1"/>
    <col min="4" max="4" width="12" bestFit="1" customWidth="1"/>
    <col min="5" max="6" width="15.5703125" bestFit="1" customWidth="1"/>
    <col min="7" max="7" width="19.7109375" bestFit="1" customWidth="1"/>
  </cols>
  <sheetData>
    <row r="2" spans="2:7" ht="15.75" x14ac:dyDescent="0.25">
      <c r="B2" s="121"/>
      <c r="C2" s="120" t="s">
        <v>7</v>
      </c>
      <c r="D2" s="120" t="s">
        <v>76</v>
      </c>
      <c r="E2" s="120" t="s">
        <v>80</v>
      </c>
      <c r="F2" s="120" t="s">
        <v>81</v>
      </c>
      <c r="G2" s="120" t="s">
        <v>321</v>
      </c>
    </row>
    <row r="3" spans="2:7" ht="15.75" x14ac:dyDescent="0.25">
      <c r="B3" s="116" t="s">
        <v>7</v>
      </c>
      <c r="C3" s="117">
        <v>1</v>
      </c>
      <c r="D3" s="117"/>
      <c r="E3" s="117"/>
      <c r="F3" s="117"/>
      <c r="G3" s="117"/>
    </row>
    <row r="4" spans="2:7" ht="15.75" x14ac:dyDescent="0.25">
      <c r="B4" s="116" t="s">
        <v>76</v>
      </c>
      <c r="C4" s="117">
        <v>-0.12040069357638371</v>
      </c>
      <c r="D4" s="117">
        <v>1</v>
      </c>
      <c r="E4" s="117"/>
      <c r="F4" s="117"/>
      <c r="G4" s="117"/>
    </row>
    <row r="5" spans="2:7" ht="15.75" x14ac:dyDescent="0.25">
      <c r="B5" s="116" t="s">
        <v>80</v>
      </c>
      <c r="C5" s="117">
        <v>-0.1582731591281088</v>
      </c>
      <c r="D5" s="117">
        <v>0.86416485926230058</v>
      </c>
      <c r="E5" s="117">
        <v>1</v>
      </c>
      <c r="F5" s="117"/>
      <c r="G5" s="117"/>
    </row>
    <row r="6" spans="2:7" ht="15.75" x14ac:dyDescent="0.25">
      <c r="B6" s="116" t="s">
        <v>81</v>
      </c>
      <c r="C6" s="117">
        <v>0.28830492276327779</v>
      </c>
      <c r="D6" s="117">
        <v>0.17352526737656465</v>
      </c>
      <c r="E6" s="117">
        <v>7.9205404817712488E-2</v>
      </c>
      <c r="F6" s="117">
        <v>1</v>
      </c>
      <c r="G6" s="117"/>
    </row>
    <row r="7" spans="2:7" ht="15.75" x14ac:dyDescent="0.25">
      <c r="B7" s="118" t="s">
        <v>321</v>
      </c>
      <c r="C7" s="119">
        <v>-4.3405928506867981E-2</v>
      </c>
      <c r="D7" s="119">
        <v>0.68589203910444696</v>
      </c>
      <c r="E7" s="119">
        <v>0.68987621403716826</v>
      </c>
      <c r="F7" s="119">
        <v>0.18027731470362907</v>
      </c>
      <c r="G7" s="119">
        <v>1</v>
      </c>
    </row>
    <row r="8" spans="2:7" ht="15.75" x14ac:dyDescent="0.25">
      <c r="B8" s="122"/>
      <c r="C8" s="122"/>
      <c r="D8" s="122"/>
      <c r="E8" s="122"/>
      <c r="F8" s="122"/>
      <c r="G8" s="122"/>
    </row>
    <row r="9" spans="2:7" x14ac:dyDescent="0.25">
      <c r="B9" s="123"/>
      <c r="C9" s="123"/>
      <c r="D9" s="123"/>
      <c r="E9" s="123"/>
      <c r="F9" s="123"/>
      <c r="G9" s="12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AI438"/>
  <sheetViews>
    <sheetView topLeftCell="B1" workbookViewId="0">
      <selection activeCell="C10" sqref="C10"/>
    </sheetView>
  </sheetViews>
  <sheetFormatPr defaultRowHeight="15" x14ac:dyDescent="0.25"/>
  <cols>
    <col min="2" max="2" width="13.5703125" bestFit="1" customWidth="1"/>
    <col min="3" max="3" width="11.5703125" bestFit="1" customWidth="1"/>
  </cols>
  <sheetData>
    <row r="3" spans="2:13" ht="15.75" thickBot="1" x14ac:dyDescent="0.3"/>
    <row r="4" spans="2:13" ht="15.75" thickBot="1" x14ac:dyDescent="0.3">
      <c r="B4" s="6" t="s">
        <v>6</v>
      </c>
      <c r="C4" s="3" t="s">
        <v>1</v>
      </c>
      <c r="D4" s="3"/>
      <c r="F4" s="3" t="s">
        <v>2</v>
      </c>
      <c r="G4" s="3"/>
      <c r="I4" s="3" t="s">
        <v>0</v>
      </c>
      <c r="K4" s="3" t="s">
        <v>4</v>
      </c>
    </row>
    <row r="5" spans="2:13" x14ac:dyDescent="0.25">
      <c r="B5" s="4"/>
      <c r="C5" t="s">
        <v>0</v>
      </c>
      <c r="F5" t="s">
        <v>3</v>
      </c>
      <c r="I5" t="s">
        <v>4</v>
      </c>
      <c r="K5" t="s">
        <v>5</v>
      </c>
    </row>
    <row r="6" spans="2:13" ht="15.75" thickBot="1" x14ac:dyDescent="0.3">
      <c r="B6" s="4"/>
    </row>
    <row r="7" spans="2:13" ht="15.75" thickBot="1" x14ac:dyDescent="0.3">
      <c r="B7" s="2">
        <v>2009</v>
      </c>
      <c r="C7" s="42" t="s">
        <v>336</v>
      </c>
      <c r="D7" s="42"/>
      <c r="E7" s="42"/>
      <c r="F7" s="4">
        <v>179601</v>
      </c>
      <c r="G7" s="4"/>
      <c r="H7" s="4"/>
      <c r="I7" s="4">
        <f>C8</f>
        <v>72412</v>
      </c>
      <c r="J7" s="4"/>
      <c r="K7" s="4">
        <f>I8</f>
        <v>307368</v>
      </c>
      <c r="L7" s="4"/>
    </row>
    <row r="8" spans="2:13" x14ac:dyDescent="0.25">
      <c r="B8" s="4"/>
      <c r="C8" s="4">
        <v>72412</v>
      </c>
      <c r="F8" s="4">
        <v>340905</v>
      </c>
      <c r="G8" s="4"/>
      <c r="H8" s="4"/>
      <c r="I8" s="4">
        <v>307368</v>
      </c>
      <c r="J8" s="4"/>
      <c r="K8" s="4">
        <v>521696</v>
      </c>
      <c r="L8" s="4"/>
    </row>
    <row r="9" spans="2:13" x14ac:dyDescent="0.25">
      <c r="B9" s="4"/>
      <c r="F9" s="4"/>
      <c r="G9" s="4"/>
      <c r="H9" s="4"/>
      <c r="I9" s="4"/>
      <c r="J9" s="4"/>
      <c r="K9" s="4"/>
      <c r="L9" s="4"/>
    </row>
    <row r="10" spans="2:13" x14ac:dyDescent="0.25">
      <c r="B10" s="4"/>
      <c r="C10" s="16">
        <f>(274740+72412)-329258</f>
        <v>17894</v>
      </c>
      <c r="F10" s="4"/>
      <c r="G10" s="4"/>
      <c r="H10" s="4"/>
      <c r="I10" s="4"/>
      <c r="J10" s="4"/>
      <c r="K10" s="4"/>
      <c r="L10" s="4"/>
    </row>
    <row r="11" spans="2:13" x14ac:dyDescent="0.25">
      <c r="B11" s="4"/>
      <c r="C11" s="16">
        <v>72412</v>
      </c>
      <c r="F11" s="4"/>
      <c r="G11" s="4"/>
      <c r="H11" s="4"/>
      <c r="I11" s="4"/>
      <c r="J11" s="4"/>
      <c r="K11" s="4"/>
      <c r="L11" s="4"/>
    </row>
    <row r="12" spans="2:13" x14ac:dyDescent="0.25">
      <c r="B12" s="4"/>
      <c r="F12" s="4"/>
      <c r="G12" s="4"/>
      <c r="H12" s="4"/>
      <c r="I12" s="4"/>
      <c r="J12" s="4"/>
      <c r="K12" s="4"/>
      <c r="L12" s="4"/>
    </row>
    <row r="13" spans="2:13" x14ac:dyDescent="0.25">
      <c r="B13" s="4"/>
      <c r="C13" s="7">
        <f>C10/C11</f>
        <v>0.2471137380544661</v>
      </c>
      <c r="F13" s="8">
        <f>F7/F8</f>
        <v>0.52683592203106433</v>
      </c>
      <c r="G13" s="4"/>
      <c r="H13" s="4"/>
      <c r="I13" s="7">
        <f>I7/I8</f>
        <v>0.235587309023711</v>
      </c>
      <c r="J13" s="4"/>
      <c r="K13" s="8">
        <f>K7/K8</f>
        <v>0.58917070477826172</v>
      </c>
      <c r="L13" s="4"/>
      <c r="M13" s="18">
        <f>C17*F17*I13*K13</f>
        <v>0.15955660154053236</v>
      </c>
    </row>
    <row r="14" spans="2:13" x14ac:dyDescent="0.25">
      <c r="B14" s="4"/>
      <c r="F14" s="4"/>
      <c r="G14" s="4"/>
      <c r="H14" s="4"/>
      <c r="I14" s="4"/>
      <c r="J14" s="4"/>
      <c r="K14" s="4"/>
      <c r="L14" s="4"/>
    </row>
    <row r="15" spans="2:13" x14ac:dyDescent="0.25">
      <c r="B15" s="4"/>
      <c r="C15" s="28" t="s">
        <v>140</v>
      </c>
      <c r="F15" s="9" t="s">
        <v>50</v>
      </c>
      <c r="G15" s="4"/>
      <c r="H15" s="4"/>
      <c r="I15" s="4"/>
      <c r="J15" s="4"/>
      <c r="K15" s="4"/>
      <c r="L15" s="4"/>
    </row>
    <row r="16" spans="2:13" x14ac:dyDescent="0.25">
      <c r="B16" s="4"/>
      <c r="F16" s="4"/>
      <c r="G16" s="4"/>
      <c r="H16" s="4"/>
      <c r="I16" s="4"/>
      <c r="J16" s="4"/>
      <c r="K16" s="4"/>
      <c r="L16" s="4"/>
    </row>
    <row r="17" spans="2:14" x14ac:dyDescent="0.25">
      <c r="B17" s="4"/>
      <c r="C17" s="13">
        <f>1-C13</f>
        <v>0.75288626194553387</v>
      </c>
      <c r="F17" s="8">
        <f>1+F13</f>
        <v>1.5268359220310643</v>
      </c>
      <c r="G17" s="4"/>
      <c r="H17" s="4"/>
      <c r="I17" s="4"/>
      <c r="J17" s="4"/>
      <c r="K17" s="4"/>
      <c r="L17" s="4"/>
    </row>
    <row r="18" spans="2:14" x14ac:dyDescent="0.25">
      <c r="B18" s="4"/>
      <c r="F18" s="4"/>
      <c r="G18" s="4"/>
      <c r="H18" s="4"/>
      <c r="I18" s="4"/>
      <c r="J18" s="4"/>
      <c r="K18" s="4"/>
      <c r="L18" s="4"/>
    </row>
    <row r="19" spans="2:14" x14ac:dyDescent="0.25">
      <c r="B19" s="11" t="s">
        <v>8</v>
      </c>
      <c r="C19" s="18">
        <v>0.25</v>
      </c>
      <c r="F19" s="4"/>
      <c r="G19" s="4"/>
      <c r="H19" s="4"/>
      <c r="I19" s="4"/>
      <c r="J19" s="4"/>
      <c r="K19" s="4"/>
      <c r="L19" s="4"/>
    </row>
    <row r="20" spans="2:14" x14ac:dyDescent="0.25">
      <c r="B20" s="11"/>
      <c r="C20" s="7"/>
      <c r="F20" s="4"/>
      <c r="G20" s="4"/>
      <c r="H20" s="4"/>
      <c r="I20" s="4"/>
      <c r="J20" s="4"/>
      <c r="K20" s="4"/>
      <c r="L20" s="4"/>
    </row>
    <row r="21" spans="2:14" x14ac:dyDescent="0.25">
      <c r="B21" s="11" t="s">
        <v>7</v>
      </c>
      <c r="C21" s="30">
        <f>C19-M13</f>
        <v>9.0443398459467639E-2</v>
      </c>
      <c r="F21" s="4"/>
      <c r="G21" s="4"/>
      <c r="H21" s="4"/>
      <c r="I21" s="4"/>
      <c r="J21" s="4"/>
      <c r="K21" s="4"/>
      <c r="L21" s="4"/>
    </row>
    <row r="22" spans="2:14" x14ac:dyDescent="0.25">
      <c r="B22" s="4"/>
      <c r="F22" s="4"/>
      <c r="G22" s="4"/>
      <c r="H22" s="4"/>
      <c r="I22" s="4"/>
      <c r="J22" s="4"/>
      <c r="K22" s="4"/>
      <c r="L22" s="4"/>
    </row>
    <row r="23" spans="2:14" x14ac:dyDescent="0.25">
      <c r="B23" s="11" t="s">
        <v>76</v>
      </c>
      <c r="C23" s="4" t="s">
        <v>82</v>
      </c>
      <c r="D23" s="4"/>
      <c r="E23" s="4"/>
      <c r="F23" s="4"/>
      <c r="G23" s="4"/>
      <c r="H23" s="4"/>
      <c r="I23" s="4"/>
      <c r="J23" s="4"/>
      <c r="K23" s="4"/>
      <c r="L23" s="4"/>
    </row>
    <row r="24" spans="2:14" x14ac:dyDescent="0.25">
      <c r="B24" s="4"/>
      <c r="C24" s="4" t="s">
        <v>77</v>
      </c>
      <c r="D24" s="4"/>
      <c r="E24" s="4"/>
      <c r="F24" s="4"/>
      <c r="G24" s="4"/>
      <c r="H24" s="4"/>
      <c r="I24" s="4"/>
      <c r="J24" s="4"/>
      <c r="K24" s="4"/>
      <c r="L24" s="4"/>
    </row>
    <row r="25" spans="2:14" x14ac:dyDescent="0.25">
      <c r="B25" s="4"/>
      <c r="C25" s="4">
        <v>319646</v>
      </c>
      <c r="D25" s="4">
        <v>96953</v>
      </c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2:14" x14ac:dyDescent="0.25">
      <c r="B26" s="4"/>
      <c r="C26" s="8">
        <f>C25/D25</f>
        <v>3.2969170629067692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2:14" x14ac:dyDescent="0.25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2:14" x14ac:dyDescent="0.25">
      <c r="B28" s="11" t="s">
        <v>80</v>
      </c>
      <c r="C28" s="4" t="s">
        <v>85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2:14" x14ac:dyDescent="0.25">
      <c r="B29" s="4"/>
      <c r="C29" s="4" t="s">
        <v>83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2:14" x14ac:dyDescent="0.25">
      <c r="B30" s="4"/>
      <c r="C30" s="4">
        <f>I7</f>
        <v>72412</v>
      </c>
      <c r="D30" s="4">
        <f>I8</f>
        <v>307368</v>
      </c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x14ac:dyDescent="0.25">
      <c r="B31" s="4"/>
      <c r="C31" s="7">
        <f>C30/D30</f>
        <v>0.235587309023711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2:14" x14ac:dyDescent="0.25">
      <c r="B32" s="4"/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2:35" x14ac:dyDescent="0.25">
      <c r="B33" s="11" t="s">
        <v>81</v>
      </c>
      <c r="C33" s="4" t="s">
        <v>84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2:35" x14ac:dyDescent="0.25">
      <c r="B34" s="4"/>
      <c r="C34" s="4" t="s">
        <v>86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2:35" x14ac:dyDescent="0.25">
      <c r="B35" s="4"/>
      <c r="C35" s="16">
        <f>F7</f>
        <v>179601</v>
      </c>
      <c r="D35" s="4">
        <f>F8</f>
        <v>340905</v>
      </c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2:35" x14ac:dyDescent="0.25">
      <c r="B36" s="4"/>
      <c r="C36" s="8">
        <f>C35/D35</f>
        <v>0.52683592203106433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2:35" x14ac:dyDescent="0.25">
      <c r="B37" s="4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2:35" x14ac:dyDescent="0.25">
      <c r="B38" s="11" t="s">
        <v>102</v>
      </c>
      <c r="C38" s="8" t="s">
        <v>104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2:35" x14ac:dyDescent="0.25">
      <c r="B39" s="11"/>
      <c r="C39" s="8" t="s">
        <v>103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2:35" x14ac:dyDescent="0.25">
      <c r="C40" s="4">
        <f>K7</f>
        <v>307368</v>
      </c>
      <c r="D40" s="4">
        <f>K8</f>
        <v>521696</v>
      </c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2:35" x14ac:dyDescent="0.25">
      <c r="C41" s="8">
        <f>C40/D40</f>
        <v>0.58917070477826172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2:35" ht="15.75" thickBot="1" x14ac:dyDescent="0.3"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2:35" ht="15.75" thickBot="1" x14ac:dyDescent="0.3">
      <c r="B43" s="2">
        <v>2010</v>
      </c>
      <c r="C43" s="39" t="s">
        <v>141</v>
      </c>
      <c r="D43" s="39"/>
      <c r="E43" s="39"/>
      <c r="F43" s="4">
        <v>189064</v>
      </c>
      <c r="G43" s="4"/>
      <c r="H43" s="4"/>
      <c r="I43" s="4">
        <f>C44</f>
        <v>37057</v>
      </c>
      <c r="J43" s="4"/>
      <c r="K43" s="4">
        <f>I44</f>
        <v>308810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2:35" x14ac:dyDescent="0.25">
      <c r="B44" s="11" t="s">
        <v>6</v>
      </c>
      <c r="C44" s="4">
        <v>37057</v>
      </c>
      <c r="D44" s="4"/>
      <c r="E44" s="4"/>
      <c r="F44" s="4">
        <v>341705</v>
      </c>
      <c r="G44" s="4"/>
      <c r="H44" s="4"/>
      <c r="I44" s="4">
        <v>308810</v>
      </c>
      <c r="J44" s="4"/>
      <c r="K44" s="4">
        <v>530769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2:35" x14ac:dyDescent="0.25">
      <c r="B45" s="11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2:35" x14ac:dyDescent="0.25">
      <c r="B46" s="11"/>
      <c r="C46" s="4">
        <f>(329258+37057)-335913</f>
        <v>30402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2:35" x14ac:dyDescent="0.25">
      <c r="B47" s="11"/>
      <c r="C47" s="4">
        <f>C44</f>
        <v>37057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2:35" x14ac:dyDescent="0.25">
      <c r="B48" s="11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2:35" x14ac:dyDescent="0.25">
      <c r="B49" s="11"/>
      <c r="C49" s="7">
        <f>C46/C47</f>
        <v>0.82041179804085596</v>
      </c>
      <c r="D49" s="4"/>
      <c r="E49" s="4"/>
      <c r="F49" s="8">
        <f>F43/F44</f>
        <v>0.55329597167147104</v>
      </c>
      <c r="G49" s="4"/>
      <c r="H49" s="4"/>
      <c r="I49" s="7">
        <f>I43/I44</f>
        <v>0.11999935235257926</v>
      </c>
      <c r="J49" s="4"/>
      <c r="K49" s="8">
        <f>K43/K44</f>
        <v>0.58181619499254855</v>
      </c>
      <c r="M49" s="18">
        <f>C53*F53*I49*K49</f>
        <v>1.9475863683586725E-2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2:35" x14ac:dyDescent="0.25">
      <c r="B50" s="11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2:35" x14ac:dyDescent="0.25">
      <c r="B51" s="11"/>
      <c r="C51" s="9" t="s">
        <v>142</v>
      </c>
      <c r="D51" s="9"/>
      <c r="E51" s="9"/>
      <c r="F51" s="9" t="s">
        <v>67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2:35" x14ac:dyDescent="0.25">
      <c r="B52" s="11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2:35" x14ac:dyDescent="0.25">
      <c r="B53" s="11"/>
      <c r="C53" s="7">
        <f>1-C49</f>
        <v>0.17958820195914404</v>
      </c>
      <c r="D53" s="4"/>
      <c r="E53" s="4"/>
      <c r="F53" s="8">
        <f>1+F49</f>
        <v>1.5532959716714712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2:35" x14ac:dyDescent="0.25">
      <c r="B54" s="11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2:35" x14ac:dyDescent="0.25">
      <c r="B55" s="11" t="s">
        <v>8</v>
      </c>
      <c r="C55" s="18">
        <v>0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2:35" x14ac:dyDescent="0.25">
      <c r="B56" s="11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2:35" x14ac:dyDescent="0.25">
      <c r="B57" s="11" t="s">
        <v>7</v>
      </c>
      <c r="C57" s="18">
        <f>C55-M49</f>
        <v>-1.9475863683586725E-2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2:35" x14ac:dyDescent="0.25">
      <c r="B58" s="11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2:35" x14ac:dyDescent="0.25">
      <c r="B59" s="11" t="s">
        <v>76</v>
      </c>
      <c r="C59" s="4" t="s">
        <v>82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2:35" x14ac:dyDescent="0.25">
      <c r="B60" s="4"/>
      <c r="C60" s="4" t="s">
        <v>77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2:35" x14ac:dyDescent="0.25">
      <c r="B61" s="4"/>
      <c r="C61" s="4">
        <v>279890</v>
      </c>
      <c r="D61" s="4">
        <v>90258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2:35" x14ac:dyDescent="0.25">
      <c r="B62" s="4"/>
      <c r="C62" s="8">
        <f>C61/D61</f>
        <v>3.1009993573976824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2:35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2:35" x14ac:dyDescent="0.25">
      <c r="B64" s="11" t="s">
        <v>80</v>
      </c>
      <c r="C64" s="4" t="s">
        <v>85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2:35" x14ac:dyDescent="0.25">
      <c r="B65" s="4"/>
      <c r="C65" s="4" t="s">
        <v>83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2:35" x14ac:dyDescent="0.25">
      <c r="B66" s="4"/>
      <c r="C66" s="4">
        <f>I43</f>
        <v>37057</v>
      </c>
      <c r="D66" s="4">
        <f>I44</f>
        <v>308810</v>
      </c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2:35" x14ac:dyDescent="0.25">
      <c r="B67" s="4"/>
      <c r="C67" s="7">
        <f>C66/D66</f>
        <v>0.11999935235257926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2:35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2:35" x14ac:dyDescent="0.25">
      <c r="B69" s="11" t="s">
        <v>81</v>
      </c>
      <c r="C69" s="4" t="s">
        <v>84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2:35" x14ac:dyDescent="0.25">
      <c r="B70" s="4"/>
      <c r="C70" s="4" t="s">
        <v>86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2:35" x14ac:dyDescent="0.25">
      <c r="B71" s="4"/>
      <c r="C71" s="4">
        <f>F43</f>
        <v>189064</v>
      </c>
      <c r="D71" s="4">
        <f>F44</f>
        <v>341705</v>
      </c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2:35" x14ac:dyDescent="0.25">
      <c r="B72" s="11"/>
      <c r="C72" s="8">
        <f>C71/D71</f>
        <v>0.55329597167147104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2:35" x14ac:dyDescent="0.25">
      <c r="B73" s="11"/>
      <c r="C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2:35" x14ac:dyDescent="0.25">
      <c r="B74" s="11" t="s">
        <v>102</v>
      </c>
      <c r="C74" s="8" t="s">
        <v>104</v>
      </c>
      <c r="D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2:35" x14ac:dyDescent="0.25">
      <c r="B75" s="11"/>
      <c r="C75" s="8" t="s">
        <v>103</v>
      </c>
      <c r="D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2:35" x14ac:dyDescent="0.25">
      <c r="B76" s="11"/>
      <c r="C76" s="8">
        <f>K43</f>
        <v>308810</v>
      </c>
      <c r="D76" s="4">
        <f>K44</f>
        <v>530769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2:35" x14ac:dyDescent="0.25">
      <c r="B77" s="11"/>
      <c r="C77" s="8">
        <f>C76/D76</f>
        <v>0.58181619499254855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2:35" ht="15.75" thickBot="1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2:35" ht="15.75" thickBot="1" x14ac:dyDescent="0.3">
      <c r="B79" s="2">
        <v>2011</v>
      </c>
      <c r="C79" s="24" t="s">
        <v>143</v>
      </c>
      <c r="D79" s="24"/>
      <c r="E79" s="24"/>
      <c r="F79" s="4">
        <v>160229</v>
      </c>
      <c r="G79" s="4"/>
      <c r="H79" s="4"/>
      <c r="I79" s="4">
        <f>C80</f>
        <v>113206</v>
      </c>
      <c r="J79" s="4"/>
      <c r="K79" s="4">
        <f>I80</f>
        <v>298303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2:35" x14ac:dyDescent="0.25">
      <c r="B80" s="11" t="s">
        <v>6</v>
      </c>
      <c r="C80" s="4">
        <v>113206</v>
      </c>
      <c r="D80" s="4"/>
      <c r="E80" s="4"/>
      <c r="F80" s="4">
        <v>439056</v>
      </c>
      <c r="G80" s="4"/>
      <c r="H80" s="4"/>
      <c r="I80" s="4">
        <v>298303</v>
      </c>
      <c r="J80" s="4"/>
      <c r="K80" s="4">
        <v>599285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2:35" x14ac:dyDescent="0.25">
      <c r="B81" s="11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2:35" x14ac:dyDescent="0.25">
      <c r="B82" s="11"/>
      <c r="C82" s="4">
        <f>(335913+113206)-433878</f>
        <v>15241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2:35" x14ac:dyDescent="0.25">
      <c r="B83" s="11"/>
      <c r="C83" s="4">
        <f>C80</f>
        <v>113206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2:35" x14ac:dyDescent="0.25">
      <c r="B84" s="11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2:35" x14ac:dyDescent="0.25">
      <c r="B85" s="11"/>
      <c r="C85" s="7">
        <f>C82/C83</f>
        <v>0.13463067328586825</v>
      </c>
      <c r="D85" s="4"/>
      <c r="E85" s="4"/>
      <c r="F85" s="8">
        <f>F79/F80</f>
        <v>0.36493977989140336</v>
      </c>
      <c r="G85" s="4"/>
      <c r="H85" s="4"/>
      <c r="I85" s="7">
        <f>I79/I80</f>
        <v>0.37950003855140579</v>
      </c>
      <c r="J85" s="4"/>
      <c r="K85" s="8">
        <f>K79/K80</f>
        <v>0.49776483643007918</v>
      </c>
      <c r="M85" s="18">
        <f>C89*F89*I85*K85</f>
        <v>0.22312643489668749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2:35" x14ac:dyDescent="0.25">
      <c r="B86" s="11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2:35" x14ac:dyDescent="0.25">
      <c r="B87" s="11"/>
      <c r="C87" s="9" t="s">
        <v>68</v>
      </c>
      <c r="D87" s="9"/>
      <c r="E87" s="9"/>
      <c r="F87" s="9" t="s">
        <v>69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2:35" x14ac:dyDescent="0.25">
      <c r="B88" s="11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2:35" x14ac:dyDescent="0.25">
      <c r="B89" s="11"/>
      <c r="C89" s="7">
        <f>1-C85</f>
        <v>0.8653693267141318</v>
      </c>
      <c r="D89" s="4"/>
      <c r="E89" s="4"/>
      <c r="F89" s="8">
        <f>1+F85</f>
        <v>1.3649397798914034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2:35" x14ac:dyDescent="0.25">
      <c r="B90" s="11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2:35" x14ac:dyDescent="0.25">
      <c r="B91" s="11" t="s">
        <v>8</v>
      </c>
      <c r="C91" s="18">
        <v>-0.03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2:35" x14ac:dyDescent="0.25">
      <c r="B92" s="11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2:35" x14ac:dyDescent="0.25">
      <c r="B93" s="11" t="s">
        <v>7</v>
      </c>
      <c r="C93" s="18">
        <f>C91-M85</f>
        <v>-0.25312643489668751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2:35" x14ac:dyDescent="0.25">
      <c r="B94" s="11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2:35" x14ac:dyDescent="0.25">
      <c r="B95" s="11" t="s">
        <v>76</v>
      </c>
      <c r="C95" s="4" t="s">
        <v>82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2:35" x14ac:dyDescent="0.25">
      <c r="B96" s="4"/>
      <c r="C96" s="4" t="s">
        <v>77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2:35" x14ac:dyDescent="0.25">
      <c r="B97" s="4"/>
      <c r="C97" s="4">
        <v>303664</v>
      </c>
      <c r="D97" s="4">
        <v>43301</v>
      </c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2:35" x14ac:dyDescent="0.25">
      <c r="B98" s="4"/>
      <c r="C98" s="8">
        <f>C97/D97</f>
        <v>7.0128634442622575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2:35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2:35" x14ac:dyDescent="0.25">
      <c r="B100" s="11" t="s">
        <v>80</v>
      </c>
      <c r="C100" s="4" t="s">
        <v>85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2:35" x14ac:dyDescent="0.25">
      <c r="B101" s="4"/>
      <c r="C101" s="4" t="s">
        <v>83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2:35" x14ac:dyDescent="0.25">
      <c r="B102" s="4"/>
      <c r="C102" s="4">
        <f>I79</f>
        <v>113206</v>
      </c>
      <c r="D102" s="4">
        <f>I80</f>
        <v>298303</v>
      </c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2:35" x14ac:dyDescent="0.25">
      <c r="B103" s="4"/>
      <c r="C103" s="7">
        <f>C102/D102</f>
        <v>0.37950003855140579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2:35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2:35" x14ac:dyDescent="0.25">
      <c r="B105" s="11" t="s">
        <v>81</v>
      </c>
      <c r="C105" s="4" t="s">
        <v>84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2:35" x14ac:dyDescent="0.25">
      <c r="B106" s="4"/>
      <c r="C106" s="4" t="s">
        <v>86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2:35" x14ac:dyDescent="0.25">
      <c r="B107" s="4"/>
      <c r="C107" s="4">
        <f>F79</f>
        <v>160229</v>
      </c>
      <c r="D107" s="4">
        <f>F80</f>
        <v>439056</v>
      </c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2:35" x14ac:dyDescent="0.25">
      <c r="B108" s="11"/>
      <c r="C108" s="8">
        <f>C107/D107</f>
        <v>0.36493977989140336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2:35" x14ac:dyDescent="0.25">
      <c r="B109" s="11"/>
      <c r="C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2:35" x14ac:dyDescent="0.25">
      <c r="B110" s="11" t="s">
        <v>102</v>
      </c>
      <c r="C110" s="8" t="s">
        <v>104</v>
      </c>
      <c r="D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2:35" x14ac:dyDescent="0.25">
      <c r="B111" s="11"/>
      <c r="C111" s="8" t="s">
        <v>103</v>
      </c>
      <c r="D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2:35" x14ac:dyDescent="0.25">
      <c r="B112" s="11"/>
      <c r="C112" s="8">
        <f>K79</f>
        <v>298303</v>
      </c>
      <c r="D112" s="4">
        <f>K80</f>
        <v>599285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2:35" x14ac:dyDescent="0.25">
      <c r="B113" s="11"/>
      <c r="C113" s="8">
        <f>C112/D112</f>
        <v>0.49776483643007918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spans="2:35" ht="15.75" thickBot="1" x14ac:dyDescent="0.3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2:35" ht="15.75" thickBot="1" x14ac:dyDescent="0.3">
      <c r="B115" s="2">
        <v>2012</v>
      </c>
      <c r="C115" s="24" t="s">
        <v>144</v>
      </c>
      <c r="D115" s="24"/>
      <c r="E115" s="24"/>
      <c r="F115" s="4">
        <v>227261</v>
      </c>
      <c r="G115" s="4"/>
      <c r="H115" s="4"/>
      <c r="I115" s="4">
        <f>C116</f>
        <v>82184</v>
      </c>
      <c r="J115" s="4"/>
      <c r="K115" s="4">
        <f>I116</f>
        <v>361964</v>
      </c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2:35" x14ac:dyDescent="0.25">
      <c r="B116" s="11" t="s">
        <v>6</v>
      </c>
      <c r="C116" s="4">
        <v>82184</v>
      </c>
      <c r="D116" s="4"/>
      <c r="E116" s="4"/>
      <c r="F116" s="4">
        <v>503595</v>
      </c>
      <c r="G116" s="4"/>
      <c r="H116" s="4"/>
      <c r="I116" s="4">
        <v>361964</v>
      </c>
      <c r="J116" s="4"/>
      <c r="K116" s="4">
        <v>730856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2:35" x14ac:dyDescent="0.25">
      <c r="B117" s="11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2:35" x14ac:dyDescent="0.25">
      <c r="B118" s="11"/>
      <c r="C118" s="4">
        <f>(433878+82184)-496039</f>
        <v>20023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2:35" x14ac:dyDescent="0.25">
      <c r="B119" s="11"/>
      <c r="C119" s="4">
        <f>C116</f>
        <v>82184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2:35" x14ac:dyDescent="0.25">
      <c r="B120" s="11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2:35" x14ac:dyDescent="0.25">
      <c r="B121" s="11"/>
      <c r="C121" s="7">
        <f>C118/C119</f>
        <v>0.24363623089652486</v>
      </c>
      <c r="D121" s="4"/>
      <c r="E121" s="4"/>
      <c r="F121" s="8">
        <f>F115/F116</f>
        <v>0.45127731609726068</v>
      </c>
      <c r="G121" s="4"/>
      <c r="H121" s="4"/>
      <c r="I121" s="7">
        <f>I115/I116</f>
        <v>0.22705020388767944</v>
      </c>
      <c r="J121" s="4"/>
      <c r="K121" s="8">
        <f>K115/K116</f>
        <v>0.49526035224449139</v>
      </c>
      <c r="M121" s="18">
        <f>C125*F125*I121*K121</f>
        <v>0.12343450590256057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2:35" x14ac:dyDescent="0.25">
      <c r="B122" s="11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2:35" x14ac:dyDescent="0.25">
      <c r="B123" s="11"/>
      <c r="C123" s="9" t="s">
        <v>145</v>
      </c>
      <c r="D123" s="9"/>
      <c r="E123" s="9"/>
      <c r="F123" s="9" t="s">
        <v>37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2:35" x14ac:dyDescent="0.25">
      <c r="B124" s="11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2:35" x14ac:dyDescent="0.25">
      <c r="B125" s="11"/>
      <c r="C125" s="7">
        <f>1-C121</f>
        <v>0.75636376910347514</v>
      </c>
      <c r="D125" s="4"/>
      <c r="E125" s="4"/>
      <c r="F125" s="8">
        <f>1+F121</f>
        <v>1.4512773160972607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2:35" x14ac:dyDescent="0.25">
      <c r="B126" s="11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2:35" x14ac:dyDescent="0.25">
      <c r="B127" s="11" t="s">
        <v>8</v>
      </c>
      <c r="C127" s="18">
        <f>(I116-I80)/I80</f>
        <v>0.21341052553946827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2:35" x14ac:dyDescent="0.25">
      <c r="B128" s="11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2:35" x14ac:dyDescent="0.25">
      <c r="B129" s="11" t="s">
        <v>7</v>
      </c>
      <c r="C129" s="18">
        <f>C127-M121</f>
        <v>8.9976019636907698E-2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2:35" x14ac:dyDescent="0.25">
      <c r="B130" s="11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2:35" x14ac:dyDescent="0.25">
      <c r="B131" s="11" t="s">
        <v>76</v>
      </c>
      <c r="C131" s="4" t="s">
        <v>82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spans="2:35" x14ac:dyDescent="0.25">
      <c r="B132" s="4"/>
      <c r="C132" s="4" t="s">
        <v>77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spans="2:35" x14ac:dyDescent="0.25">
      <c r="B133" s="4"/>
      <c r="C133" s="4">
        <v>356376</v>
      </c>
      <c r="D133" s="4">
        <v>79788</v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spans="2:35" x14ac:dyDescent="0.25">
      <c r="B134" s="4"/>
      <c r="C134" s="8">
        <f>C133/D133</f>
        <v>4.4665363212513158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spans="2:35" x14ac:dyDescent="0.25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spans="2:35" x14ac:dyDescent="0.25">
      <c r="B136" s="11" t="s">
        <v>80</v>
      </c>
      <c r="C136" s="4" t="s">
        <v>85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spans="2:35" x14ac:dyDescent="0.25">
      <c r="B137" s="4"/>
      <c r="C137" s="4" t="s">
        <v>83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spans="2:35" x14ac:dyDescent="0.25">
      <c r="B138" s="4"/>
      <c r="C138" s="4">
        <f>I115</f>
        <v>82184</v>
      </c>
      <c r="D138" s="4">
        <f>I116</f>
        <v>361964</v>
      </c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spans="2:35" x14ac:dyDescent="0.25">
      <c r="B139" s="4"/>
      <c r="C139" s="7">
        <f>C138/D138</f>
        <v>0.22705020388767944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spans="2:35" x14ac:dyDescent="0.25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spans="2:35" x14ac:dyDescent="0.25">
      <c r="B141" s="11" t="s">
        <v>81</v>
      </c>
      <c r="C141" s="4" t="s">
        <v>84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spans="2:35" x14ac:dyDescent="0.25">
      <c r="B142" s="4"/>
      <c r="C142" s="4" t="s">
        <v>86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2:35" x14ac:dyDescent="0.25">
      <c r="B143" s="4"/>
      <c r="C143" s="4">
        <f>F115</f>
        <v>227261</v>
      </c>
      <c r="D143" s="4">
        <f>F116</f>
        <v>503595</v>
      </c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spans="2:35" x14ac:dyDescent="0.25">
      <c r="B144" s="11"/>
      <c r="C144" s="8">
        <f>C143/D143</f>
        <v>0.45127731609726068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spans="2:35" x14ac:dyDescent="0.25">
      <c r="B145" s="11"/>
      <c r="C145" s="8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spans="2:35" x14ac:dyDescent="0.25">
      <c r="B146" s="11" t="s">
        <v>102</v>
      </c>
      <c r="C146" s="8" t="s">
        <v>104</v>
      </c>
      <c r="D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spans="2:35" x14ac:dyDescent="0.25">
      <c r="B147" s="11"/>
      <c r="C147" s="8" t="s">
        <v>103</v>
      </c>
      <c r="D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spans="2:35" x14ac:dyDescent="0.25">
      <c r="B148" s="11"/>
      <c r="C148" s="8">
        <f>K115</f>
        <v>361964</v>
      </c>
      <c r="D148" s="4">
        <f>K116</f>
        <v>730856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spans="2:35" x14ac:dyDescent="0.25">
      <c r="B149" s="11"/>
      <c r="C149" s="8">
        <f>C148/D148</f>
        <v>0.49526035224449139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2:35" ht="15.75" thickBot="1" x14ac:dyDescent="0.3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spans="2:35" ht="15.75" thickBot="1" x14ac:dyDescent="0.3">
      <c r="B151" s="2">
        <v>2013</v>
      </c>
      <c r="C151" s="24" t="s">
        <v>146</v>
      </c>
      <c r="D151" s="24"/>
      <c r="E151" s="24"/>
      <c r="F151" s="4">
        <v>221245</v>
      </c>
      <c r="G151" s="4"/>
      <c r="H151" s="4"/>
      <c r="I151" s="4">
        <f>C152</f>
        <v>86894</v>
      </c>
      <c r="J151" s="4"/>
      <c r="K151" s="4">
        <f>I152</f>
        <v>410705</v>
      </c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spans="2:35" x14ac:dyDescent="0.25">
      <c r="B152" s="11" t="s">
        <v>6</v>
      </c>
      <c r="C152" s="4">
        <v>86894</v>
      </c>
      <c r="D152" s="4"/>
      <c r="E152" s="4"/>
      <c r="F152" s="4">
        <v>582198</v>
      </c>
      <c r="G152" s="4"/>
      <c r="H152" s="4"/>
      <c r="I152" s="4">
        <v>410705</v>
      </c>
      <c r="J152" s="4"/>
      <c r="K152" s="4">
        <v>803443</v>
      </c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spans="2:35" x14ac:dyDescent="0.25">
      <c r="B153" s="11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spans="2:35" x14ac:dyDescent="0.25">
      <c r="B154" s="11"/>
      <c r="C154" s="4">
        <f>(496039+86894)-563183</f>
        <v>19750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spans="2:35" x14ac:dyDescent="0.25">
      <c r="B155" s="11"/>
      <c r="C155" s="4">
        <f>C152</f>
        <v>86894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spans="2:35" x14ac:dyDescent="0.25">
      <c r="B156" s="11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spans="2:35" x14ac:dyDescent="0.25">
      <c r="B157" s="11"/>
      <c r="C157" s="7">
        <f>C154/C155</f>
        <v>0.22728842037424909</v>
      </c>
      <c r="D157" s="4"/>
      <c r="E157" s="4"/>
      <c r="F157" s="8">
        <f>F151/F152</f>
        <v>0.38001676405621454</v>
      </c>
      <c r="G157" s="4"/>
      <c r="H157" s="4"/>
      <c r="I157" s="7">
        <f>I151/I152</f>
        <v>0.21157278338466784</v>
      </c>
      <c r="J157" s="4"/>
      <c r="K157" s="8">
        <f>K151/K152</f>
        <v>0.51118125367947698</v>
      </c>
      <c r="M157" s="18">
        <f>C161*F161*I157*K157</f>
        <v>0.11532846213831033</v>
      </c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spans="2:35" x14ac:dyDescent="0.25">
      <c r="B158" s="11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spans="2:35" x14ac:dyDescent="0.25">
      <c r="B159" s="11"/>
      <c r="C159" s="9" t="s">
        <v>90</v>
      </c>
      <c r="D159" s="9"/>
      <c r="E159" s="9"/>
      <c r="F159" s="9" t="s">
        <v>70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spans="2:35" x14ac:dyDescent="0.25">
      <c r="B160" s="11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spans="2:35" x14ac:dyDescent="0.25">
      <c r="B161" s="11"/>
      <c r="C161" s="7">
        <f>1-C157</f>
        <v>0.77271157962575088</v>
      </c>
      <c r="D161" s="4"/>
      <c r="E161" s="4"/>
      <c r="F161" s="8">
        <f>1+F157</f>
        <v>1.3800167640562147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spans="2:35" x14ac:dyDescent="0.25">
      <c r="B162" s="11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spans="2:35" x14ac:dyDescent="0.25">
      <c r="B163" s="11" t="s">
        <v>8</v>
      </c>
      <c r="C163" s="18">
        <f>(I152-I116)/I116</f>
        <v>0.13465703771645798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2:35" x14ac:dyDescent="0.25">
      <c r="B164" s="11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spans="2:35" x14ac:dyDescent="0.25">
      <c r="B165" s="11" t="s">
        <v>7</v>
      </c>
      <c r="C165" s="18">
        <f>C163-M157</f>
        <v>1.9328575578147655E-2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spans="2:35" x14ac:dyDescent="0.25">
      <c r="B166" s="11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spans="2:35" x14ac:dyDescent="0.25">
      <c r="B167" s="11" t="s">
        <v>76</v>
      </c>
      <c r="C167" s="4" t="s">
        <v>82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spans="2:35" x14ac:dyDescent="0.25">
      <c r="B168" s="4"/>
      <c r="C168" s="4" t="s">
        <v>77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spans="2:35" x14ac:dyDescent="0.25">
      <c r="B169" s="4"/>
      <c r="C169" s="4">
        <v>329444</v>
      </c>
      <c r="D169" s="4">
        <v>54805</v>
      </c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spans="2:35" x14ac:dyDescent="0.25">
      <c r="B170" s="4"/>
      <c r="C170" s="8">
        <f>C169/D169</f>
        <v>6.0112033573579051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2:35" x14ac:dyDescent="0.25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spans="2:35" x14ac:dyDescent="0.25">
      <c r="B172" s="11" t="s">
        <v>80</v>
      </c>
      <c r="C172" s="4" t="s">
        <v>85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spans="2:35" x14ac:dyDescent="0.25">
      <c r="B173" s="4"/>
      <c r="C173" s="4" t="s">
        <v>83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spans="2:35" x14ac:dyDescent="0.25">
      <c r="B174" s="4"/>
      <c r="C174" s="4">
        <f>I151</f>
        <v>86894</v>
      </c>
      <c r="D174" s="4">
        <f>I152</f>
        <v>410705</v>
      </c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spans="2:35" x14ac:dyDescent="0.25">
      <c r="B175" s="4"/>
      <c r="C175" s="7">
        <f>C174/D174</f>
        <v>0.21157278338466784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spans="2:35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spans="2:35" x14ac:dyDescent="0.25">
      <c r="B177" s="11" t="s">
        <v>81</v>
      </c>
      <c r="C177" s="4" t="s">
        <v>84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spans="2:35" x14ac:dyDescent="0.25">
      <c r="B178" s="4"/>
      <c r="C178" s="4" t="s">
        <v>86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spans="2:35" x14ac:dyDescent="0.25">
      <c r="B179" s="4"/>
      <c r="C179" s="4">
        <f>F151</f>
        <v>221245</v>
      </c>
      <c r="D179" s="4">
        <f>F152</f>
        <v>582198</v>
      </c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2:35" x14ac:dyDescent="0.25">
      <c r="B180" s="11"/>
      <c r="C180" s="8">
        <f>C179/D179</f>
        <v>0.38001676405621454</v>
      </c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spans="2:35" x14ac:dyDescent="0.25">
      <c r="B181" s="11"/>
      <c r="C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spans="2:35" x14ac:dyDescent="0.25">
      <c r="B182" s="11" t="s">
        <v>102</v>
      </c>
      <c r="C182" s="8" t="s">
        <v>104</v>
      </c>
      <c r="D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2:35" x14ac:dyDescent="0.25">
      <c r="B183" s="11"/>
      <c r="C183" s="8" t="s">
        <v>103</v>
      </c>
      <c r="D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spans="2:35" x14ac:dyDescent="0.25">
      <c r="B184" s="11"/>
      <c r="C184" s="8">
        <f>K151</f>
        <v>410705</v>
      </c>
      <c r="D184" s="4">
        <f>K152</f>
        <v>803443</v>
      </c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spans="2:35" x14ac:dyDescent="0.25">
      <c r="B185" s="11"/>
      <c r="C185" s="8">
        <f>C184/D184</f>
        <v>0.51118125367947698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spans="2:35" ht="15.75" thickBot="1" x14ac:dyDescent="0.3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spans="2:35" ht="15.75" thickBot="1" x14ac:dyDescent="0.3">
      <c r="B187" s="2">
        <v>2014</v>
      </c>
      <c r="C187" s="24" t="s">
        <v>147</v>
      </c>
      <c r="D187" s="24"/>
      <c r="E187" s="24"/>
      <c r="F187" s="4">
        <v>262092</v>
      </c>
      <c r="G187" s="4"/>
      <c r="H187" s="4"/>
      <c r="I187" s="4">
        <f>C188</f>
        <v>79590</v>
      </c>
      <c r="J187" s="4"/>
      <c r="K187" s="4">
        <f>I188</f>
        <v>490419</v>
      </c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spans="2:35" x14ac:dyDescent="0.25">
      <c r="B188" s="11" t="s">
        <v>6</v>
      </c>
      <c r="C188" s="4">
        <v>79590</v>
      </c>
      <c r="D188" s="4"/>
      <c r="E188" s="4"/>
      <c r="F188" s="4">
        <v>763778</v>
      </c>
      <c r="G188" s="4"/>
      <c r="H188" s="4"/>
      <c r="I188" s="4">
        <v>490419</v>
      </c>
      <c r="J188" s="4"/>
      <c r="K188" s="4">
        <v>1025870</v>
      </c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spans="2:35" x14ac:dyDescent="0.25">
      <c r="B189" s="11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spans="2:35" x14ac:dyDescent="0.25">
      <c r="B190" s="11"/>
      <c r="C190" s="4">
        <f>(563183+123107+79590)-742804</f>
        <v>23076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2:35" x14ac:dyDescent="0.25">
      <c r="B191" s="11"/>
      <c r="C191" s="4">
        <f>C188</f>
        <v>79590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2:35" x14ac:dyDescent="0.25">
      <c r="B192" s="11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2:35" x14ac:dyDescent="0.25">
      <c r="B193" s="11"/>
      <c r="C193" s="7">
        <f>C190/C191</f>
        <v>0.2899359215981907</v>
      </c>
      <c r="D193" s="4"/>
      <c r="E193" s="4"/>
      <c r="F193" s="8">
        <f>F187/F188</f>
        <v>0.34315206774743445</v>
      </c>
      <c r="G193" s="4"/>
      <c r="H193" s="4"/>
      <c r="I193" s="7">
        <f>I187/I188</f>
        <v>0.16228979709187449</v>
      </c>
      <c r="J193" s="4"/>
      <c r="K193" s="8">
        <f>K187/K188</f>
        <v>0.47805179993566438</v>
      </c>
      <c r="M193" s="18">
        <f>C197*F197*I193*K193</f>
        <v>7.39927046864403E-2</v>
      </c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2:35" x14ac:dyDescent="0.25">
      <c r="B194" s="11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2:35" x14ac:dyDescent="0.25">
      <c r="B195" s="11"/>
      <c r="C195" s="9" t="s">
        <v>75</v>
      </c>
      <c r="D195" s="9"/>
      <c r="E195" s="9"/>
      <c r="F195" s="9" t="s">
        <v>71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2:35" x14ac:dyDescent="0.25">
      <c r="B196" s="11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2:35" x14ac:dyDescent="0.25">
      <c r="B197" s="11"/>
      <c r="C197" s="7">
        <f>1-C193</f>
        <v>0.7100640784018093</v>
      </c>
      <c r="D197" s="4"/>
      <c r="E197" s="4"/>
      <c r="F197" s="8">
        <f>1+F193</f>
        <v>1.3431520677474345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2:35" x14ac:dyDescent="0.25">
      <c r="B198" s="11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2:35" x14ac:dyDescent="0.25">
      <c r="B199" s="11" t="s">
        <v>8</v>
      </c>
      <c r="C199" s="18">
        <f>(I188-I152)/I152</f>
        <v>0.19409064900597753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2:35" x14ac:dyDescent="0.25">
      <c r="B200" s="11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2:35" x14ac:dyDescent="0.25">
      <c r="B201" s="11" t="s">
        <v>7</v>
      </c>
      <c r="C201" s="18">
        <f>C199-M193</f>
        <v>0.12009794431953723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2:35" x14ac:dyDescent="0.25">
      <c r="B202" s="11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2:35" x14ac:dyDescent="0.25">
      <c r="B203" s="11" t="s">
        <v>76</v>
      </c>
      <c r="C203" s="4" t="s">
        <v>82</v>
      </c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2:35" x14ac:dyDescent="0.25">
      <c r="B204" s="4"/>
      <c r="C204" s="4" t="s">
        <v>77</v>
      </c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2:35" x14ac:dyDescent="0.25">
      <c r="B205" s="4"/>
      <c r="C205" s="4">
        <v>345722</v>
      </c>
      <c r="D205" s="4">
        <v>83557</v>
      </c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2:35" x14ac:dyDescent="0.25">
      <c r="B206" s="4"/>
      <c r="C206" s="8">
        <f>C205/D205</f>
        <v>4.1375587922017303</v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2:35" x14ac:dyDescent="0.25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2:35" x14ac:dyDescent="0.25">
      <c r="B208" s="11" t="s">
        <v>80</v>
      </c>
      <c r="C208" s="4" t="s">
        <v>85</v>
      </c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2:35" x14ac:dyDescent="0.25">
      <c r="B209" s="4"/>
      <c r="C209" s="4" t="s">
        <v>83</v>
      </c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2:35" x14ac:dyDescent="0.25">
      <c r="B210" s="4"/>
      <c r="C210" s="4">
        <f>I187</f>
        <v>79590</v>
      </c>
      <c r="D210" s="4">
        <f>I188</f>
        <v>490419</v>
      </c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2:35" x14ac:dyDescent="0.25">
      <c r="B211" s="4"/>
      <c r="C211" s="7">
        <f>C210/D210</f>
        <v>0.16228979709187449</v>
      </c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2:35" x14ac:dyDescent="0.25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2:35" x14ac:dyDescent="0.25">
      <c r="B213" s="11" t="s">
        <v>81</v>
      </c>
      <c r="C213" s="4" t="s">
        <v>84</v>
      </c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2:35" x14ac:dyDescent="0.25">
      <c r="B214" s="4"/>
      <c r="C214" s="4" t="s">
        <v>86</v>
      </c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2:35" x14ac:dyDescent="0.25">
      <c r="B215" s="4"/>
      <c r="C215" s="8">
        <f>F187/F188</f>
        <v>0.34315206774743445</v>
      </c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2:35" x14ac:dyDescent="0.25">
      <c r="B216" s="4"/>
      <c r="C216" s="8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2:35" x14ac:dyDescent="0.25">
      <c r="B217" s="11" t="s">
        <v>102</v>
      </c>
      <c r="C217" s="8" t="s">
        <v>104</v>
      </c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2:35" x14ac:dyDescent="0.25">
      <c r="B218" s="11"/>
      <c r="C218" s="8" t="s">
        <v>103</v>
      </c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2:35" x14ac:dyDescent="0.25">
      <c r="B219" s="4"/>
      <c r="C219" s="8">
        <f>K187</f>
        <v>490419</v>
      </c>
      <c r="D219" s="4">
        <f>K188</f>
        <v>1025870</v>
      </c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2:35" x14ac:dyDescent="0.25">
      <c r="B220" s="4"/>
      <c r="C220" s="8">
        <f>C219/D219</f>
        <v>0.47805179993566438</v>
      </c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2:35" ht="15.75" thickBot="1" x14ac:dyDescent="0.3"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2:35" ht="15.75" thickBot="1" x14ac:dyDescent="0.3">
      <c r="B222" s="2">
        <v>2015</v>
      </c>
      <c r="C222" s="24" t="s">
        <v>148</v>
      </c>
      <c r="D222" s="24"/>
      <c r="E222" s="24"/>
      <c r="F222" s="4">
        <v>328382</v>
      </c>
      <c r="G222" s="4"/>
      <c r="H222" s="4"/>
      <c r="I222" s="4">
        <f>C223</f>
        <v>43136</v>
      </c>
      <c r="J222" s="4"/>
      <c r="K222" s="4">
        <f>I223</f>
        <v>526087</v>
      </c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2:35" x14ac:dyDescent="0.25">
      <c r="B223" s="11" t="s">
        <v>6</v>
      </c>
      <c r="C223" s="4">
        <v>43136</v>
      </c>
      <c r="D223" s="4"/>
      <c r="E223" s="4"/>
      <c r="F223" s="4">
        <v>783603</v>
      </c>
      <c r="G223" s="4"/>
      <c r="H223" s="4"/>
      <c r="I223" s="4">
        <v>526087</v>
      </c>
      <c r="J223" s="4"/>
      <c r="K223" s="4">
        <v>1111985</v>
      </c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2:35" x14ac:dyDescent="0.25">
      <c r="B224" s="11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2:35" x14ac:dyDescent="0.25">
      <c r="B225" s="11"/>
      <c r="C225" s="4">
        <f>(742804+43136)-761356</f>
        <v>24584</v>
      </c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2:35" x14ac:dyDescent="0.25">
      <c r="B226" s="11"/>
      <c r="C226" s="4">
        <f>C223</f>
        <v>43136</v>
      </c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2:35" x14ac:dyDescent="0.25">
      <c r="B227" s="11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2:35" x14ac:dyDescent="0.25">
      <c r="B228" s="11"/>
      <c r="C228" s="7">
        <f>C225/C226</f>
        <v>0.56991839762611274</v>
      </c>
      <c r="D228" s="4"/>
      <c r="E228" s="4"/>
      <c r="F228" s="8">
        <f>F222/F223</f>
        <v>0.41906679785554674</v>
      </c>
      <c r="G228" s="4"/>
      <c r="H228" s="4"/>
      <c r="I228" s="7">
        <f>I222/I223</f>
        <v>8.1994042810409687E-2</v>
      </c>
      <c r="J228" s="4"/>
      <c r="K228" s="8">
        <f>K222/K223</f>
        <v>0.47310620197214892</v>
      </c>
      <c r="M228" s="18">
        <f>C232*F232*I228*K228</f>
        <v>2.367525392322388E-2</v>
      </c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2:35" x14ac:dyDescent="0.25">
      <c r="B229" s="11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2:35" x14ac:dyDescent="0.25">
      <c r="B230" s="11"/>
      <c r="C230" s="9" t="s">
        <v>96</v>
      </c>
      <c r="D230" s="9"/>
      <c r="E230" s="9"/>
      <c r="F230" s="9" t="s">
        <v>72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2:35" x14ac:dyDescent="0.25">
      <c r="B231" s="11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2:35" x14ac:dyDescent="0.25">
      <c r="B232" s="11"/>
      <c r="C232" s="7">
        <f>1-C228</f>
        <v>0.43008160237388726</v>
      </c>
      <c r="D232" s="4"/>
      <c r="E232" s="4"/>
      <c r="F232" s="8">
        <f>1+F228</f>
        <v>1.4190667978555467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2:35" x14ac:dyDescent="0.25">
      <c r="B233" s="11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2:35" x14ac:dyDescent="0.25">
      <c r="B234" s="11" t="s">
        <v>8</v>
      </c>
      <c r="C234" s="18">
        <f>(I223-I188)/I188</f>
        <v>7.2729645466427684E-2</v>
      </c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2:35" x14ac:dyDescent="0.25">
      <c r="B235" s="11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2:35" x14ac:dyDescent="0.25">
      <c r="B236" s="11" t="s">
        <v>7</v>
      </c>
      <c r="C236" s="18">
        <f>C234-M228</f>
        <v>4.9054391543203804E-2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2:35" x14ac:dyDescent="0.25">
      <c r="B237" s="11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2:35" x14ac:dyDescent="0.25">
      <c r="B238" s="11" t="s">
        <v>76</v>
      </c>
      <c r="C238" s="4" t="s">
        <v>82</v>
      </c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2:35" x14ac:dyDescent="0.25">
      <c r="B239" s="4"/>
      <c r="C239" s="4" t="s">
        <v>77</v>
      </c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2:35" x14ac:dyDescent="0.25">
      <c r="B240" s="4"/>
      <c r="C240" s="4">
        <v>313937</v>
      </c>
      <c r="D240" s="4">
        <v>114882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2:35" x14ac:dyDescent="0.25">
      <c r="B241" s="4"/>
      <c r="C241" s="8">
        <f>C240/D240</f>
        <v>2.7326909350463953</v>
      </c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2:35" x14ac:dyDescent="0.25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2:35" x14ac:dyDescent="0.25">
      <c r="B243" s="11" t="s">
        <v>80</v>
      </c>
      <c r="C243" s="4" t="s">
        <v>85</v>
      </c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2:35" x14ac:dyDescent="0.25">
      <c r="B244" s="4"/>
      <c r="C244" s="4" t="s">
        <v>83</v>
      </c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2:35" x14ac:dyDescent="0.25">
      <c r="B245" s="4"/>
      <c r="C245" s="4">
        <f>I222</f>
        <v>43136</v>
      </c>
      <c r="D245" s="4">
        <f>I223</f>
        <v>526087</v>
      </c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2:35" x14ac:dyDescent="0.25">
      <c r="B246" s="4"/>
      <c r="C246" s="7">
        <f>C245/D245</f>
        <v>8.1994042810409687E-2</v>
      </c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2:35" x14ac:dyDescent="0.25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2:35" x14ac:dyDescent="0.25">
      <c r="B248" s="11" t="s">
        <v>81</v>
      </c>
      <c r="C248" s="4" t="s">
        <v>84</v>
      </c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2:35" x14ac:dyDescent="0.25">
      <c r="B249" s="4"/>
      <c r="C249" s="4" t="s">
        <v>86</v>
      </c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2:35" x14ac:dyDescent="0.25">
      <c r="B250" s="4"/>
      <c r="C250" s="4">
        <f>F222</f>
        <v>328382</v>
      </c>
      <c r="D250" s="4">
        <f>F223</f>
        <v>783603</v>
      </c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2:35" x14ac:dyDescent="0.25">
      <c r="B251" s="11"/>
      <c r="C251" s="8">
        <f>C250/D250</f>
        <v>0.41906679785554674</v>
      </c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spans="2:35" x14ac:dyDescent="0.25">
      <c r="B252" s="11"/>
      <c r="C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spans="2:35" x14ac:dyDescent="0.25">
      <c r="B253" s="11" t="s">
        <v>102</v>
      </c>
      <c r="C253" s="8" t="s">
        <v>104</v>
      </c>
      <c r="D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spans="2:35" x14ac:dyDescent="0.25">
      <c r="B254" s="11"/>
      <c r="C254" s="8" t="s">
        <v>103</v>
      </c>
      <c r="D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spans="2:35" x14ac:dyDescent="0.25">
      <c r="B255" s="11"/>
      <c r="C255" s="8">
        <f>K222</f>
        <v>526087</v>
      </c>
      <c r="D255" s="4">
        <f>K223</f>
        <v>1111985</v>
      </c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spans="2:35" x14ac:dyDescent="0.25">
      <c r="B256" s="11"/>
      <c r="C256" s="8">
        <f>C255/D255</f>
        <v>0.47310620197214892</v>
      </c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spans="2:35" ht="15.75" thickBot="1" x14ac:dyDescent="0.3"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2:35" ht="15.75" thickBot="1" x14ac:dyDescent="0.3">
      <c r="B258" s="2">
        <v>2016</v>
      </c>
      <c r="C258" s="24" t="s">
        <v>149</v>
      </c>
      <c r="D258" s="24"/>
      <c r="E258" s="24"/>
      <c r="F258" s="4">
        <v>315231</v>
      </c>
      <c r="G258" s="4"/>
      <c r="H258" s="4"/>
      <c r="I258" s="4">
        <f>C259</f>
        <v>61763</v>
      </c>
      <c r="J258" s="4"/>
      <c r="K258" s="4">
        <f>I259</f>
        <v>542712</v>
      </c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2:35" x14ac:dyDescent="0.25">
      <c r="B259" s="11" t="s">
        <v>6</v>
      </c>
      <c r="C259" s="4">
        <v>61763</v>
      </c>
      <c r="D259" s="4"/>
      <c r="E259" s="4"/>
      <c r="F259" s="4">
        <v>1015827</v>
      </c>
      <c r="G259" s="4"/>
      <c r="H259" s="4"/>
      <c r="I259" s="4">
        <v>542712</v>
      </c>
      <c r="J259" s="4"/>
      <c r="K259" s="4">
        <v>1331058</v>
      </c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2:35" x14ac:dyDescent="0.25">
      <c r="B260" s="11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2:35" x14ac:dyDescent="0.25">
      <c r="B261" s="11"/>
      <c r="C261" s="4">
        <f>(761356+61763)-808387</f>
        <v>14732</v>
      </c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2:35" x14ac:dyDescent="0.25">
      <c r="B262" s="11"/>
      <c r="C262" s="4">
        <f>C259</f>
        <v>61763</v>
      </c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2:35" x14ac:dyDescent="0.25">
      <c r="B263" s="11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2:35" x14ac:dyDescent="0.25">
      <c r="B264" s="11"/>
      <c r="C264" s="7">
        <f>C261/C262</f>
        <v>0.23852468306267507</v>
      </c>
      <c r="D264" s="4"/>
      <c r="E264" s="4"/>
      <c r="F264" s="8">
        <f>F258/F259</f>
        <v>0.31031957213186889</v>
      </c>
      <c r="G264" s="4"/>
      <c r="H264" s="4"/>
      <c r="I264" s="7">
        <f>I258/I259</f>
        <v>0.11380437506449093</v>
      </c>
      <c r="J264" s="4"/>
      <c r="K264" s="8">
        <f>K258/K259</f>
        <v>0.40772979088815064</v>
      </c>
      <c r="M264" s="18">
        <f>C268*F268*I264*K264</f>
        <v>4.6298237790489909E-2</v>
      </c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2:35" x14ac:dyDescent="0.25">
      <c r="B265" s="11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2:35" x14ac:dyDescent="0.25">
      <c r="B266" s="11"/>
      <c r="C266" s="9" t="s">
        <v>145</v>
      </c>
      <c r="D266" s="9"/>
      <c r="E266" s="9"/>
      <c r="F266" s="9" t="s">
        <v>73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2:35" x14ac:dyDescent="0.25">
      <c r="B267" s="11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2:35" x14ac:dyDescent="0.25">
      <c r="B268" s="11"/>
      <c r="C268" s="7">
        <f>1-C264</f>
        <v>0.76147531693732495</v>
      </c>
      <c r="D268" s="4"/>
      <c r="E268" s="4"/>
      <c r="F268" s="8">
        <f>1+F264</f>
        <v>1.3103195721318688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2:35" x14ac:dyDescent="0.25">
      <c r="B269" s="11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2:35" x14ac:dyDescent="0.25">
      <c r="B270" s="11" t="s">
        <v>8</v>
      </c>
      <c r="C270" s="7">
        <f>(I259-I223)/I223</f>
        <v>3.1601237057749004E-2</v>
      </c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2:35" x14ac:dyDescent="0.25">
      <c r="B271" s="11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2:35" x14ac:dyDescent="0.25">
      <c r="B272" s="11" t="s">
        <v>7</v>
      </c>
      <c r="C272" s="7">
        <f>C270-M264</f>
        <v>-1.4697000732740904E-2</v>
      </c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2:35" x14ac:dyDescent="0.25">
      <c r="B273" s="11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2:35" x14ac:dyDescent="0.25">
      <c r="B274" s="11" t="s">
        <v>76</v>
      </c>
      <c r="C274" s="4" t="s">
        <v>82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2:35" x14ac:dyDescent="0.25">
      <c r="B275" s="4"/>
      <c r="C275" s="4" t="s">
        <v>77</v>
      </c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2:35" x14ac:dyDescent="0.25">
      <c r="B276" s="4"/>
      <c r="C276" s="4">
        <v>495433</v>
      </c>
      <c r="D276" s="4">
        <v>83040</v>
      </c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2:35" x14ac:dyDescent="0.25">
      <c r="B277" s="4"/>
      <c r="C277" s="8">
        <f>C276/D276</f>
        <v>5.9661970134874762</v>
      </c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2:35" x14ac:dyDescent="0.25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2:35" x14ac:dyDescent="0.25">
      <c r="B279" s="11" t="s">
        <v>80</v>
      </c>
      <c r="C279" s="4" t="s">
        <v>85</v>
      </c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2:35" x14ac:dyDescent="0.25">
      <c r="B280" s="4"/>
      <c r="C280" s="4" t="s">
        <v>83</v>
      </c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2:35" x14ac:dyDescent="0.25">
      <c r="B281" s="4"/>
      <c r="C281" s="4">
        <f>I258</f>
        <v>61763</v>
      </c>
      <c r="D281" s="4">
        <f>I259</f>
        <v>542712</v>
      </c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2:35" x14ac:dyDescent="0.25">
      <c r="B282" s="4"/>
      <c r="C282" s="7">
        <f>C281/D281</f>
        <v>0.11380437506449093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2:35" x14ac:dyDescent="0.25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2:35" x14ac:dyDescent="0.25">
      <c r="B284" s="11" t="s">
        <v>81</v>
      </c>
      <c r="C284" s="4" t="s">
        <v>84</v>
      </c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2:35" x14ac:dyDescent="0.25">
      <c r="B285" s="4"/>
      <c r="C285" s="4" t="s">
        <v>86</v>
      </c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2:35" x14ac:dyDescent="0.25">
      <c r="B286" s="4"/>
      <c r="C286" s="4">
        <f>F258</f>
        <v>315231</v>
      </c>
      <c r="D286" s="4">
        <f>F259</f>
        <v>1015827</v>
      </c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2:35" x14ac:dyDescent="0.25">
      <c r="B287" s="11"/>
      <c r="C287" s="8">
        <f>C286/D286</f>
        <v>0.31031957213186889</v>
      </c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2:35" x14ac:dyDescent="0.25">
      <c r="B288" s="11"/>
      <c r="C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2:35" x14ac:dyDescent="0.25">
      <c r="B289" s="11" t="s">
        <v>102</v>
      </c>
      <c r="C289" s="8" t="s">
        <v>104</v>
      </c>
      <c r="D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2:35" x14ac:dyDescent="0.25">
      <c r="B290" s="11"/>
      <c r="C290" s="8" t="s">
        <v>103</v>
      </c>
      <c r="D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2:35" x14ac:dyDescent="0.25">
      <c r="B291" s="11"/>
      <c r="C291" s="8">
        <f>K258</f>
        <v>542712</v>
      </c>
      <c r="D291" s="4">
        <f>K259</f>
        <v>1331058</v>
      </c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2:35" x14ac:dyDescent="0.25">
      <c r="B292" s="11"/>
      <c r="C292" s="8">
        <f>C291/D291</f>
        <v>0.40772979088815064</v>
      </c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2:35" ht="15.75" thickBot="1" x14ac:dyDescent="0.3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2:35" ht="15.75" thickBot="1" x14ac:dyDescent="0.3">
      <c r="B294" s="2">
        <v>2017</v>
      </c>
      <c r="C294" s="24" t="s">
        <v>150</v>
      </c>
      <c r="D294" s="24"/>
      <c r="E294" s="24"/>
      <c r="F294" s="4">
        <v>400843</v>
      </c>
      <c r="G294" s="4"/>
      <c r="H294" s="4"/>
      <c r="I294" s="4">
        <f>C295</f>
        <v>96206</v>
      </c>
      <c r="J294" s="4"/>
      <c r="K294" s="4">
        <f>I295</f>
        <v>663951</v>
      </c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2:35" x14ac:dyDescent="0.25">
      <c r="B295" s="11" t="s">
        <v>6</v>
      </c>
      <c r="C295" s="4">
        <v>96206</v>
      </c>
      <c r="D295" s="4"/>
      <c r="E295" s="4"/>
      <c r="F295" s="4">
        <v>1066978</v>
      </c>
      <c r="G295" s="4"/>
      <c r="H295" s="4"/>
      <c r="I295" s="4">
        <v>663951</v>
      </c>
      <c r="J295" s="4"/>
      <c r="K295" s="4">
        <v>1467821</v>
      </c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2:35" x14ac:dyDescent="0.25">
      <c r="B296" s="11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2:35" x14ac:dyDescent="0.25">
      <c r="B297" s="11"/>
      <c r="C297" s="4">
        <f>(808387+96206)-836706</f>
        <v>67887</v>
      </c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2:35" x14ac:dyDescent="0.25">
      <c r="B298" s="11"/>
      <c r="C298" s="4">
        <f>C295</f>
        <v>96206</v>
      </c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2:35" x14ac:dyDescent="0.25">
      <c r="B299" s="11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2:35" x14ac:dyDescent="0.25">
      <c r="B300" s="11"/>
      <c r="C300" s="7">
        <f>C297/C298</f>
        <v>0.70564205974679339</v>
      </c>
      <c r="D300" s="4"/>
      <c r="E300" s="4"/>
      <c r="F300" s="8">
        <f>F294/F295</f>
        <v>0.37568066070715611</v>
      </c>
      <c r="G300" s="4"/>
      <c r="H300" s="4"/>
      <c r="I300" s="7">
        <f>I294/I295</f>
        <v>0.14489924708299257</v>
      </c>
      <c r="J300" s="4"/>
      <c r="K300" s="8">
        <f>K294/K295</f>
        <v>0.45233785318509545</v>
      </c>
      <c r="M300" s="18">
        <f>C304*F304*I300*K300</f>
        <v>2.6541315753464453E-2</v>
      </c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2:35" x14ac:dyDescent="0.25">
      <c r="B301" s="11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2:35" x14ac:dyDescent="0.25">
      <c r="B302" s="11"/>
      <c r="C302" s="9" t="s">
        <v>151</v>
      </c>
      <c r="D302" s="9"/>
      <c r="E302" s="9"/>
      <c r="F302" s="9" t="s">
        <v>70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2:35" x14ac:dyDescent="0.25">
      <c r="B303" s="11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2:35" x14ac:dyDescent="0.25">
      <c r="B304" s="11"/>
      <c r="C304" s="7">
        <f>1-C300</f>
        <v>0.29435794025320661</v>
      </c>
      <c r="D304" s="4"/>
      <c r="E304" s="4"/>
      <c r="F304" s="8">
        <f>1+F300</f>
        <v>1.3756806607071561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2:35" x14ac:dyDescent="0.25">
      <c r="B305" s="11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2:35" x14ac:dyDescent="0.25">
      <c r="B306" s="11" t="s">
        <v>8</v>
      </c>
      <c r="C306" s="18">
        <f>(I295-I259)/I259</f>
        <v>0.22339472869588289</v>
      </c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2:35" x14ac:dyDescent="0.25">
      <c r="B307" s="11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2:35" x14ac:dyDescent="0.25">
      <c r="B308" s="11" t="s">
        <v>7</v>
      </c>
      <c r="C308" s="18">
        <f>C306-M300</f>
        <v>0.19685341294241843</v>
      </c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2:35" x14ac:dyDescent="0.25">
      <c r="B309" s="11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2:35" x14ac:dyDescent="0.25">
      <c r="B310" s="11" t="s">
        <v>76</v>
      </c>
      <c r="C310" s="4" t="s">
        <v>82</v>
      </c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2:35" x14ac:dyDescent="0.25">
      <c r="B311" s="4"/>
      <c r="C311" s="4" t="s">
        <v>77</v>
      </c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2:35" x14ac:dyDescent="0.25">
      <c r="B312" s="4"/>
      <c r="C312" s="4">
        <v>523495</v>
      </c>
      <c r="D312" s="4">
        <v>181925</v>
      </c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2:35" x14ac:dyDescent="0.25">
      <c r="B313" s="4"/>
      <c r="C313" s="8">
        <f>C312/D312</f>
        <v>2.877531949979387</v>
      </c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2:35" x14ac:dyDescent="0.25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2:35" x14ac:dyDescent="0.25">
      <c r="B315" s="11" t="s">
        <v>80</v>
      </c>
      <c r="C315" s="4" t="s">
        <v>85</v>
      </c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2:35" x14ac:dyDescent="0.25">
      <c r="B316" s="4"/>
      <c r="C316" s="4" t="s">
        <v>83</v>
      </c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2:35" x14ac:dyDescent="0.25">
      <c r="B317" s="4"/>
      <c r="C317" s="4">
        <f>I294</f>
        <v>96206</v>
      </c>
      <c r="D317" s="4">
        <f>I295</f>
        <v>663951</v>
      </c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2:35" x14ac:dyDescent="0.25">
      <c r="B318" s="4"/>
      <c r="C318" s="7">
        <f>C317/D317</f>
        <v>0.14489924708299257</v>
      </c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2:35" x14ac:dyDescent="0.25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2:35" x14ac:dyDescent="0.25">
      <c r="B320" s="11" t="s">
        <v>81</v>
      </c>
      <c r="C320" s="4" t="s">
        <v>84</v>
      </c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2:35" x14ac:dyDescent="0.25">
      <c r="B321" s="4"/>
      <c r="C321" s="4" t="s">
        <v>86</v>
      </c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2:35" x14ac:dyDescent="0.25">
      <c r="B322" s="4"/>
      <c r="C322" s="4">
        <f>F294</f>
        <v>400843</v>
      </c>
      <c r="D322" s="4">
        <f>F295</f>
        <v>1066978</v>
      </c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2:35" x14ac:dyDescent="0.25">
      <c r="B323" s="11"/>
      <c r="C323" s="8">
        <f>C322/D322</f>
        <v>0.37568066070715611</v>
      </c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2:35" x14ac:dyDescent="0.25">
      <c r="B324" s="11"/>
      <c r="C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2:35" x14ac:dyDescent="0.25">
      <c r="B325" s="11" t="s">
        <v>102</v>
      </c>
      <c r="C325" s="8" t="s">
        <v>104</v>
      </c>
      <c r="D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2:35" x14ac:dyDescent="0.25">
      <c r="B326" s="11"/>
      <c r="C326" s="8" t="s">
        <v>103</v>
      </c>
      <c r="D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2:35" x14ac:dyDescent="0.25">
      <c r="B327" s="11"/>
      <c r="C327" s="8">
        <f>K294</f>
        <v>663951</v>
      </c>
      <c r="D327" s="4">
        <f>K295</f>
        <v>1467821</v>
      </c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2:35" x14ac:dyDescent="0.25">
      <c r="B328" s="11"/>
      <c r="C328" s="8">
        <f>C327/D327</f>
        <v>0.45233785318509545</v>
      </c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2:35" ht="15.75" thickBot="1" x14ac:dyDescent="0.3"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2:35" ht="15.75" thickBot="1" x14ac:dyDescent="0.3">
      <c r="B330" s="2">
        <v>2018</v>
      </c>
      <c r="C330" s="24" t="s">
        <v>153</v>
      </c>
      <c r="D330" s="24"/>
      <c r="E330" s="4"/>
      <c r="F330" s="4">
        <v>536274</v>
      </c>
      <c r="G330" s="4"/>
      <c r="H330" s="4"/>
      <c r="I330" s="4">
        <f>C331</f>
        <v>-3237</v>
      </c>
      <c r="J330" s="4"/>
      <c r="K330" s="4">
        <f>I331</f>
        <v>657223</v>
      </c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2:35" x14ac:dyDescent="0.25">
      <c r="B331" s="11" t="s">
        <v>6</v>
      </c>
      <c r="C331" s="4">
        <v>-3237</v>
      </c>
      <c r="D331" s="4"/>
      <c r="E331" s="4"/>
      <c r="F331" s="4">
        <v>1032156</v>
      </c>
      <c r="G331" s="4"/>
      <c r="H331" s="4"/>
      <c r="I331" s="4">
        <v>657223</v>
      </c>
      <c r="J331" s="4"/>
      <c r="K331" s="4">
        <v>1568430</v>
      </c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2:35" x14ac:dyDescent="0.25">
      <c r="B332" s="11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2:35" x14ac:dyDescent="0.25">
      <c r="B333" s="11"/>
      <c r="C333" s="4">
        <f>(836706-3237)-805471</f>
        <v>27998</v>
      </c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2:35" x14ac:dyDescent="0.25">
      <c r="B334" s="11"/>
      <c r="C334" s="4">
        <f>C331</f>
        <v>-3237</v>
      </c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2:35" x14ac:dyDescent="0.25">
      <c r="B335" s="11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2:35" x14ac:dyDescent="0.25">
      <c r="B336" s="11"/>
      <c r="C336" s="7">
        <f>C333/C334</f>
        <v>-8.6493666975594685</v>
      </c>
      <c r="D336" s="4"/>
      <c r="E336" s="4"/>
      <c r="F336" s="8">
        <f>F330/F331</f>
        <v>0.51956680966830593</v>
      </c>
      <c r="G336" s="4"/>
      <c r="H336" s="4"/>
      <c r="I336" s="7">
        <f>I330/I331</f>
        <v>-4.9252688965541374E-3</v>
      </c>
      <c r="J336" s="4"/>
      <c r="K336" s="8">
        <f>K330/K331</f>
        <v>0.4190324082043827</v>
      </c>
      <c r="M336" s="18">
        <f>C340*F340*I336*K336</f>
        <v>-3.0261898395203823E-2</v>
      </c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2:35" x14ac:dyDescent="0.25">
      <c r="B337" s="11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2:35" x14ac:dyDescent="0.25">
      <c r="B338" s="11"/>
      <c r="C338" s="9" t="s">
        <v>152</v>
      </c>
      <c r="D338" s="9"/>
      <c r="E338" s="9"/>
      <c r="F338" s="9" t="s">
        <v>74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2:35" x14ac:dyDescent="0.25">
      <c r="B339" s="11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2:35" x14ac:dyDescent="0.25">
      <c r="B340" s="11"/>
      <c r="C340" s="7">
        <f>1-C336</f>
        <v>9.6493666975594685</v>
      </c>
      <c r="D340" s="4"/>
      <c r="E340" s="4"/>
      <c r="F340" s="8">
        <f>1+F336</f>
        <v>1.5195668096683059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2:35" x14ac:dyDescent="0.25">
      <c r="B341" s="11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2:35" x14ac:dyDescent="0.25">
      <c r="B342" s="11" t="s">
        <v>8</v>
      </c>
      <c r="C342" s="18">
        <f>(I331-I295)/I295</f>
        <v>-1.0133277907556431E-2</v>
      </c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2:35" x14ac:dyDescent="0.25">
      <c r="B343" s="11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2:35" x14ac:dyDescent="0.25">
      <c r="B344" s="11" t="s">
        <v>7</v>
      </c>
      <c r="C344" s="18">
        <f>C342-M336</f>
        <v>2.0128620487647395E-2</v>
      </c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2:35" x14ac:dyDescent="0.25">
      <c r="B345" s="11"/>
      <c r="C345" s="7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2:35" x14ac:dyDescent="0.25">
      <c r="B346" s="11" t="s">
        <v>76</v>
      </c>
      <c r="C346" s="4" t="s">
        <v>82</v>
      </c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2:35" x14ac:dyDescent="0.25">
      <c r="B347" s="4"/>
      <c r="C347" s="4" t="s">
        <v>77</v>
      </c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2:35" x14ac:dyDescent="0.25">
      <c r="B348" s="4"/>
      <c r="C348" s="4">
        <v>515615</v>
      </c>
      <c r="D348" s="4">
        <v>329072</v>
      </c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2:35" x14ac:dyDescent="0.25">
      <c r="B349" s="4"/>
      <c r="C349" s="8">
        <f>C348/D348</f>
        <v>1.5668759420430787</v>
      </c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2:35" x14ac:dyDescent="0.25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2:35" x14ac:dyDescent="0.25">
      <c r="B351" s="11" t="s">
        <v>80</v>
      </c>
      <c r="C351" s="4" t="s">
        <v>85</v>
      </c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2:35" x14ac:dyDescent="0.25">
      <c r="B352" s="4"/>
      <c r="C352" s="4" t="s">
        <v>83</v>
      </c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2:35" x14ac:dyDescent="0.25">
      <c r="B353" s="4"/>
      <c r="C353" s="4">
        <f>I330</f>
        <v>-3237</v>
      </c>
      <c r="D353" s="4">
        <f>I331</f>
        <v>657223</v>
      </c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2:35" x14ac:dyDescent="0.25">
      <c r="B354" s="4"/>
      <c r="C354" s="7">
        <f>C353/D353</f>
        <v>-4.9252688965541374E-3</v>
      </c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2:35" x14ac:dyDescent="0.25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2:35" x14ac:dyDescent="0.25">
      <c r="B356" s="11" t="s">
        <v>81</v>
      </c>
      <c r="C356" s="4" t="s">
        <v>84</v>
      </c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2:35" x14ac:dyDescent="0.25">
      <c r="B357" s="4"/>
      <c r="C357" s="4" t="s">
        <v>86</v>
      </c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2:35" x14ac:dyDescent="0.25">
      <c r="B358" s="4"/>
      <c r="C358" s="4">
        <f>F330</f>
        <v>536274</v>
      </c>
      <c r="D358" s="4">
        <f>F331</f>
        <v>1032156</v>
      </c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2:35" x14ac:dyDescent="0.25">
      <c r="B359" s="11"/>
      <c r="C359" s="8">
        <f>C358/D358</f>
        <v>0.51956680966830593</v>
      </c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2:35" x14ac:dyDescent="0.25">
      <c r="B360" s="11"/>
      <c r="C360" s="7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2:35" x14ac:dyDescent="0.25">
      <c r="B361" s="11" t="s">
        <v>102</v>
      </c>
      <c r="C361" s="8" t="s">
        <v>104</v>
      </c>
      <c r="D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2:35" x14ac:dyDescent="0.25">
      <c r="B362" s="11"/>
      <c r="C362" s="8" t="s">
        <v>103</v>
      </c>
      <c r="D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2:35" x14ac:dyDescent="0.25">
      <c r="B363" s="11"/>
      <c r="C363" s="16">
        <f>K330</f>
        <v>657223</v>
      </c>
      <c r="D363" s="4">
        <f>K331</f>
        <v>1568430</v>
      </c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2:35" x14ac:dyDescent="0.25">
      <c r="B364" s="11"/>
      <c r="C364" s="8">
        <f>C363/D363</f>
        <v>0.4190324082043827</v>
      </c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2:35" ht="15.75" thickBot="1" x14ac:dyDescent="0.3"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2:35" ht="15.75" thickBot="1" x14ac:dyDescent="0.3">
      <c r="B366" s="2">
        <v>2019</v>
      </c>
      <c r="C366" s="24" t="s">
        <v>154</v>
      </c>
      <c r="D366" s="24"/>
      <c r="E366" s="24"/>
      <c r="F366" s="4">
        <v>622312</v>
      </c>
      <c r="G366" s="4"/>
      <c r="H366" s="4"/>
      <c r="I366" s="4">
        <f>C367</f>
        <v>42445</v>
      </c>
      <c r="J366" s="4"/>
      <c r="K366" s="4">
        <f>I367</f>
        <v>665693</v>
      </c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2:35" x14ac:dyDescent="0.25">
      <c r="B367" s="11" t="s">
        <v>6</v>
      </c>
      <c r="C367" s="4">
        <v>42445</v>
      </c>
      <c r="D367" s="4"/>
      <c r="E367" s="4"/>
      <c r="F367" s="4">
        <v>1059620</v>
      </c>
      <c r="G367" s="4"/>
      <c r="H367" s="4"/>
      <c r="I367" s="4">
        <v>665693</v>
      </c>
      <c r="J367" s="4"/>
      <c r="K367" s="4">
        <v>1681932</v>
      </c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2:35" x14ac:dyDescent="0.25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2:35" x14ac:dyDescent="0.25">
      <c r="C369" s="4">
        <f>(805471+42445)-831316</f>
        <v>16600</v>
      </c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2:35" x14ac:dyDescent="0.25">
      <c r="C370" s="4">
        <f>C367</f>
        <v>42445</v>
      </c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2:35" x14ac:dyDescent="0.25"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2:35" x14ac:dyDescent="0.25">
      <c r="C372" s="7">
        <f>C369/C370</f>
        <v>0.39109435740369891</v>
      </c>
      <c r="D372" s="4"/>
      <c r="E372" s="4"/>
      <c r="F372" s="8">
        <f>F366/F367</f>
        <v>0.58729733300617204</v>
      </c>
      <c r="G372" s="4"/>
      <c r="H372" s="4"/>
      <c r="I372" s="7">
        <f>I366/I367</f>
        <v>6.3760622388999127E-2</v>
      </c>
      <c r="J372" s="4"/>
      <c r="K372" s="8">
        <f>K366/K367</f>
        <v>0.39579067405816643</v>
      </c>
      <c r="M372" s="18">
        <f>C376*F376*I372*K372</f>
        <v>2.4390819350333132E-2</v>
      </c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2:35" x14ac:dyDescent="0.25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2:35" x14ac:dyDescent="0.25">
      <c r="C374" s="9" t="s">
        <v>155</v>
      </c>
      <c r="D374" s="9"/>
      <c r="E374" s="9"/>
      <c r="F374" s="9" t="s">
        <v>59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2:35" x14ac:dyDescent="0.25"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2:35" x14ac:dyDescent="0.25">
      <c r="C376" s="7">
        <f>1-C372</f>
        <v>0.60890564259630109</v>
      </c>
      <c r="D376" s="4"/>
      <c r="E376" s="4"/>
      <c r="F376" s="8">
        <f>1+F372</f>
        <v>1.5872973330061719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2:35" x14ac:dyDescent="0.25"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2:35" x14ac:dyDescent="0.25">
      <c r="B378" s="11" t="s">
        <v>8</v>
      </c>
      <c r="C378" s="18">
        <f>(I367-I331)/I331</f>
        <v>1.2887558712948268E-2</v>
      </c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2:35" x14ac:dyDescent="0.25">
      <c r="B379" s="11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2:35" x14ac:dyDescent="0.25">
      <c r="B380" s="11" t="s">
        <v>7</v>
      </c>
      <c r="C380" s="18">
        <f>C378-M372</f>
        <v>-1.1503260637384863E-2</v>
      </c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2:35" x14ac:dyDescent="0.25"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2:35" x14ac:dyDescent="0.25">
      <c r="B382" s="11" t="s">
        <v>76</v>
      </c>
      <c r="C382" s="4" t="s">
        <v>82</v>
      </c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2:35" x14ac:dyDescent="0.25">
      <c r="B383" s="4"/>
      <c r="C383" s="4" t="s">
        <v>77</v>
      </c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2:35" x14ac:dyDescent="0.25">
      <c r="B384" s="4"/>
      <c r="C384" s="4">
        <v>605876</v>
      </c>
      <c r="D384" s="4">
        <v>354638</v>
      </c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2:35" x14ac:dyDescent="0.25">
      <c r="B385" s="4"/>
      <c r="C385" s="8">
        <f>C384/D384</f>
        <v>1.7084350802790451</v>
      </c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2:35" x14ac:dyDescent="0.25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2:35" x14ac:dyDescent="0.25">
      <c r="B387" s="11" t="s">
        <v>80</v>
      </c>
      <c r="C387" s="4" t="s">
        <v>85</v>
      </c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2:35" x14ac:dyDescent="0.25">
      <c r="B388" s="4"/>
      <c r="C388" s="4" t="s">
        <v>83</v>
      </c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2:35" x14ac:dyDescent="0.25">
      <c r="B389" s="4"/>
      <c r="C389" s="4">
        <f>I366</f>
        <v>42445</v>
      </c>
      <c r="D389" s="4">
        <f>I367</f>
        <v>665693</v>
      </c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2:35" x14ac:dyDescent="0.25">
      <c r="B390" s="4"/>
      <c r="C390" s="7">
        <f>C389/D389</f>
        <v>6.3760622388999127E-2</v>
      </c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2:35" x14ac:dyDescent="0.25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2:35" x14ac:dyDescent="0.25">
      <c r="B392" s="11" t="s">
        <v>81</v>
      </c>
      <c r="C392" s="4" t="s">
        <v>84</v>
      </c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2:35" x14ac:dyDescent="0.25">
      <c r="B393" s="4"/>
      <c r="C393" s="4" t="s">
        <v>86</v>
      </c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2:35" x14ac:dyDescent="0.25">
      <c r="B394" s="4"/>
      <c r="C394" s="4">
        <f>F366</f>
        <v>622312</v>
      </c>
      <c r="D394" s="4">
        <f>F367</f>
        <v>1059620</v>
      </c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2:35" x14ac:dyDescent="0.25">
      <c r="B395" s="11"/>
      <c r="C395" s="8">
        <f>C394/D394</f>
        <v>0.58729733300617204</v>
      </c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2:35" x14ac:dyDescent="0.25"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2:35" x14ac:dyDescent="0.25">
      <c r="B397" s="11" t="s">
        <v>102</v>
      </c>
      <c r="C397" s="8" t="s">
        <v>104</v>
      </c>
      <c r="D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2:35" x14ac:dyDescent="0.25">
      <c r="B398" s="11"/>
      <c r="C398" s="8" t="s">
        <v>103</v>
      </c>
      <c r="D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2:35" x14ac:dyDescent="0.25">
      <c r="C399" s="4">
        <f>K366</f>
        <v>665693</v>
      </c>
      <c r="D399" s="4">
        <f>K367</f>
        <v>1681932</v>
      </c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2:35" x14ac:dyDescent="0.25">
      <c r="C400" s="8">
        <f>C399/D399</f>
        <v>0.39579067405816643</v>
      </c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2:35" x14ac:dyDescent="0.25"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2:35" ht="15.75" thickBot="1" x14ac:dyDescent="0.3"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2:35" ht="15.75" thickBot="1" x14ac:dyDescent="0.3">
      <c r="B403" s="2">
        <v>2020</v>
      </c>
      <c r="C403" s="24" t="s">
        <v>156</v>
      </c>
      <c r="D403" s="24"/>
      <c r="E403" s="24"/>
      <c r="F403" s="4">
        <v>724675</v>
      </c>
      <c r="G403" s="4"/>
      <c r="H403" s="4"/>
      <c r="I403" s="4">
        <f>C404</f>
        <v>23688</v>
      </c>
      <c r="J403" s="4"/>
      <c r="K403" s="4">
        <f>I404</f>
        <v>703677</v>
      </c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2:35" x14ac:dyDescent="0.25">
      <c r="B404" s="11" t="s">
        <v>6</v>
      </c>
      <c r="C404" s="4">
        <v>23688</v>
      </c>
      <c r="D404" s="4"/>
      <c r="E404" s="4"/>
      <c r="F404" s="4">
        <v>1065938</v>
      </c>
      <c r="G404" s="4"/>
      <c r="H404" s="4"/>
      <c r="I404" s="4">
        <v>703677</v>
      </c>
      <c r="J404" s="4"/>
      <c r="K404" s="4">
        <v>1790613</v>
      </c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2:35" x14ac:dyDescent="0.25"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2:35" x14ac:dyDescent="0.25">
      <c r="C406" s="4">
        <f>(831316+23688)-839930</f>
        <v>15074</v>
      </c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2:35" x14ac:dyDescent="0.25">
      <c r="C407" s="4">
        <f>C404</f>
        <v>23688</v>
      </c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2:35" x14ac:dyDescent="0.25"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2:35" x14ac:dyDescent="0.25">
      <c r="C409" s="7">
        <f>C406/C407</f>
        <v>0.63635596082404589</v>
      </c>
      <c r="D409" s="4"/>
      <c r="E409" s="4"/>
      <c r="F409" s="8">
        <f>F403/F404</f>
        <v>0.6798472331411396</v>
      </c>
      <c r="G409" s="4"/>
      <c r="H409" s="4"/>
      <c r="I409" s="7">
        <f>I403/I404</f>
        <v>3.3663172165638494E-2</v>
      </c>
      <c r="J409" s="4"/>
      <c r="K409" s="8">
        <f>K403/K404</f>
        <v>0.39298106290974094</v>
      </c>
      <c r="L409" s="4"/>
      <c r="M409" s="7">
        <f>C413*F413*I409*K409</f>
        <v>8.0811454324735583E-3</v>
      </c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2:35" x14ac:dyDescent="0.25"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2:35" x14ac:dyDescent="0.25">
      <c r="C411" s="9" t="s">
        <v>35</v>
      </c>
      <c r="D411" s="4"/>
      <c r="E411" s="4"/>
      <c r="F411" s="9" t="s">
        <v>29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2:35" x14ac:dyDescent="0.25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2:35" x14ac:dyDescent="0.25">
      <c r="C413" s="7">
        <f>1-C409</f>
        <v>0.36364403917595411</v>
      </c>
      <c r="D413" s="4"/>
      <c r="E413" s="4"/>
      <c r="F413" s="8">
        <f>1+F409</f>
        <v>1.6798472331411396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2:35" x14ac:dyDescent="0.25"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2:35" x14ac:dyDescent="0.25">
      <c r="B415" s="11" t="s">
        <v>8</v>
      </c>
      <c r="C415" s="7">
        <v>0.06</v>
      </c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2:35" x14ac:dyDescent="0.25">
      <c r="B416" s="11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2:35" x14ac:dyDescent="0.25">
      <c r="B417" s="11" t="s">
        <v>7</v>
      </c>
      <c r="C417" s="7">
        <f>C415-M409</f>
        <v>5.1918854567526443E-2</v>
      </c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2:35" x14ac:dyDescent="0.25"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2:35" x14ac:dyDescent="0.25">
      <c r="B419" s="11" t="s">
        <v>76</v>
      </c>
      <c r="C419" s="4" t="s">
        <v>82</v>
      </c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2:35" x14ac:dyDescent="0.25">
      <c r="B420" s="4"/>
      <c r="C420" s="4" t="s">
        <v>77</v>
      </c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2:35" x14ac:dyDescent="0.25">
      <c r="C421" s="4">
        <v>547294</v>
      </c>
      <c r="D421" s="4">
        <v>310116</v>
      </c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2:35" x14ac:dyDescent="0.25">
      <c r="C422" s="8">
        <f>C421/D421</f>
        <v>1.7648041378064983</v>
      </c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2:35" x14ac:dyDescent="0.25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2:35" x14ac:dyDescent="0.25">
      <c r="B424" s="11" t="s">
        <v>80</v>
      </c>
      <c r="C424" s="4" t="s">
        <v>85</v>
      </c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2:35" x14ac:dyDescent="0.25">
      <c r="B425" s="4"/>
      <c r="C425" s="4" t="s">
        <v>83</v>
      </c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2:35" x14ac:dyDescent="0.25">
      <c r="C426" s="4">
        <f>I403</f>
        <v>23688</v>
      </c>
      <c r="D426" s="4">
        <f>I404</f>
        <v>703677</v>
      </c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2:35" x14ac:dyDescent="0.25">
      <c r="C427" s="7">
        <f>C426/D426</f>
        <v>3.3663172165638494E-2</v>
      </c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2:35" x14ac:dyDescent="0.25"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2:35" x14ac:dyDescent="0.25">
      <c r="B429" s="11" t="s">
        <v>81</v>
      </c>
      <c r="C429" s="4" t="s">
        <v>84</v>
      </c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2:35" x14ac:dyDescent="0.25">
      <c r="B430" s="4"/>
      <c r="C430" s="4" t="s">
        <v>86</v>
      </c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2:35" x14ac:dyDescent="0.25">
      <c r="C431" s="4">
        <f>F403</f>
        <v>724675</v>
      </c>
      <c r="D431" s="4">
        <f>F404</f>
        <v>1065938</v>
      </c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2:35" x14ac:dyDescent="0.25">
      <c r="C432" s="8">
        <f>C431/D431</f>
        <v>0.6798472331411396</v>
      </c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2:35" x14ac:dyDescent="0.25"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2:35" x14ac:dyDescent="0.25">
      <c r="B434" s="11" t="s">
        <v>102</v>
      </c>
      <c r="C434" s="8" t="s">
        <v>104</v>
      </c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2:35" x14ac:dyDescent="0.25">
      <c r="B435" s="11"/>
      <c r="C435" s="8" t="s">
        <v>103</v>
      </c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2:35" x14ac:dyDescent="0.25">
      <c r="C436" s="4">
        <f>K403</f>
        <v>703677</v>
      </c>
      <c r="D436" s="4">
        <f>K404</f>
        <v>1790613</v>
      </c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2:35" x14ac:dyDescent="0.25">
      <c r="C437" s="8">
        <f>C436/D436</f>
        <v>0.39298106290974094</v>
      </c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2:35" x14ac:dyDescent="0.25"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F913E-98BD-4F86-943C-B5CCA81223C7}">
  <dimension ref="B2:R14"/>
  <sheetViews>
    <sheetView topLeftCell="C1" workbookViewId="0">
      <selection activeCell="J22" sqref="J22"/>
    </sheetView>
  </sheetViews>
  <sheetFormatPr defaultRowHeight="15" x14ac:dyDescent="0.25"/>
  <cols>
    <col min="2" max="2" width="10.5703125" bestFit="1" customWidth="1"/>
  </cols>
  <sheetData>
    <row r="2" spans="2:18" x14ac:dyDescent="0.25">
      <c r="C2" s="113" t="s">
        <v>327</v>
      </c>
      <c r="D2" s="113"/>
      <c r="E2" s="113"/>
      <c r="F2" s="113" t="s">
        <v>328</v>
      </c>
      <c r="G2" s="113"/>
      <c r="H2" s="113"/>
      <c r="I2" s="113" t="s">
        <v>329</v>
      </c>
      <c r="J2" s="113"/>
      <c r="K2" s="113"/>
      <c r="L2" s="113" t="s">
        <v>330</v>
      </c>
      <c r="M2" s="113"/>
      <c r="N2" s="113"/>
      <c r="O2" s="113" t="s">
        <v>331</v>
      </c>
      <c r="P2" s="113"/>
      <c r="Q2" s="113"/>
    </row>
    <row r="3" spans="2:18" x14ac:dyDescent="0.25">
      <c r="C3" s="113" t="s">
        <v>8</v>
      </c>
      <c r="D3" s="113" t="s">
        <v>6</v>
      </c>
      <c r="E3" s="114" t="s">
        <v>7</v>
      </c>
      <c r="F3" s="113" t="s">
        <v>8</v>
      </c>
      <c r="G3" s="113" t="s">
        <v>6</v>
      </c>
      <c r="H3" s="114" t="s">
        <v>7</v>
      </c>
      <c r="I3" s="113" t="s">
        <v>8</v>
      </c>
      <c r="J3" s="113" t="s">
        <v>6</v>
      </c>
      <c r="K3" s="114" t="s">
        <v>7</v>
      </c>
      <c r="L3" s="113" t="s">
        <v>8</v>
      </c>
      <c r="M3" s="113" t="s">
        <v>6</v>
      </c>
      <c r="N3" s="114" t="s">
        <v>7</v>
      </c>
      <c r="O3" s="113" t="s">
        <v>8</v>
      </c>
      <c r="P3" s="113" t="s">
        <v>6</v>
      </c>
      <c r="Q3" s="114" t="s">
        <v>7</v>
      </c>
    </row>
    <row r="4" spans="2:18" x14ac:dyDescent="0.25">
      <c r="B4" t="s">
        <v>324</v>
      </c>
      <c r="C4" s="29">
        <v>3.33</v>
      </c>
      <c r="D4" s="29">
        <v>12.27</v>
      </c>
      <c r="E4" s="115">
        <f>C4-D4</f>
        <v>-8.94</v>
      </c>
      <c r="F4" s="29">
        <v>8.24</v>
      </c>
      <c r="G4" s="29">
        <v>25.1</v>
      </c>
      <c r="H4" s="115">
        <f>F4-G4</f>
        <v>-16.86</v>
      </c>
      <c r="I4" s="29">
        <v>2.48</v>
      </c>
      <c r="J4" s="29">
        <v>9.7799999999999994</v>
      </c>
      <c r="K4" s="115">
        <f>I4-J4</f>
        <v>-7.2999999999999989</v>
      </c>
      <c r="L4" s="29">
        <v>5.38</v>
      </c>
      <c r="M4" s="29">
        <v>15.35</v>
      </c>
      <c r="N4" s="115">
        <f>L4-M4</f>
        <v>-9.9699999999999989</v>
      </c>
      <c r="O4" s="29">
        <v>11.9</v>
      </c>
      <c r="P4" s="29">
        <v>22.65</v>
      </c>
      <c r="Q4" s="115">
        <f>O4-P4</f>
        <v>-10.749999999999998</v>
      </c>
      <c r="R4" s="29"/>
    </row>
    <row r="5" spans="2:18" x14ac:dyDescent="0.25">
      <c r="B5" t="s">
        <v>265</v>
      </c>
      <c r="C5" s="29">
        <v>1</v>
      </c>
      <c r="D5" s="29">
        <v>3.98</v>
      </c>
      <c r="E5" s="115">
        <f t="shared" ref="E5:E13" si="0">C5-D5</f>
        <v>-2.98</v>
      </c>
      <c r="F5" s="29">
        <v>0</v>
      </c>
      <c r="G5" s="29">
        <v>0</v>
      </c>
      <c r="H5" s="115">
        <f t="shared" ref="H5:H13" si="1">F5-G5</f>
        <v>0</v>
      </c>
      <c r="I5" s="29">
        <v>0.84</v>
      </c>
      <c r="J5" s="29">
        <v>3.7</v>
      </c>
      <c r="K5" s="115">
        <f t="shared" ref="K5:K13" si="2">I5-J5</f>
        <v>-2.8600000000000003</v>
      </c>
      <c r="L5" s="29">
        <v>1.56</v>
      </c>
      <c r="M5" s="29">
        <v>4.63</v>
      </c>
      <c r="N5" s="115">
        <f t="shared" ref="N5:N13" si="3">L5-M5</f>
        <v>-3.07</v>
      </c>
      <c r="O5" s="29">
        <v>5.45</v>
      </c>
      <c r="P5" s="29">
        <v>11.7</v>
      </c>
      <c r="Q5" s="115">
        <f t="shared" ref="Q5:Q13" si="4">O5-P5</f>
        <v>-6.2499999999999991</v>
      </c>
      <c r="R5" s="29"/>
    </row>
    <row r="6" spans="2:18" x14ac:dyDescent="0.25">
      <c r="B6" t="s">
        <v>254</v>
      </c>
      <c r="C6" s="29">
        <v>1.9</v>
      </c>
      <c r="D6" s="29">
        <v>7.88</v>
      </c>
      <c r="E6" s="115">
        <f t="shared" si="0"/>
        <v>-5.98</v>
      </c>
      <c r="F6" s="29">
        <v>4.01</v>
      </c>
      <c r="G6" s="29">
        <v>12.26</v>
      </c>
      <c r="H6" s="115">
        <f t="shared" si="1"/>
        <v>-8.25</v>
      </c>
      <c r="I6" s="29">
        <v>1.73</v>
      </c>
      <c r="J6" s="29">
        <v>7.74</v>
      </c>
      <c r="K6" s="115">
        <f t="shared" si="2"/>
        <v>-6.01</v>
      </c>
      <c r="L6" s="29">
        <v>4.83</v>
      </c>
      <c r="M6" s="29">
        <v>13.97</v>
      </c>
      <c r="N6" s="115">
        <f t="shared" si="3"/>
        <v>-9.14</v>
      </c>
      <c r="O6" s="29">
        <v>5.63</v>
      </c>
      <c r="P6" s="29">
        <v>11.02</v>
      </c>
      <c r="Q6" s="115">
        <f t="shared" si="4"/>
        <v>-5.39</v>
      </c>
      <c r="R6" s="29"/>
    </row>
    <row r="7" spans="2:18" x14ac:dyDescent="0.25">
      <c r="B7" t="s">
        <v>255</v>
      </c>
      <c r="C7" s="29">
        <v>1.86</v>
      </c>
      <c r="D7" s="29">
        <v>7.4</v>
      </c>
      <c r="E7" s="115">
        <f t="shared" si="0"/>
        <v>-5.54</v>
      </c>
      <c r="F7" s="29">
        <v>2.71</v>
      </c>
      <c r="G7" s="29">
        <v>8.84</v>
      </c>
      <c r="H7" s="115">
        <f t="shared" si="1"/>
        <v>-6.13</v>
      </c>
      <c r="I7" s="29">
        <v>1.75</v>
      </c>
      <c r="J7" s="29">
        <v>8.48</v>
      </c>
      <c r="K7" s="115">
        <f t="shared" si="2"/>
        <v>-6.73</v>
      </c>
      <c r="L7" s="29">
        <v>2.95</v>
      </c>
      <c r="M7" s="29">
        <v>9.2799999999999994</v>
      </c>
      <c r="N7" s="115">
        <f t="shared" si="3"/>
        <v>-6.3299999999999992</v>
      </c>
      <c r="O7" s="29">
        <v>6.28</v>
      </c>
      <c r="P7" s="29">
        <v>12.25</v>
      </c>
      <c r="Q7" s="115">
        <f t="shared" si="4"/>
        <v>-5.97</v>
      </c>
      <c r="R7" s="29"/>
    </row>
    <row r="8" spans="2:18" x14ac:dyDescent="0.25">
      <c r="B8" t="s">
        <v>256</v>
      </c>
      <c r="C8" s="29">
        <v>1.39</v>
      </c>
      <c r="D8" s="29">
        <v>6.12</v>
      </c>
      <c r="E8" s="115">
        <f t="shared" si="0"/>
        <v>-4.7300000000000004</v>
      </c>
      <c r="F8" s="29">
        <v>0.21</v>
      </c>
      <c r="G8" s="29">
        <v>0.84</v>
      </c>
      <c r="H8" s="115">
        <f t="shared" si="1"/>
        <v>-0.63</v>
      </c>
      <c r="I8" s="29">
        <v>0.88</v>
      </c>
      <c r="J8" s="29">
        <v>4.75</v>
      </c>
      <c r="K8" s="115">
        <f t="shared" si="2"/>
        <v>-3.87</v>
      </c>
      <c r="L8" s="29">
        <v>1.3</v>
      </c>
      <c r="M8" s="29">
        <v>4.7300000000000004</v>
      </c>
      <c r="N8" s="115">
        <f t="shared" si="3"/>
        <v>-3.4300000000000006</v>
      </c>
      <c r="O8" s="29">
        <v>5.92</v>
      </c>
      <c r="P8" s="29">
        <v>10.74</v>
      </c>
      <c r="Q8" s="115">
        <f t="shared" si="4"/>
        <v>-4.82</v>
      </c>
      <c r="R8" s="29"/>
    </row>
    <row r="9" spans="2:18" x14ac:dyDescent="0.25">
      <c r="B9" t="s">
        <v>325</v>
      </c>
      <c r="C9" s="29">
        <v>2.75</v>
      </c>
      <c r="D9" s="29">
        <v>11.1</v>
      </c>
      <c r="E9" s="115">
        <f t="shared" si="0"/>
        <v>-8.35</v>
      </c>
      <c r="F9" s="29">
        <v>0</v>
      </c>
      <c r="G9" s="29">
        <v>0</v>
      </c>
      <c r="H9" s="115">
        <f t="shared" si="1"/>
        <v>0</v>
      </c>
      <c r="I9" s="29">
        <v>0.8</v>
      </c>
      <c r="J9" s="29">
        <v>4.49</v>
      </c>
      <c r="K9" s="115">
        <f t="shared" si="2"/>
        <v>-3.6900000000000004</v>
      </c>
      <c r="L9" s="29">
        <v>1.56</v>
      </c>
      <c r="M9" s="29">
        <v>5.73</v>
      </c>
      <c r="N9" s="115">
        <f t="shared" si="3"/>
        <v>-4.17</v>
      </c>
      <c r="O9" s="29">
        <v>5.76</v>
      </c>
      <c r="P9" s="29">
        <v>10.26</v>
      </c>
      <c r="Q9" s="115">
        <f t="shared" si="4"/>
        <v>-4.5</v>
      </c>
      <c r="R9" s="29"/>
    </row>
    <row r="10" spans="2:18" x14ac:dyDescent="0.25">
      <c r="B10" t="s">
        <v>326</v>
      </c>
      <c r="C10" s="29">
        <v>3.9</v>
      </c>
      <c r="D10" s="29">
        <v>14.55</v>
      </c>
      <c r="E10" s="115">
        <f t="shared" si="0"/>
        <v>-10.65</v>
      </c>
      <c r="F10" s="29">
        <v>0</v>
      </c>
      <c r="G10" s="29">
        <v>0</v>
      </c>
      <c r="H10" s="115">
        <f t="shared" si="1"/>
        <v>0</v>
      </c>
      <c r="I10" s="29">
        <v>1.55</v>
      </c>
      <c r="J10" s="29">
        <v>8.0500000000000007</v>
      </c>
      <c r="K10" s="115">
        <f t="shared" si="2"/>
        <v>-6.5000000000000009</v>
      </c>
      <c r="L10" s="29">
        <v>1.95</v>
      </c>
      <c r="M10" s="29">
        <v>7.44</v>
      </c>
      <c r="N10" s="115">
        <f t="shared" si="3"/>
        <v>-5.49</v>
      </c>
      <c r="O10" s="29">
        <v>5.22</v>
      </c>
      <c r="P10" s="29">
        <v>9.7799999999999994</v>
      </c>
      <c r="Q10" s="115">
        <f t="shared" si="4"/>
        <v>-4.5599999999999996</v>
      </c>
      <c r="R10" s="29"/>
    </row>
    <row r="11" spans="2:18" x14ac:dyDescent="0.25">
      <c r="B11" t="s">
        <v>259</v>
      </c>
      <c r="C11" s="29">
        <v>4.96</v>
      </c>
      <c r="D11" s="29">
        <v>15.39</v>
      </c>
      <c r="E11" s="115">
        <f t="shared" si="0"/>
        <v>-10.43</v>
      </c>
      <c r="F11" s="29">
        <v>0</v>
      </c>
      <c r="G11" s="29">
        <v>0</v>
      </c>
      <c r="H11" s="115">
        <f t="shared" si="1"/>
        <v>0</v>
      </c>
      <c r="I11" s="29">
        <v>2.81</v>
      </c>
      <c r="J11" s="29">
        <v>11.88</v>
      </c>
      <c r="K11" s="115">
        <f t="shared" si="2"/>
        <v>-9.07</v>
      </c>
      <c r="L11" s="29">
        <v>1.66</v>
      </c>
      <c r="M11" s="29">
        <v>5.4</v>
      </c>
      <c r="N11" s="115">
        <f t="shared" si="3"/>
        <v>-3.74</v>
      </c>
      <c r="O11" s="29">
        <v>4.97</v>
      </c>
      <c r="P11" s="29">
        <v>9.15</v>
      </c>
      <c r="Q11" s="115">
        <f t="shared" si="4"/>
        <v>-4.1800000000000006</v>
      </c>
      <c r="R11" s="29"/>
    </row>
    <row r="12" spans="2:18" x14ac:dyDescent="0.25">
      <c r="B12" t="s">
        <v>260</v>
      </c>
      <c r="C12" s="29">
        <v>6.83</v>
      </c>
      <c r="D12" s="29">
        <v>19.11</v>
      </c>
      <c r="E12" s="115">
        <f t="shared" si="0"/>
        <v>-12.28</v>
      </c>
      <c r="F12" s="29">
        <v>6.89</v>
      </c>
      <c r="G12" s="29">
        <v>30.96</v>
      </c>
      <c r="H12" s="115">
        <f t="shared" si="1"/>
        <v>-24.07</v>
      </c>
      <c r="I12" s="29">
        <v>3.82</v>
      </c>
      <c r="J12" s="29">
        <v>14.68</v>
      </c>
      <c r="K12" s="115">
        <f t="shared" si="2"/>
        <v>-10.86</v>
      </c>
      <c r="L12" s="29">
        <v>3.08</v>
      </c>
      <c r="M12" s="29">
        <v>9.4600000000000009</v>
      </c>
      <c r="N12" s="115">
        <f t="shared" si="3"/>
        <v>-6.3800000000000008</v>
      </c>
      <c r="O12" s="29">
        <v>5.3</v>
      </c>
      <c r="P12" s="29">
        <v>10.119999999999999</v>
      </c>
      <c r="Q12" s="115">
        <f t="shared" si="4"/>
        <v>-4.8199999999999994</v>
      </c>
      <c r="R12" s="29"/>
    </row>
    <row r="13" spans="2:18" x14ac:dyDescent="0.25">
      <c r="B13" t="s">
        <v>261</v>
      </c>
      <c r="C13" s="29">
        <v>3.78</v>
      </c>
      <c r="D13" s="29">
        <v>11.74</v>
      </c>
      <c r="E13" s="115">
        <f t="shared" si="0"/>
        <v>-7.9600000000000009</v>
      </c>
      <c r="F13" s="29">
        <v>8.43</v>
      </c>
      <c r="G13" s="29">
        <v>29.27</v>
      </c>
      <c r="H13" s="115">
        <f t="shared" si="1"/>
        <v>-20.84</v>
      </c>
      <c r="I13" s="29">
        <v>4.17</v>
      </c>
      <c r="J13" s="29">
        <v>16.079999999999998</v>
      </c>
      <c r="K13" s="115">
        <f t="shared" si="2"/>
        <v>-11.909999999999998</v>
      </c>
      <c r="L13" s="29">
        <v>3.3</v>
      </c>
      <c r="M13" s="29">
        <v>8.58</v>
      </c>
      <c r="N13" s="115">
        <f t="shared" si="3"/>
        <v>-5.28</v>
      </c>
      <c r="O13" s="29">
        <v>0</v>
      </c>
      <c r="P13" s="29">
        <v>0</v>
      </c>
      <c r="Q13" s="115">
        <f t="shared" si="4"/>
        <v>0</v>
      </c>
      <c r="R13" s="29"/>
    </row>
    <row r="14" spans="2:18" x14ac:dyDescent="0.25">
      <c r="C14" s="29"/>
      <c r="D14" s="29"/>
      <c r="E14" s="29">
        <v>10</v>
      </c>
      <c r="F14" s="29"/>
      <c r="G14" s="29"/>
      <c r="H14" s="29">
        <v>10</v>
      </c>
      <c r="I14" s="29"/>
      <c r="J14" s="29"/>
      <c r="K14" s="29">
        <v>10</v>
      </c>
      <c r="L14" s="29"/>
      <c r="M14" s="29"/>
      <c r="N14" s="29">
        <v>10</v>
      </c>
      <c r="O14" s="29"/>
      <c r="P14" s="29"/>
      <c r="Q14" s="29">
        <v>10</v>
      </c>
      <c r="R14" s="29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F98E0-AB8B-462A-85AC-3268E0BF1B48}">
  <dimension ref="A1:I18"/>
  <sheetViews>
    <sheetView workbookViewId="0">
      <selection activeCell="D26" sqref="D26"/>
    </sheetView>
  </sheetViews>
  <sheetFormatPr defaultRowHeight="15" x14ac:dyDescent="0.25"/>
  <cols>
    <col min="1" max="1" width="18" bestFit="1" customWidth="1"/>
    <col min="3" max="3" width="14.5703125" bestFit="1" customWidth="1"/>
    <col min="4" max="4" width="12.7109375" bestFit="1" customWidth="1"/>
    <col min="5" max="5" width="12" bestFit="1" customWidth="1"/>
    <col min="6" max="6" width="13.42578125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0.12040069357638335</v>
      </c>
    </row>
    <row r="5" spans="1:9" x14ac:dyDescent="0.25">
      <c r="A5" s="65" t="s">
        <v>274</v>
      </c>
      <c r="B5" s="127">
        <v>1.4496327013674157E-2</v>
      </c>
      <c r="C5" t="s">
        <v>332</v>
      </c>
    </row>
    <row r="6" spans="1:9" x14ac:dyDescent="0.25">
      <c r="A6" s="65" t="s">
        <v>275</v>
      </c>
      <c r="B6" s="127">
        <v>-8.4054040284958428E-2</v>
      </c>
    </row>
    <row r="7" spans="1:9" x14ac:dyDescent="0.25">
      <c r="A7" s="65" t="s">
        <v>276</v>
      </c>
      <c r="B7" s="65">
        <v>0.34036343374890976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1</v>
      </c>
      <c r="C12" s="65">
        <v>1.7040625140106958E-2</v>
      </c>
      <c r="D12" s="65">
        <v>1.7040625140106958E-2</v>
      </c>
      <c r="E12" s="65">
        <v>0.14709561629279994</v>
      </c>
      <c r="F12" s="65">
        <v>0.70935420239656932</v>
      </c>
    </row>
    <row r="13" spans="1:9" x14ac:dyDescent="0.25">
      <c r="A13" s="65" t="s">
        <v>280</v>
      </c>
      <c r="B13" s="65">
        <v>10</v>
      </c>
      <c r="C13" s="65">
        <v>1.1584726703334847</v>
      </c>
      <c r="D13" s="65">
        <v>0.11584726703334847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1.1755132954735916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124">
        <v>0.26370834396741549</v>
      </c>
      <c r="C17" s="124">
        <v>0.67587534795966431</v>
      </c>
      <c r="D17" s="124">
        <v>0.39017304709144884</v>
      </c>
      <c r="E17" s="124">
        <v>0.70459038558402598</v>
      </c>
      <c r="F17" s="65">
        <v>-1.2422357779212547</v>
      </c>
      <c r="G17" s="65">
        <v>1.7696524658560857</v>
      </c>
      <c r="H17" s="65">
        <v>-1.2422357779212547</v>
      </c>
      <c r="I17" s="65">
        <v>1.7696524658560857</v>
      </c>
    </row>
    <row r="18" spans="1:9" ht="15.75" thickBot="1" x14ac:dyDescent="0.3">
      <c r="A18" s="66" t="s">
        <v>267</v>
      </c>
      <c r="B18" s="125">
        <v>-2.1095023890714808E-2</v>
      </c>
      <c r="C18" s="125">
        <v>5.5002212101291637E-2</v>
      </c>
      <c r="D18" s="125">
        <v>-0.38353046331784585</v>
      </c>
      <c r="E18" s="126">
        <v>0.70935420239656799</v>
      </c>
      <c r="F18" s="66">
        <v>-0.14364758961879232</v>
      </c>
      <c r="G18" s="66">
        <v>0.10145754183736271</v>
      </c>
      <c r="H18" s="66">
        <v>-0.14364758961879232</v>
      </c>
      <c r="I18" s="66">
        <v>0.10145754183736271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8C37-114A-415E-BB2C-7AEB8C21EC28}">
  <dimension ref="A1:I18"/>
  <sheetViews>
    <sheetView workbookViewId="0">
      <selection activeCell="F21" sqref="F21"/>
    </sheetView>
  </sheetViews>
  <sheetFormatPr defaultRowHeight="15" x14ac:dyDescent="0.25"/>
  <cols>
    <col min="1" max="1" width="18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0.15827315912810888</v>
      </c>
    </row>
    <row r="5" spans="1:9" x14ac:dyDescent="0.25">
      <c r="A5" s="65" t="s">
        <v>274</v>
      </c>
      <c r="B5" s="127">
        <v>2.5050392900391676E-2</v>
      </c>
    </row>
    <row r="6" spans="1:9" x14ac:dyDescent="0.25">
      <c r="A6" s="65" t="s">
        <v>275</v>
      </c>
      <c r="B6" s="127">
        <v>-7.2444567809569163E-2</v>
      </c>
    </row>
    <row r="7" spans="1:9" x14ac:dyDescent="0.25">
      <c r="A7" s="65" t="s">
        <v>276</v>
      </c>
      <c r="B7" s="65">
        <v>0.33853599890740482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1</v>
      </c>
      <c r="C12" s="65">
        <v>2.9447069911247681E-2</v>
      </c>
      <c r="D12" s="65">
        <v>2.9447069911247681E-2</v>
      </c>
      <c r="E12" s="65">
        <v>0.25694038664125884</v>
      </c>
      <c r="F12" s="65">
        <v>0.62321934085710817</v>
      </c>
    </row>
    <row r="13" spans="1:9" x14ac:dyDescent="0.25">
      <c r="A13" s="65" t="s">
        <v>280</v>
      </c>
      <c r="B13" s="65">
        <v>10</v>
      </c>
      <c r="C13" s="65">
        <v>1.1460662255623439</v>
      </c>
      <c r="D13" s="65">
        <v>0.1146066225562344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1.1755132954735916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124">
        <v>0.27413479791382261</v>
      </c>
      <c r="C17" s="124">
        <v>0.53551712564866805</v>
      </c>
      <c r="D17" s="124">
        <v>0.51190668754386726</v>
      </c>
      <c r="E17" s="124">
        <v>0.61983029815107205</v>
      </c>
      <c r="F17" s="65">
        <v>-0.91907171564798995</v>
      </c>
      <c r="G17" s="65">
        <v>1.4673413114756353</v>
      </c>
      <c r="H17" s="65">
        <v>-0.91907171564798995</v>
      </c>
      <c r="I17" s="65">
        <v>1.4673413114756353</v>
      </c>
    </row>
    <row r="18" spans="1:9" ht="15.75" thickBot="1" x14ac:dyDescent="0.3">
      <c r="A18" s="66" t="s">
        <v>268</v>
      </c>
      <c r="B18" s="125">
        <v>-0.49428908897750379</v>
      </c>
      <c r="C18" s="125">
        <v>0.97513520792492669</v>
      </c>
      <c r="D18" s="125">
        <v>-0.50689287491664226</v>
      </c>
      <c r="E18" s="126">
        <v>0.62321934085710806</v>
      </c>
      <c r="F18" s="66">
        <v>-2.6670257316947468</v>
      </c>
      <c r="G18" s="66">
        <v>1.6784475537397392</v>
      </c>
      <c r="H18" s="66">
        <v>-2.6670257316947468</v>
      </c>
      <c r="I18" s="66">
        <v>1.6784475537397392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4C6D-E7CE-4264-9644-EEF8032BB063}">
  <dimension ref="A1:I18"/>
  <sheetViews>
    <sheetView workbookViewId="0">
      <selection activeCell="B22" sqref="B22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5" max="5" width="12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0.28830492276327796</v>
      </c>
    </row>
    <row r="5" spans="1:9" x14ac:dyDescent="0.25">
      <c r="A5" s="65" t="s">
        <v>274</v>
      </c>
      <c r="B5" s="127">
        <v>8.3119728489539663E-2</v>
      </c>
    </row>
    <row r="6" spans="1:9" x14ac:dyDescent="0.25">
      <c r="A6" s="65" t="s">
        <v>275</v>
      </c>
      <c r="B6" s="127">
        <v>-8.568298661506369E-3</v>
      </c>
    </row>
    <row r="7" spans="1:9" x14ac:dyDescent="0.25">
      <c r="A7" s="65" t="s">
        <v>276</v>
      </c>
      <c r="B7" s="65">
        <v>0.32829939834212041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1</v>
      </c>
      <c r="C12" s="65">
        <v>9.7708345955608955E-2</v>
      </c>
      <c r="D12" s="65">
        <v>9.7708345955608955E-2</v>
      </c>
      <c r="E12" s="65">
        <v>0.90654942714176812</v>
      </c>
      <c r="F12" s="65">
        <v>0.36347774019330659</v>
      </c>
    </row>
    <row r="13" spans="1:9" x14ac:dyDescent="0.25">
      <c r="A13" s="65" t="s">
        <v>280</v>
      </c>
      <c r="B13" s="65">
        <v>10</v>
      </c>
      <c r="C13" s="65">
        <v>1.0778049495179827</v>
      </c>
      <c r="D13" s="65">
        <v>0.10778049495179827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1.1755132954735916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124">
        <v>-0.77633773698915087</v>
      </c>
      <c r="C17" s="124">
        <v>0.82841674715630187</v>
      </c>
      <c r="D17" s="124">
        <v>-0.93713428615980776</v>
      </c>
      <c r="E17" s="124">
        <v>0.37077016256133599</v>
      </c>
      <c r="F17" s="65">
        <v>-2.6221652769641972</v>
      </c>
      <c r="G17" s="65">
        <v>1.0694898029858952</v>
      </c>
      <c r="H17" s="65">
        <v>-2.6221652769641972</v>
      </c>
      <c r="I17" s="65">
        <v>1.0694898029858952</v>
      </c>
    </row>
    <row r="18" spans="1:9" ht="15.75" thickBot="1" x14ac:dyDescent="0.3">
      <c r="A18" s="66" t="s">
        <v>269</v>
      </c>
      <c r="B18" s="125">
        <v>0.16777999203799696</v>
      </c>
      <c r="C18" s="125">
        <v>0.17621562945191432</v>
      </c>
      <c r="D18" s="125">
        <v>0.9521288920843467</v>
      </c>
      <c r="E18" s="126">
        <v>0.36347774019330725</v>
      </c>
      <c r="F18" s="66">
        <v>-0.22485289827103014</v>
      </c>
      <c r="G18" s="66">
        <v>0.56041288234702402</v>
      </c>
      <c r="H18" s="66">
        <v>-0.22485289827103014</v>
      </c>
      <c r="I18" s="66">
        <v>0.56041288234702402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2E971-97C6-41E0-85FD-0C09699EDC2A}">
  <dimension ref="A1:I18"/>
  <sheetViews>
    <sheetView workbookViewId="0">
      <selection activeCell="B21" sqref="B21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4.3405928506869848E-2</v>
      </c>
    </row>
    <row r="5" spans="1:9" x14ac:dyDescent="0.25">
      <c r="A5" s="65" t="s">
        <v>274</v>
      </c>
      <c r="B5" s="127">
        <v>1.8840746295434967E-3</v>
      </c>
    </row>
    <row r="6" spans="1:9" x14ac:dyDescent="0.25">
      <c r="A6" s="65" t="s">
        <v>275</v>
      </c>
      <c r="B6" s="127">
        <v>-9.7927517907502148E-2</v>
      </c>
    </row>
    <row r="7" spans="1:9" x14ac:dyDescent="0.25">
      <c r="A7" s="65" t="s">
        <v>276</v>
      </c>
      <c r="B7" s="65">
        <v>0.34253445676265898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1</v>
      </c>
      <c r="C12" s="65">
        <v>2.2147547766928621E-3</v>
      </c>
      <c r="D12" s="65">
        <v>2.2147547766928621E-3</v>
      </c>
      <c r="E12" s="65">
        <v>1.8876310673474242E-2</v>
      </c>
      <c r="F12" s="65">
        <v>0.89344860886022448</v>
      </c>
    </row>
    <row r="13" spans="1:9" x14ac:dyDescent="0.25">
      <c r="A13" s="65" t="s">
        <v>280</v>
      </c>
      <c r="B13" s="65">
        <v>10</v>
      </c>
      <c r="C13" s="65">
        <v>1.1732985406968988</v>
      </c>
      <c r="D13" s="65">
        <v>0.11732985406968988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1.1755132954735916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124">
        <v>0.1010013197492771</v>
      </c>
      <c r="C17" s="124">
        <v>0.68954381049619107</v>
      </c>
      <c r="D17" s="124">
        <v>0.14647556574628265</v>
      </c>
      <c r="E17" s="124">
        <v>0.88645676099401582</v>
      </c>
      <c r="F17" s="65">
        <v>-1.4353980345639472</v>
      </c>
      <c r="G17" s="65">
        <v>1.6374006740625016</v>
      </c>
      <c r="H17" s="65">
        <v>-1.4353980345639472</v>
      </c>
      <c r="I17" s="65">
        <v>1.6374006740625016</v>
      </c>
    </row>
    <row r="18" spans="1:9" ht="15.75" thickBot="1" x14ac:dyDescent="0.3">
      <c r="A18" s="66" t="s">
        <v>270</v>
      </c>
      <c r="B18" s="125">
        <v>-1.126707976083853E-2</v>
      </c>
      <c r="C18" s="125">
        <v>8.200735608658978E-2</v>
      </c>
      <c r="D18" s="125">
        <v>-0.13739108658669433</v>
      </c>
      <c r="E18" s="126">
        <v>0.89344860886022914</v>
      </c>
      <c r="F18" s="66">
        <v>-0.19399085600604227</v>
      </c>
      <c r="G18" s="66">
        <v>0.17145669648436523</v>
      </c>
      <c r="H18" s="66">
        <v>-0.19399085600604227</v>
      </c>
      <c r="I18" s="66">
        <v>0.17145669648436523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5E560-0728-4970-8A61-FC5B0F081BC1}">
  <dimension ref="B1:P23"/>
  <sheetViews>
    <sheetView tabSelected="1" topLeftCell="H1" workbookViewId="0">
      <selection activeCell="I12" sqref="I12:P23"/>
    </sheetView>
  </sheetViews>
  <sheetFormatPr defaultRowHeight="15" x14ac:dyDescent="0.25"/>
  <cols>
    <col min="2" max="2" width="18.140625" bestFit="1" customWidth="1"/>
    <col min="3" max="3" width="12.7109375" bestFit="1" customWidth="1"/>
    <col min="4" max="4" width="12.140625" bestFit="1" customWidth="1"/>
    <col min="5" max="5" width="12" bestFit="1" customWidth="1"/>
    <col min="6" max="6" width="11.140625" bestFit="1" customWidth="1"/>
    <col min="7" max="7" width="14.140625" bestFit="1" customWidth="1"/>
    <col min="9" max="9" width="15.140625" bestFit="1" customWidth="1"/>
    <col min="16" max="16" width="12.5703125" bestFit="1" customWidth="1"/>
  </cols>
  <sheetData>
    <row r="1" spans="2:16" ht="15.75" thickBot="1" x14ac:dyDescent="0.3"/>
    <row r="2" spans="2:16" x14ac:dyDescent="0.25">
      <c r="B2" s="67"/>
      <c r="C2" s="67" t="s">
        <v>7</v>
      </c>
      <c r="D2" s="67" t="s">
        <v>76</v>
      </c>
      <c r="E2" s="67" t="s">
        <v>80</v>
      </c>
      <c r="F2" s="67" t="s">
        <v>81</v>
      </c>
      <c r="G2" s="67" t="s">
        <v>341</v>
      </c>
    </row>
    <row r="3" spans="2:16" x14ac:dyDescent="0.25">
      <c r="B3" s="65"/>
      <c r="C3" s="130"/>
      <c r="D3" s="130"/>
      <c r="E3" s="130"/>
      <c r="F3" s="130"/>
      <c r="G3" s="130"/>
    </row>
    <row r="4" spans="2:16" x14ac:dyDescent="0.25">
      <c r="B4" s="65" t="s">
        <v>295</v>
      </c>
      <c r="C4" s="130">
        <v>-1.3627898192624867E-3</v>
      </c>
      <c r="D4" s="130">
        <v>12.157609325914407</v>
      </c>
      <c r="E4" s="130">
        <v>0.53995024183650464</v>
      </c>
      <c r="F4" s="130">
        <v>4.6338016410889358</v>
      </c>
      <c r="G4" s="130">
        <v>8.4801561902017628</v>
      </c>
    </row>
    <row r="5" spans="2:16" x14ac:dyDescent="0.25">
      <c r="B5" s="65" t="s">
        <v>276</v>
      </c>
      <c r="C5" s="130">
        <v>9.3682628886389091E-2</v>
      </c>
      <c r="D5" s="130">
        <v>0.5386116890256033</v>
      </c>
      <c r="E5" s="130">
        <v>3.0217118953087187E-2</v>
      </c>
      <c r="F5" s="130">
        <v>0.16729590319772183</v>
      </c>
      <c r="G5" s="130">
        <v>0.4395798790315924</v>
      </c>
    </row>
    <row r="6" spans="2:16" x14ac:dyDescent="0.25">
      <c r="B6" s="65" t="s">
        <v>296</v>
      </c>
      <c r="C6" s="130">
        <v>5.4904486685580026E-2</v>
      </c>
      <c r="D6" s="130">
        <v>12.160496821738821</v>
      </c>
      <c r="E6" s="130">
        <v>0.54009833080515934</v>
      </c>
      <c r="F6" s="130">
        <v>4.6312681114026066</v>
      </c>
      <c r="G6" s="130">
        <v>8.2379852074430069</v>
      </c>
    </row>
    <row r="7" spans="2:16" x14ac:dyDescent="0.25">
      <c r="B7" s="65" t="s">
        <v>298</v>
      </c>
      <c r="C7" s="130">
        <v>0.3245261460356913</v>
      </c>
      <c r="D7" s="130">
        <v>1.8658056218856662</v>
      </c>
      <c r="E7" s="130">
        <v>0.10467517057019897</v>
      </c>
      <c r="F7" s="130">
        <v>0.57953000847315761</v>
      </c>
      <c r="G7" s="130">
        <v>1.5227493689353979</v>
      </c>
    </row>
    <row r="8" spans="2:16" x14ac:dyDescent="0.25">
      <c r="B8" s="65" t="s">
        <v>300</v>
      </c>
      <c r="C8" s="130">
        <v>-0.83070781403839833</v>
      </c>
      <c r="D8" s="130">
        <v>-0.17328259653977574</v>
      </c>
      <c r="E8" s="130">
        <v>1.9240833095699692</v>
      </c>
      <c r="F8" s="130">
        <v>2.0423601497165498</v>
      </c>
      <c r="G8" s="130">
        <v>1.1548628289257223</v>
      </c>
    </row>
    <row r="9" spans="2:16" x14ac:dyDescent="0.25">
      <c r="B9" s="65" t="s">
        <v>301</v>
      </c>
      <c r="C9" s="130">
        <v>-9.29043369951809E-2</v>
      </c>
      <c r="D9" s="130">
        <v>0.25643436098139449</v>
      </c>
      <c r="E9" s="130">
        <v>0.82443524749597075</v>
      </c>
      <c r="F9" s="130">
        <v>0.8402389417008872</v>
      </c>
      <c r="G9" s="130">
        <v>0.52838560424981074</v>
      </c>
    </row>
    <row r="10" spans="2:16" x14ac:dyDescent="0.25">
      <c r="B10" s="65" t="s">
        <v>302</v>
      </c>
      <c r="C10" s="132" t="s">
        <v>312</v>
      </c>
      <c r="D10" s="132" t="s">
        <v>313</v>
      </c>
      <c r="E10" s="133" t="s">
        <v>314</v>
      </c>
      <c r="F10" s="132" t="s">
        <v>315</v>
      </c>
      <c r="G10" s="132" t="s">
        <v>340</v>
      </c>
    </row>
    <row r="11" spans="2:16" ht="15.75" thickBot="1" x14ac:dyDescent="0.3">
      <c r="B11" s="66" t="s">
        <v>306</v>
      </c>
      <c r="C11" s="131">
        <v>12</v>
      </c>
      <c r="D11" s="131">
        <v>12</v>
      </c>
      <c r="E11" s="131">
        <v>12</v>
      </c>
      <c r="F11" s="131">
        <v>12</v>
      </c>
      <c r="G11" s="131">
        <v>12</v>
      </c>
    </row>
    <row r="12" spans="2:16" ht="15.75" x14ac:dyDescent="0.25">
      <c r="I12" s="140" t="s">
        <v>322</v>
      </c>
      <c r="J12" s="140"/>
      <c r="K12" s="140"/>
      <c r="L12" s="140"/>
      <c r="M12" s="140"/>
      <c r="N12" s="140"/>
      <c r="O12" s="140"/>
      <c r="P12" s="140"/>
    </row>
    <row r="13" spans="2:16" ht="15.75" x14ac:dyDescent="0.25">
      <c r="I13" s="140"/>
      <c r="J13" s="140"/>
      <c r="K13" s="140"/>
      <c r="L13" s="140"/>
      <c r="M13" s="140"/>
      <c r="N13" s="140"/>
      <c r="O13" s="140"/>
      <c r="P13" s="140"/>
    </row>
    <row r="14" spans="2:16" ht="15.75" x14ac:dyDescent="0.25">
      <c r="I14" s="143" t="s">
        <v>317</v>
      </c>
      <c r="J14" s="143" t="s">
        <v>295</v>
      </c>
      <c r="K14" s="143" t="s">
        <v>353</v>
      </c>
      <c r="L14" s="143" t="s">
        <v>296</v>
      </c>
      <c r="M14" s="143" t="s">
        <v>319</v>
      </c>
      <c r="N14" s="143" t="s">
        <v>300</v>
      </c>
      <c r="O14" s="143" t="s">
        <v>301</v>
      </c>
      <c r="P14" s="143" t="s">
        <v>302</v>
      </c>
    </row>
    <row r="15" spans="2:16" ht="15.75" x14ac:dyDescent="0.25">
      <c r="I15" s="143"/>
      <c r="J15" s="117"/>
      <c r="K15" s="117"/>
      <c r="L15" s="117"/>
      <c r="M15" s="117"/>
      <c r="N15" s="117"/>
      <c r="O15" s="117"/>
      <c r="P15" s="117"/>
    </row>
    <row r="16" spans="2:16" ht="15.75" x14ac:dyDescent="0.25">
      <c r="I16" s="143" t="s">
        <v>7</v>
      </c>
      <c r="J16" s="99">
        <v>-1.3627898192624867E-3</v>
      </c>
      <c r="K16" s="99">
        <v>9.3682628886389091E-2</v>
      </c>
      <c r="L16" s="99">
        <v>5.4904486685580026E-2</v>
      </c>
      <c r="M16" s="99">
        <v>0.3245261460356913</v>
      </c>
      <c r="N16" s="99">
        <v>-0.83070781403839833</v>
      </c>
      <c r="O16" s="99">
        <v>-9.29043369951809E-2</v>
      </c>
      <c r="P16" s="141" t="s">
        <v>312</v>
      </c>
    </row>
    <row r="17" spans="9:16" ht="15.75" x14ac:dyDescent="0.25">
      <c r="I17" s="143" t="s">
        <v>76</v>
      </c>
      <c r="J17" s="99">
        <v>12.157609325914407</v>
      </c>
      <c r="K17" s="99">
        <v>0.5386116890256033</v>
      </c>
      <c r="L17" s="99">
        <v>12.160496821738821</v>
      </c>
      <c r="M17" s="99">
        <v>1.8658056218856662</v>
      </c>
      <c r="N17" s="99">
        <v>-0.17328259653977574</v>
      </c>
      <c r="O17" s="99">
        <v>0.25643436098139449</v>
      </c>
      <c r="P17" s="141" t="s">
        <v>313</v>
      </c>
    </row>
    <row r="18" spans="9:16" ht="15.75" x14ac:dyDescent="0.25">
      <c r="I18" s="143" t="s">
        <v>80</v>
      </c>
      <c r="J18" s="99">
        <v>0.53995024183650464</v>
      </c>
      <c r="K18" s="99">
        <v>3.0217118953087187E-2</v>
      </c>
      <c r="L18" s="99">
        <v>0.54009833080515934</v>
      </c>
      <c r="M18" s="99">
        <v>0.10467517057019897</v>
      </c>
      <c r="N18" s="99">
        <v>1.9240833095699692</v>
      </c>
      <c r="O18" s="99">
        <v>0.82443524749597075</v>
      </c>
      <c r="P18" s="142" t="s">
        <v>314</v>
      </c>
    </row>
    <row r="19" spans="9:16" ht="15.75" x14ac:dyDescent="0.25">
      <c r="I19" s="143" t="s">
        <v>81</v>
      </c>
      <c r="J19" s="99">
        <v>4.6338016410889358</v>
      </c>
      <c r="K19" s="99">
        <v>0.16729590319772183</v>
      </c>
      <c r="L19" s="99">
        <v>4.6312681114026066</v>
      </c>
      <c r="M19" s="99">
        <v>0.57953000847315761</v>
      </c>
      <c r="N19" s="99">
        <v>2.0423601497165498</v>
      </c>
      <c r="O19" s="99">
        <v>0.8402389417008872</v>
      </c>
      <c r="P19" s="141" t="s">
        <v>315</v>
      </c>
    </row>
    <row r="20" spans="9:16" ht="15.75" x14ac:dyDescent="0.25">
      <c r="I20" s="143" t="s">
        <v>341</v>
      </c>
      <c r="J20" s="99">
        <v>8.4801561902017628</v>
      </c>
      <c r="K20" s="99">
        <v>0.4395798790315924</v>
      </c>
      <c r="L20" s="99">
        <v>8.2379852074430069</v>
      </c>
      <c r="M20" s="99">
        <v>1.5227493689353979</v>
      </c>
      <c r="N20" s="99">
        <v>1.1548628289257223</v>
      </c>
      <c r="O20" s="99">
        <v>0.52838560424981074</v>
      </c>
      <c r="P20" s="141" t="s">
        <v>340</v>
      </c>
    </row>
    <row r="21" spans="9:16" ht="15.75" x14ac:dyDescent="0.25">
      <c r="I21" s="140"/>
      <c r="J21" s="140"/>
      <c r="K21" s="140"/>
      <c r="L21" s="140"/>
      <c r="M21" s="140"/>
      <c r="N21" s="140"/>
      <c r="O21" s="140"/>
      <c r="P21" s="140"/>
    </row>
    <row r="22" spans="9:16" ht="15.75" x14ac:dyDescent="0.25">
      <c r="I22" s="143" t="s">
        <v>342</v>
      </c>
      <c r="J22" s="140"/>
      <c r="K22" s="140"/>
      <c r="L22" s="140"/>
      <c r="M22" s="140"/>
      <c r="N22" s="140"/>
      <c r="O22" s="140"/>
      <c r="P22" s="140"/>
    </row>
    <row r="23" spans="9:16" ht="15.75" x14ac:dyDescent="0.25">
      <c r="I23" s="140"/>
      <c r="J23" s="140"/>
      <c r="K23" s="140"/>
      <c r="L23" s="140"/>
      <c r="M23" s="140"/>
      <c r="N23" s="140"/>
      <c r="O23" s="140"/>
      <c r="P23" s="140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E904D-1783-49BB-BEFC-8D393D57009A}">
  <dimension ref="B1:G7"/>
  <sheetViews>
    <sheetView workbookViewId="0">
      <selection activeCell="P26" sqref="P26"/>
    </sheetView>
  </sheetViews>
  <sheetFormatPr defaultRowHeight="15" x14ac:dyDescent="0.25"/>
  <sheetData>
    <row r="1" spans="2:7" ht="15.75" thickBot="1" x14ac:dyDescent="0.3"/>
    <row r="2" spans="2:7" x14ac:dyDescent="0.25">
      <c r="B2" s="134"/>
      <c r="C2" s="134" t="s">
        <v>7</v>
      </c>
      <c r="D2" s="134" t="s">
        <v>267</v>
      </c>
      <c r="E2" s="134" t="s">
        <v>268</v>
      </c>
      <c r="F2" s="134" t="s">
        <v>269</v>
      </c>
      <c r="G2" s="134" t="s">
        <v>270</v>
      </c>
    </row>
    <row r="3" spans="2:7" x14ac:dyDescent="0.25">
      <c r="B3" s="135" t="s">
        <v>7</v>
      </c>
      <c r="C3" s="65">
        <v>1</v>
      </c>
      <c r="D3" s="65"/>
      <c r="E3" s="65"/>
      <c r="F3" s="65"/>
      <c r="G3" s="65"/>
    </row>
    <row r="4" spans="2:7" x14ac:dyDescent="0.25">
      <c r="B4" s="135" t="s">
        <v>267</v>
      </c>
      <c r="C4" s="65">
        <v>-0.12820228883865348</v>
      </c>
      <c r="D4" s="65">
        <v>1</v>
      </c>
      <c r="E4" s="65"/>
      <c r="F4" s="65"/>
      <c r="G4" s="65"/>
    </row>
    <row r="5" spans="2:7" x14ac:dyDescent="0.25">
      <c r="B5" s="135" t="s">
        <v>268</v>
      </c>
      <c r="C5" s="65">
        <v>-0.17291522204945023</v>
      </c>
      <c r="D5" s="65">
        <v>0.86416485926230058</v>
      </c>
      <c r="E5" s="65">
        <v>1</v>
      </c>
      <c r="F5" s="65"/>
      <c r="G5" s="65"/>
    </row>
    <row r="6" spans="2:7" x14ac:dyDescent="0.25">
      <c r="B6" s="135" t="s">
        <v>269</v>
      </c>
      <c r="C6" s="65">
        <v>0.37952706493221799</v>
      </c>
      <c r="D6" s="65">
        <v>3.9884686773019061E-2</v>
      </c>
      <c r="E6" s="65">
        <v>-8.2383005788249308E-2</v>
      </c>
      <c r="F6" s="65">
        <v>1</v>
      </c>
      <c r="G6" s="65"/>
    </row>
    <row r="7" spans="2:7" ht="15.75" thickBot="1" x14ac:dyDescent="0.3">
      <c r="B7" s="136" t="s">
        <v>270</v>
      </c>
      <c r="C7" s="66">
        <v>-0.13362414763239458</v>
      </c>
      <c r="D7" s="66">
        <v>0.58675055211866212</v>
      </c>
      <c r="E7" s="66">
        <v>0.56122720095523326</v>
      </c>
      <c r="F7" s="66">
        <v>9.9779339162230751E-2</v>
      </c>
      <c r="G7" s="66">
        <v>1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7D0E5-0B67-45C4-B383-DC463F0CC3E0}">
  <dimension ref="A1:I21"/>
  <sheetViews>
    <sheetView workbookViewId="0">
      <selection activeCell="G26" sqref="G26"/>
    </sheetView>
  </sheetViews>
  <sheetFormatPr defaultRowHeight="15" x14ac:dyDescent="0.25"/>
  <cols>
    <col min="1" max="1" width="18" bestFit="1" customWidth="1"/>
    <col min="6" max="6" width="13.42578125" bestFit="1" customWidth="1"/>
    <col min="7" max="7" width="12" bestFit="1" customWidth="1"/>
    <col min="8" max="8" width="12.7109375" bestFit="1" customWidth="1"/>
    <col min="9" max="9" width="12.5703125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124">
        <v>0.42048083699049704</v>
      </c>
    </row>
    <row r="5" spans="1:9" x14ac:dyDescent="0.25">
      <c r="A5" s="65" t="s">
        <v>274</v>
      </c>
      <c r="B5" s="124">
        <v>0.17680413427622893</v>
      </c>
    </row>
    <row r="6" spans="1:9" x14ac:dyDescent="0.25">
      <c r="A6" s="65" t="s">
        <v>275</v>
      </c>
      <c r="B6" s="124">
        <v>-0.29359350328021172</v>
      </c>
    </row>
    <row r="7" spans="1:9" x14ac:dyDescent="0.25">
      <c r="A7" s="65" t="s">
        <v>276</v>
      </c>
      <c r="B7" s="124">
        <v>0.36910387545784423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4</v>
      </c>
      <c r="C12" s="65">
        <v>0.20482571792256876</v>
      </c>
      <c r="D12" s="65">
        <v>5.120642948064219E-2</v>
      </c>
      <c r="E12" s="65">
        <v>0.37586101663832255</v>
      </c>
      <c r="F12" s="65">
        <v>0.8193287793571048</v>
      </c>
    </row>
    <row r="13" spans="1:9" x14ac:dyDescent="0.25">
      <c r="A13" s="65" t="s">
        <v>280</v>
      </c>
      <c r="B13" s="65">
        <v>7</v>
      </c>
      <c r="C13" s="65">
        <v>0.95366369614599855</v>
      </c>
      <c r="D13" s="65">
        <v>0.13623767087799979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1.1584894140685673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124">
        <v>-0.6430096831861869</v>
      </c>
      <c r="C17" s="124">
        <v>1.1447319416109774</v>
      </c>
      <c r="D17" s="124">
        <v>-0.56171201292879236</v>
      </c>
      <c r="E17" s="124">
        <v>0.5918339018354899</v>
      </c>
      <c r="F17" s="65">
        <v>-3.3498705938923998</v>
      </c>
      <c r="G17" s="65">
        <v>2.063851227520026</v>
      </c>
      <c r="H17" s="65">
        <v>-3.3498705938923998</v>
      </c>
      <c r="I17" s="65">
        <v>2.063851227520026</v>
      </c>
    </row>
    <row r="18" spans="1:9" x14ac:dyDescent="0.25">
      <c r="A18" s="65" t="s">
        <v>267</v>
      </c>
      <c r="B18" s="124">
        <v>-6.0580795697583161E-3</v>
      </c>
      <c r="C18" s="124">
        <v>0.12442633692844179</v>
      </c>
      <c r="D18" s="124">
        <v>-4.8688080990782104E-2</v>
      </c>
      <c r="E18" s="124">
        <v>0.96252792890804029</v>
      </c>
      <c r="F18" s="65">
        <v>-0.30027961340760667</v>
      </c>
      <c r="G18" s="65">
        <v>0.28816345426809009</v>
      </c>
      <c r="H18" s="65">
        <v>-0.30027961340760667</v>
      </c>
      <c r="I18" s="65">
        <v>0.28816345426809009</v>
      </c>
    </row>
    <row r="19" spans="1:9" x14ac:dyDescent="0.25">
      <c r="A19" s="65" t="s">
        <v>268</v>
      </c>
      <c r="B19" s="124">
        <v>-0.11397434704463529</v>
      </c>
      <c r="C19" s="124">
        <v>2.2006228482068151</v>
      </c>
      <c r="D19" s="124">
        <v>-5.1791858444761522E-2</v>
      </c>
      <c r="E19" s="124">
        <v>0.96014151825236005</v>
      </c>
      <c r="F19" s="65">
        <v>-5.317620502523658</v>
      </c>
      <c r="G19" s="65">
        <v>5.089671808434387</v>
      </c>
      <c r="H19" s="65">
        <v>-5.317620502523658</v>
      </c>
      <c r="I19" s="65">
        <v>5.089671808434387</v>
      </c>
    </row>
    <row r="20" spans="1:9" x14ac:dyDescent="0.25">
      <c r="A20" s="65" t="s">
        <v>269</v>
      </c>
      <c r="B20" s="124">
        <v>0.2189616228103041</v>
      </c>
      <c r="C20" s="124">
        <v>0.19928646956047039</v>
      </c>
      <c r="D20" s="124">
        <v>1.098727993391762</v>
      </c>
      <c r="E20" s="124">
        <v>0.30823420289782649</v>
      </c>
      <c r="F20" s="65">
        <v>-0.25227599612669149</v>
      </c>
      <c r="G20" s="65">
        <v>0.69019924174729974</v>
      </c>
      <c r="H20" s="65">
        <v>-0.25227599612669149</v>
      </c>
      <c r="I20" s="65">
        <v>0.69019924174729974</v>
      </c>
    </row>
    <row r="21" spans="1:9" ht="15.75" thickBot="1" x14ac:dyDescent="0.3">
      <c r="A21" s="66" t="s">
        <v>270</v>
      </c>
      <c r="B21" s="125">
        <v>-2.8040237407109366E-2</v>
      </c>
      <c r="C21" s="125">
        <v>9.1840885249793169E-2</v>
      </c>
      <c r="D21" s="125">
        <v>-0.30531323093025731</v>
      </c>
      <c r="E21" s="125">
        <v>0.76900627367710173</v>
      </c>
      <c r="F21" s="66">
        <v>-0.24520942195652037</v>
      </c>
      <c r="G21" s="66">
        <v>0.18912894714230163</v>
      </c>
      <c r="H21" s="66">
        <v>-0.24520942195652037</v>
      </c>
      <c r="I21" s="66">
        <v>0.18912894714230163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2AC03-DCD4-44C5-A826-5DBD77CA8F1B}">
  <dimension ref="A1:I18"/>
  <sheetViews>
    <sheetView workbookViewId="0">
      <selection activeCell="K26" sqref="K26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2.7109375" bestFit="1" customWidth="1"/>
    <col min="5" max="5" width="12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124">
        <v>0.12820228883865326</v>
      </c>
    </row>
    <row r="5" spans="1:9" x14ac:dyDescent="0.25">
      <c r="A5" s="65" t="s">
        <v>274</v>
      </c>
      <c r="B5" s="127">
        <v>1.6435826863469474E-2</v>
      </c>
    </row>
    <row r="6" spans="1:9" x14ac:dyDescent="0.25">
      <c r="A6" s="65" t="s">
        <v>275</v>
      </c>
      <c r="B6" s="127">
        <v>-8.1920590450183586E-2</v>
      </c>
    </row>
    <row r="7" spans="1:9" x14ac:dyDescent="0.25">
      <c r="A7" s="65" t="s">
        <v>276</v>
      </c>
      <c r="B7" s="124">
        <v>0.33755720739391332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1</v>
      </c>
      <c r="C12" s="65">
        <v>1.9040731432793168E-2</v>
      </c>
      <c r="D12" s="65">
        <v>1.9040731432793168E-2</v>
      </c>
      <c r="E12" s="65">
        <v>0.16710477376434474</v>
      </c>
      <c r="F12" s="65">
        <v>0.69131466149579679</v>
      </c>
    </row>
    <row r="13" spans="1:9" x14ac:dyDescent="0.25">
      <c r="A13" s="65" t="s">
        <v>280</v>
      </c>
      <c r="B13" s="65">
        <v>10</v>
      </c>
      <c r="C13" s="65">
        <v>1.1394486826357741</v>
      </c>
      <c r="D13" s="65">
        <v>0.11394486826357741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1.1584894140685673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124">
        <v>0.26973579931288238</v>
      </c>
      <c r="C17" s="124">
        <v>0.67030289502826057</v>
      </c>
      <c r="D17" s="124">
        <v>0.40240882340439554</v>
      </c>
      <c r="E17" s="124">
        <v>0.695850437686234</v>
      </c>
      <c r="F17" s="65">
        <v>-1.2237921236984624</v>
      </c>
      <c r="G17" s="65">
        <v>1.7632637223242271</v>
      </c>
      <c r="H17" s="65">
        <v>-1.2237921236984624</v>
      </c>
      <c r="I17" s="65">
        <v>1.7632637223242271</v>
      </c>
    </row>
    <row r="18" spans="1:9" ht="15.75" thickBot="1" x14ac:dyDescent="0.3">
      <c r="A18" s="66" t="s">
        <v>267</v>
      </c>
      <c r="B18" s="125">
        <v>-2.2298675822251326E-2</v>
      </c>
      <c r="C18" s="125">
        <v>5.4548730199661707E-2</v>
      </c>
      <c r="D18" s="125">
        <v>-0.40878450773524361</v>
      </c>
      <c r="E18" s="126">
        <v>0.69131466149579635</v>
      </c>
      <c r="F18" s="66">
        <v>-0.14384082090663458</v>
      </c>
      <c r="G18" s="66">
        <v>9.9243469262131928E-2</v>
      </c>
      <c r="H18" s="66">
        <v>-0.14384082090663458</v>
      </c>
      <c r="I18" s="66">
        <v>9.9243469262131928E-2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CD702-1A5B-41A9-BF5F-250832337720}">
  <dimension ref="A1:I18"/>
  <sheetViews>
    <sheetView workbookViewId="0">
      <selection activeCell="I30" sqref="I30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2.7109375" bestFit="1" customWidth="1"/>
    <col min="5" max="5" width="12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124">
        <v>0.17291522204944998</v>
      </c>
    </row>
    <row r="5" spans="1:9" x14ac:dyDescent="0.25">
      <c r="A5" s="65" t="s">
        <v>274</v>
      </c>
      <c r="B5" s="127">
        <v>2.9899674016410589E-2</v>
      </c>
    </row>
    <row r="6" spans="1:9" x14ac:dyDescent="0.25">
      <c r="A6" s="65" t="s">
        <v>275</v>
      </c>
      <c r="B6" s="127">
        <v>-6.7110358581948359E-2</v>
      </c>
    </row>
    <row r="7" spans="1:9" x14ac:dyDescent="0.25">
      <c r="A7" s="65" t="s">
        <v>276</v>
      </c>
      <c r="B7" s="124">
        <v>0.33523886383241047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1</v>
      </c>
      <c r="C12" s="65">
        <v>3.4638455832112669E-2</v>
      </c>
      <c r="D12" s="65">
        <v>3.4638455832112669E-2</v>
      </c>
      <c r="E12" s="65">
        <v>0.30821218399339434</v>
      </c>
      <c r="F12" s="65">
        <v>0.59098081953467663</v>
      </c>
    </row>
    <row r="13" spans="1:9" x14ac:dyDescent="0.25">
      <c r="A13" s="65" t="s">
        <v>280</v>
      </c>
      <c r="B13" s="65">
        <v>10</v>
      </c>
      <c r="C13" s="65">
        <v>1.1238509582364546</v>
      </c>
      <c r="D13" s="65">
        <v>0.11238509582364546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1.1584894140685673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124">
        <v>0.28810015880178025</v>
      </c>
      <c r="C17" s="124">
        <v>0.53030151400342229</v>
      </c>
      <c r="D17" s="124">
        <v>0.54327613856278945</v>
      </c>
      <c r="E17" s="124">
        <v>0.59884013496365407</v>
      </c>
      <c r="F17" s="65">
        <v>-0.89348524781638838</v>
      </c>
      <c r="G17" s="65">
        <v>1.4696855654199488</v>
      </c>
      <c r="H17" s="65">
        <v>-0.89348524781638838</v>
      </c>
      <c r="I17" s="65">
        <v>1.4696855654199488</v>
      </c>
    </row>
    <row r="18" spans="1:9" ht="15.75" thickBot="1" x14ac:dyDescent="0.3">
      <c r="A18" s="66" t="s">
        <v>268</v>
      </c>
      <c r="B18" s="125">
        <v>-0.53609189549856939</v>
      </c>
      <c r="C18" s="125">
        <v>0.96563798308831328</v>
      </c>
      <c r="D18" s="125">
        <v>-0.55516860861669381</v>
      </c>
      <c r="E18" s="126">
        <v>0.59098081953467596</v>
      </c>
      <c r="F18" s="66">
        <v>-2.687667402571305</v>
      </c>
      <c r="G18" s="66">
        <v>1.6154836115741662</v>
      </c>
      <c r="H18" s="66">
        <v>-2.687667402571305</v>
      </c>
      <c r="I18" s="66">
        <v>1.6154836115741662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EY896"/>
  <sheetViews>
    <sheetView topLeftCell="B1" workbookViewId="0">
      <selection activeCell="C10" sqref="C10"/>
    </sheetView>
  </sheetViews>
  <sheetFormatPr defaultRowHeight="15" x14ac:dyDescent="0.25"/>
  <cols>
    <col min="2" max="2" width="13.5703125" bestFit="1" customWidth="1"/>
    <col min="3" max="3" width="13.28515625" bestFit="1" customWidth="1"/>
    <col min="4" max="4" width="10.140625" bestFit="1" customWidth="1"/>
    <col min="11" max="11" width="10.140625" bestFit="1" customWidth="1"/>
  </cols>
  <sheetData>
    <row r="3" spans="2:13" ht="15.75" thickBot="1" x14ac:dyDescent="0.3"/>
    <row r="4" spans="2:13" ht="15.75" thickBot="1" x14ac:dyDescent="0.3">
      <c r="B4" s="6" t="s">
        <v>6</v>
      </c>
      <c r="C4" s="3" t="s">
        <v>1</v>
      </c>
      <c r="D4" s="3"/>
      <c r="F4" s="3" t="s">
        <v>2</v>
      </c>
      <c r="G4" s="3"/>
      <c r="I4" s="3" t="s">
        <v>0</v>
      </c>
      <c r="K4" s="3" t="s">
        <v>4</v>
      </c>
    </row>
    <row r="5" spans="2:13" x14ac:dyDescent="0.25">
      <c r="B5" s="4"/>
      <c r="C5" t="s">
        <v>0</v>
      </c>
      <c r="F5" t="s">
        <v>3</v>
      </c>
      <c r="I5" t="s">
        <v>4</v>
      </c>
      <c r="K5" t="s">
        <v>5</v>
      </c>
    </row>
    <row r="6" spans="2:13" ht="15.75" thickBot="1" x14ac:dyDescent="0.3">
      <c r="B6" s="4"/>
    </row>
    <row r="7" spans="2:13" ht="15.75" thickBot="1" x14ac:dyDescent="0.3">
      <c r="B7" s="2">
        <v>2009</v>
      </c>
      <c r="C7" s="31" t="s">
        <v>337</v>
      </c>
      <c r="D7" s="31"/>
      <c r="E7" s="31"/>
      <c r="F7" s="4">
        <v>596590</v>
      </c>
      <c r="G7" s="4"/>
      <c r="H7" s="4"/>
      <c r="I7" s="4">
        <f>C8</f>
        <v>307933</v>
      </c>
      <c r="J7" s="4"/>
      <c r="K7" s="4">
        <f>I8</f>
        <v>3301288</v>
      </c>
      <c r="L7" s="4"/>
    </row>
    <row r="8" spans="2:13" x14ac:dyDescent="0.25">
      <c r="B8" s="11" t="s">
        <v>6</v>
      </c>
      <c r="C8" s="4">
        <v>307933</v>
      </c>
      <c r="F8" s="4">
        <v>1125696</v>
      </c>
      <c r="G8" s="4"/>
      <c r="H8" s="4"/>
      <c r="I8" s="4">
        <v>3301288</v>
      </c>
      <c r="J8" s="4"/>
      <c r="K8" s="4">
        <v>1722286</v>
      </c>
      <c r="L8" s="4"/>
    </row>
    <row r="9" spans="2:13" x14ac:dyDescent="0.25">
      <c r="B9" s="4"/>
      <c r="F9" s="4"/>
      <c r="G9" s="4"/>
      <c r="H9" s="4"/>
      <c r="I9" s="4"/>
      <c r="J9" s="4"/>
      <c r="K9" s="4"/>
      <c r="L9" s="4"/>
    </row>
    <row r="10" spans="2:13" x14ac:dyDescent="0.25">
      <c r="B10" s="4"/>
      <c r="C10" s="16">
        <f>(920434+307933)-1053395</f>
        <v>174972</v>
      </c>
      <c r="F10" s="4"/>
      <c r="G10" s="4"/>
      <c r="H10" s="4"/>
      <c r="I10" s="4"/>
      <c r="J10" s="4"/>
      <c r="K10" s="4"/>
      <c r="L10" s="4"/>
    </row>
    <row r="11" spans="2:13" x14ac:dyDescent="0.25">
      <c r="B11" s="4"/>
      <c r="C11" s="4">
        <f>C8</f>
        <v>307933</v>
      </c>
      <c r="F11" s="4"/>
      <c r="G11" s="4"/>
      <c r="H11" s="4"/>
      <c r="I11" s="4"/>
      <c r="J11" s="4"/>
      <c r="K11" s="4"/>
      <c r="L11" s="4"/>
    </row>
    <row r="12" spans="2:13" x14ac:dyDescent="0.25">
      <c r="B12" s="4"/>
      <c r="F12" s="4"/>
      <c r="G12" s="4"/>
      <c r="H12" s="4"/>
      <c r="I12" s="4"/>
      <c r="J12" s="4"/>
      <c r="K12" s="4"/>
      <c r="L12" s="4"/>
    </row>
    <row r="13" spans="2:13" x14ac:dyDescent="0.25">
      <c r="B13" s="4"/>
      <c r="C13" s="7">
        <f>C10/C11</f>
        <v>0.56821451419627</v>
      </c>
      <c r="F13" s="8">
        <f>F7/F8</f>
        <v>0.52997434476093008</v>
      </c>
      <c r="G13" s="4"/>
      <c r="H13" s="4"/>
      <c r="I13" s="7">
        <f>I7/I8</f>
        <v>9.3276624153966578E-2</v>
      </c>
      <c r="J13" s="4"/>
      <c r="K13" s="8">
        <f>K7/K8</f>
        <v>1.9168059195743332</v>
      </c>
      <c r="L13" s="4"/>
      <c r="M13" s="18">
        <f>C17*F17*I13*K13</f>
        <v>0.11811448206265279</v>
      </c>
    </row>
    <row r="14" spans="2:13" x14ac:dyDescent="0.25">
      <c r="B14" s="4"/>
      <c r="F14" s="4"/>
      <c r="G14" s="4"/>
      <c r="H14" s="4"/>
      <c r="I14" s="4"/>
      <c r="J14" s="4"/>
      <c r="K14" s="4"/>
      <c r="L14" s="4"/>
    </row>
    <row r="15" spans="2:13" x14ac:dyDescent="0.25">
      <c r="B15" s="4"/>
      <c r="C15" s="28" t="s">
        <v>35</v>
      </c>
      <c r="F15" s="9" t="s">
        <v>50</v>
      </c>
      <c r="G15" s="4"/>
      <c r="H15" s="4"/>
      <c r="I15" s="4"/>
      <c r="J15" s="4"/>
      <c r="K15" s="4"/>
      <c r="L15" s="4"/>
    </row>
    <row r="16" spans="2:13" x14ac:dyDescent="0.25">
      <c r="B16" s="4"/>
      <c r="F16" s="4"/>
      <c r="G16" s="4"/>
      <c r="H16" s="4"/>
      <c r="I16" s="4"/>
      <c r="J16" s="4"/>
      <c r="K16" s="4"/>
      <c r="L16" s="4"/>
    </row>
    <row r="17" spans="2:12" x14ac:dyDescent="0.25">
      <c r="B17" s="4"/>
      <c r="C17" s="13">
        <f>1-C13</f>
        <v>0.43178548580373</v>
      </c>
      <c r="F17" s="8">
        <f>1+F13</f>
        <v>1.5299743447609302</v>
      </c>
      <c r="G17" s="4"/>
      <c r="H17" s="4"/>
      <c r="I17" s="4"/>
      <c r="J17" s="4"/>
      <c r="K17" s="4"/>
      <c r="L17" s="4"/>
    </row>
    <row r="18" spans="2:12" x14ac:dyDescent="0.25">
      <c r="B18" s="4"/>
      <c r="F18" s="4"/>
      <c r="G18" s="4"/>
      <c r="H18" s="4"/>
      <c r="I18" s="4"/>
      <c r="J18" s="4"/>
      <c r="K18" s="4"/>
      <c r="L18" s="4"/>
    </row>
    <row r="19" spans="2:12" x14ac:dyDescent="0.25">
      <c r="B19" s="11" t="s">
        <v>8</v>
      </c>
      <c r="C19" s="18">
        <v>0.1</v>
      </c>
      <c r="F19" s="4"/>
      <c r="G19" s="4"/>
      <c r="H19" s="4"/>
      <c r="I19" s="4"/>
      <c r="J19" s="4"/>
      <c r="K19" s="4"/>
      <c r="L19" s="4"/>
    </row>
    <row r="20" spans="2:12" x14ac:dyDescent="0.25">
      <c r="B20" s="11"/>
      <c r="F20" s="4"/>
      <c r="G20" s="4"/>
      <c r="H20" s="4"/>
      <c r="I20" s="4"/>
      <c r="J20" s="4"/>
      <c r="K20" s="4"/>
      <c r="L20" s="4"/>
    </row>
    <row r="21" spans="2:12" x14ac:dyDescent="0.25">
      <c r="B21" s="11" t="s">
        <v>7</v>
      </c>
      <c r="C21" s="30">
        <f>C19-M13</f>
        <v>-1.8114482062652787E-2</v>
      </c>
      <c r="F21" s="4"/>
      <c r="G21" s="4"/>
      <c r="H21" s="4"/>
      <c r="I21" s="4"/>
      <c r="J21" s="4"/>
      <c r="K21" s="4"/>
      <c r="L21" s="4"/>
    </row>
    <row r="22" spans="2:12" x14ac:dyDescent="0.25">
      <c r="B22" s="4"/>
      <c r="F22" s="4"/>
      <c r="G22" s="4"/>
      <c r="H22" s="4"/>
      <c r="I22" s="4"/>
      <c r="J22" s="4"/>
      <c r="K22" s="4"/>
      <c r="L22" s="4"/>
    </row>
    <row r="23" spans="2:12" x14ac:dyDescent="0.25">
      <c r="B23" s="11" t="s">
        <v>76</v>
      </c>
      <c r="C23" s="4" t="s">
        <v>82</v>
      </c>
      <c r="D23" s="4"/>
      <c r="E23" s="4"/>
      <c r="F23" s="4"/>
      <c r="G23" s="4"/>
      <c r="H23" s="4"/>
      <c r="I23" s="4"/>
      <c r="J23" s="4"/>
      <c r="K23" s="4"/>
      <c r="L23" s="4"/>
    </row>
    <row r="24" spans="2:12" x14ac:dyDescent="0.25">
      <c r="B24" s="4"/>
      <c r="C24" s="4" t="s">
        <v>77</v>
      </c>
      <c r="D24" s="4"/>
      <c r="E24" s="4"/>
      <c r="F24" s="4"/>
      <c r="G24" s="4"/>
      <c r="H24" s="4"/>
      <c r="I24" s="4"/>
      <c r="J24" s="4"/>
      <c r="K24" s="4"/>
      <c r="L24" s="4"/>
    </row>
    <row r="25" spans="2:12" x14ac:dyDescent="0.25">
      <c r="B25" s="4"/>
      <c r="C25" s="4">
        <v>1188010</v>
      </c>
      <c r="D25" s="4">
        <v>520299</v>
      </c>
      <c r="E25" s="4"/>
      <c r="F25" s="4"/>
      <c r="G25" s="4"/>
      <c r="H25" s="4"/>
      <c r="I25" s="4"/>
      <c r="J25" s="4"/>
      <c r="K25" s="4"/>
      <c r="L25" s="4"/>
    </row>
    <row r="26" spans="2:12" x14ac:dyDescent="0.25">
      <c r="B26" s="4"/>
      <c r="C26" s="8">
        <f>C25/D25</f>
        <v>2.283321705404008</v>
      </c>
      <c r="D26" s="4"/>
      <c r="E26" s="4"/>
      <c r="F26" s="4"/>
      <c r="G26" s="4"/>
      <c r="H26" s="4"/>
      <c r="I26" s="4"/>
      <c r="J26" s="4"/>
      <c r="K26" s="4"/>
      <c r="L26" s="4"/>
    </row>
    <row r="27" spans="2:12" x14ac:dyDescent="0.25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</row>
    <row r="28" spans="2:12" x14ac:dyDescent="0.25">
      <c r="B28" s="11" t="s">
        <v>80</v>
      </c>
      <c r="C28" s="4" t="s">
        <v>85</v>
      </c>
      <c r="D28" s="4"/>
      <c r="E28" s="4"/>
      <c r="F28" s="4"/>
      <c r="G28" s="4"/>
      <c r="H28" s="4"/>
      <c r="I28" s="4"/>
      <c r="J28" s="4"/>
      <c r="K28" s="4"/>
      <c r="L28" s="4"/>
    </row>
    <row r="29" spans="2:12" x14ac:dyDescent="0.25">
      <c r="B29" s="4"/>
      <c r="C29" s="4" t="s">
        <v>83</v>
      </c>
      <c r="D29" s="4"/>
      <c r="E29" s="4"/>
      <c r="F29" s="4"/>
      <c r="G29" s="4"/>
      <c r="H29" s="4"/>
      <c r="I29" s="4"/>
      <c r="J29" s="4"/>
      <c r="K29" s="4"/>
      <c r="L29" s="4"/>
    </row>
    <row r="30" spans="2:12" x14ac:dyDescent="0.25">
      <c r="B30" s="4"/>
      <c r="C30" s="4">
        <f>I7</f>
        <v>307933</v>
      </c>
      <c r="D30" s="4">
        <f>I8</f>
        <v>3301288</v>
      </c>
      <c r="E30" s="4"/>
      <c r="F30" s="4"/>
      <c r="G30" s="4"/>
      <c r="H30" s="4"/>
      <c r="I30" s="4"/>
      <c r="J30" s="4"/>
      <c r="K30" s="4"/>
      <c r="L30" s="4"/>
    </row>
    <row r="31" spans="2:12" x14ac:dyDescent="0.25">
      <c r="B31" s="4"/>
      <c r="C31" s="7">
        <f>C30/D30</f>
        <v>9.3276624153966578E-2</v>
      </c>
      <c r="D31" s="4"/>
      <c r="E31" s="4"/>
      <c r="F31" s="4"/>
      <c r="G31" s="4"/>
      <c r="H31" s="4"/>
      <c r="I31" s="4"/>
      <c r="J31" s="4"/>
      <c r="K31" s="4"/>
      <c r="L31" s="4"/>
    </row>
    <row r="32" spans="2:12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2:155" x14ac:dyDescent="0.25">
      <c r="B33" s="11" t="s">
        <v>81</v>
      </c>
      <c r="C33" s="4" t="s">
        <v>84</v>
      </c>
      <c r="D33" s="4"/>
      <c r="E33" s="4"/>
      <c r="F33" s="4"/>
      <c r="G33" s="4"/>
      <c r="H33" s="4"/>
      <c r="I33" s="4"/>
      <c r="J33" s="4"/>
      <c r="K33" s="4"/>
      <c r="L33" s="4"/>
    </row>
    <row r="34" spans="2:155" x14ac:dyDescent="0.25">
      <c r="B34" s="4"/>
      <c r="C34" s="4" t="s">
        <v>86</v>
      </c>
      <c r="D34" s="4"/>
    </row>
    <row r="35" spans="2:155" x14ac:dyDescent="0.25">
      <c r="B35" s="4"/>
      <c r="C35" s="4">
        <f>F7</f>
        <v>596590</v>
      </c>
      <c r="D35" s="4">
        <f>F8</f>
        <v>1125696</v>
      </c>
    </row>
    <row r="36" spans="2:155" x14ac:dyDescent="0.25">
      <c r="B36" s="4"/>
      <c r="C36" s="8">
        <f>C35/D35</f>
        <v>0.52997434476093008</v>
      </c>
      <c r="D36" s="4"/>
    </row>
    <row r="37" spans="2:155" x14ac:dyDescent="0.25">
      <c r="B37" s="4"/>
      <c r="C37" s="4"/>
      <c r="D37" s="4"/>
    </row>
    <row r="38" spans="2:155" x14ac:dyDescent="0.25">
      <c r="B38" s="11" t="s">
        <v>102</v>
      </c>
      <c r="C38" s="8" t="s">
        <v>104</v>
      </c>
      <c r="D38" s="4"/>
    </row>
    <row r="39" spans="2:155" x14ac:dyDescent="0.25">
      <c r="B39" s="11"/>
      <c r="C39" s="8" t="s">
        <v>103</v>
      </c>
      <c r="D39" s="4"/>
    </row>
    <row r="40" spans="2:155" x14ac:dyDescent="0.25">
      <c r="B40" s="11"/>
      <c r="C40" s="8">
        <f>K7</f>
        <v>3301288</v>
      </c>
      <c r="D40" s="4">
        <f>K8</f>
        <v>1722286</v>
      </c>
    </row>
    <row r="41" spans="2:155" x14ac:dyDescent="0.25">
      <c r="B41" s="4"/>
      <c r="C41" s="12">
        <f>C40/D40</f>
        <v>1.9168059195743332</v>
      </c>
    </row>
    <row r="42" spans="2:155" ht="15.75" thickBot="1" x14ac:dyDescent="0.3"/>
    <row r="43" spans="2:155" ht="15.75" thickBot="1" x14ac:dyDescent="0.3">
      <c r="B43" s="2">
        <v>2010</v>
      </c>
      <c r="C43" s="24" t="s">
        <v>157</v>
      </c>
      <c r="D43" s="24"/>
      <c r="E43" s="24"/>
      <c r="F43" s="4">
        <v>596759</v>
      </c>
      <c r="G43" s="4"/>
      <c r="H43" s="4"/>
      <c r="I43" s="4">
        <f>C44</f>
        <v>303515</v>
      </c>
      <c r="J43" s="4"/>
      <c r="K43" s="4">
        <f>I44</f>
        <v>3423219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11" t="s">
        <v>6</v>
      </c>
      <c r="C44" s="4">
        <v>303515</v>
      </c>
      <c r="D44" s="4"/>
      <c r="E44" s="4"/>
      <c r="F44" s="4">
        <v>1246470</v>
      </c>
      <c r="G44" s="4"/>
      <c r="H44" s="4"/>
      <c r="I44" s="4">
        <v>3423219</v>
      </c>
      <c r="J44" s="4"/>
      <c r="K44" s="4">
        <v>1843229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11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11"/>
      <c r="C46" s="4">
        <f>(1053395+303515)-1162803</f>
        <v>194107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11"/>
      <c r="C47" s="4">
        <v>303515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11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11"/>
      <c r="C49" s="7">
        <f>C46/C47</f>
        <v>0.63953017149070057</v>
      </c>
      <c r="D49" s="4"/>
      <c r="E49" s="4"/>
      <c r="F49" s="8">
        <f>F43/F44</f>
        <v>0.47875921602605759</v>
      </c>
      <c r="G49" s="4"/>
      <c r="H49" s="4"/>
      <c r="I49" s="7">
        <f>I43/I44</f>
        <v>8.8663623332307984E-2</v>
      </c>
      <c r="J49" s="4"/>
      <c r="K49" s="8">
        <f>K43/K44</f>
        <v>1.8571859492228042</v>
      </c>
      <c r="M49" s="18">
        <f>C53*F53*I49*K49</f>
        <v>8.7774274551332979E-2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11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11"/>
      <c r="C51" s="9" t="s">
        <v>35</v>
      </c>
      <c r="D51" s="4"/>
      <c r="E51" s="4"/>
      <c r="F51" s="9" t="s">
        <v>36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11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11"/>
      <c r="C53" s="7">
        <f>1-C49</f>
        <v>0.36046982850929943</v>
      </c>
      <c r="D53" s="4"/>
      <c r="E53" s="4"/>
      <c r="F53" s="8">
        <f>1+F49</f>
        <v>1.4787592160260576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11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11" t="s">
        <v>8</v>
      </c>
      <c r="C55" s="41">
        <f>(3423219-3301288)/3301288</f>
        <v>3.693437228136412E-2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11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11" t="s">
        <v>7</v>
      </c>
      <c r="C57" s="18">
        <f>C55-M49</f>
        <v>-5.0839902269968859E-2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11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11" t="s">
        <v>76</v>
      </c>
      <c r="C59" s="4" t="s">
        <v>82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/>
      <c r="C60" s="4" t="s">
        <v>77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/>
      <c r="C61" s="4">
        <v>1302083</v>
      </c>
      <c r="D61" s="4">
        <v>506918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/>
      <c r="C62" s="8">
        <f>C61/D61</f>
        <v>2.568626483967821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11" t="s">
        <v>80</v>
      </c>
      <c r="C64" s="4" t="s">
        <v>85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/>
      <c r="C65" s="4" t="s">
        <v>83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/>
      <c r="C66" s="4">
        <f>I43</f>
        <v>303515</v>
      </c>
      <c r="D66" s="4">
        <f>I44</f>
        <v>3423219</v>
      </c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/>
      <c r="C67" s="7">
        <f>C66/D66</f>
        <v>8.8663623332307984E-2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11" t="s">
        <v>81</v>
      </c>
      <c r="C69" s="4" t="s">
        <v>84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/>
      <c r="C70" s="4" t="s">
        <v>86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/>
      <c r="C71" s="8">
        <f>F43/F44</f>
        <v>0.47875921602605759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/>
      <c r="C72" s="8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11" t="s">
        <v>102</v>
      </c>
      <c r="C73" s="8" t="s">
        <v>104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11"/>
      <c r="C74" s="8" t="s">
        <v>103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11"/>
      <c r="C75" s="4">
        <f>K43</f>
        <v>3423219</v>
      </c>
      <c r="D75" s="4">
        <f>K44</f>
        <v>1843229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C76" s="8">
        <f>C75/D75</f>
        <v>1.8571859492228042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ht="15.75" thickBot="1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ht="15.75" thickBot="1" x14ac:dyDescent="0.3">
      <c r="B78" s="2">
        <v>2011</v>
      </c>
      <c r="C78" s="24" t="s">
        <v>159</v>
      </c>
      <c r="D78" s="24"/>
      <c r="E78" s="24"/>
      <c r="F78" s="4">
        <v>623645</v>
      </c>
      <c r="G78" s="4"/>
      <c r="H78" s="4"/>
      <c r="I78" s="4">
        <f>C79</f>
        <v>346217</v>
      </c>
      <c r="J78" s="4"/>
      <c r="K78" s="4">
        <f>I79</f>
        <v>3657196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11" t="s">
        <v>6</v>
      </c>
      <c r="C79" s="4">
        <v>346217</v>
      </c>
      <c r="D79" s="4"/>
      <c r="E79" s="4"/>
      <c r="F79" s="4">
        <v>1399351</v>
      </c>
      <c r="G79" s="4"/>
      <c r="H79" s="4"/>
      <c r="I79" s="4">
        <v>3657196</v>
      </c>
      <c r="J79" s="4"/>
      <c r="K79" s="4">
        <v>2022996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11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11"/>
      <c r="C81" s="4">
        <f>(1162803+346217)-1283031</f>
        <v>225989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11"/>
      <c r="C82" s="4">
        <f>C79</f>
        <v>346217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11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11"/>
      <c r="C84" s="7">
        <f>C81/C82</f>
        <v>0.65273802268519454</v>
      </c>
      <c r="D84" s="4"/>
      <c r="E84" s="4"/>
      <c r="F84" s="8">
        <f>F78/F79</f>
        <v>0.44566731291863154</v>
      </c>
      <c r="G84" s="4"/>
      <c r="H84" s="4"/>
      <c r="I84" s="7">
        <f>I78/I79</f>
        <v>9.4667335302783887E-2</v>
      </c>
      <c r="J84" s="4"/>
      <c r="K84" s="8">
        <f>K78/K79</f>
        <v>1.8078117801518145</v>
      </c>
      <c r="M84" s="18">
        <f>C88*F88*I84*K84</f>
        <v>8.5916971510364454E-2</v>
      </c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11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11"/>
      <c r="C86" s="9" t="s">
        <v>158</v>
      </c>
      <c r="D86" s="4"/>
      <c r="E86" s="4"/>
      <c r="F86" s="9" t="s">
        <v>37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11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11"/>
      <c r="C88" s="7">
        <f>1-C84</f>
        <v>0.34726197731480546</v>
      </c>
      <c r="D88" s="4"/>
      <c r="E88" s="4"/>
      <c r="F88" s="8">
        <f>1+F84</f>
        <v>1.4456673129186315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11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11" t="s">
        <v>8</v>
      </c>
      <c r="C90" s="41">
        <f>(3657196-3423219)/3423219</f>
        <v>6.8349994551911514E-2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11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11" t="s">
        <v>7</v>
      </c>
      <c r="C92" s="18">
        <f>C90-M84</f>
        <v>-1.756697695845294E-2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11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11" t="s">
        <v>76</v>
      </c>
      <c r="C94" s="4" t="s">
        <v>82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/>
      <c r="C95" s="4" t="s">
        <v>77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/>
      <c r="C96" s="4">
        <v>1422623</v>
      </c>
      <c r="D96" s="4">
        <v>528282</v>
      </c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/>
      <c r="C97" s="8">
        <f>C96/D96</f>
        <v>2.6929234764765786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11" t="s">
        <v>80</v>
      </c>
      <c r="C99" s="4" t="s">
        <v>85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/>
      <c r="C100" s="4" t="s">
        <v>83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/>
      <c r="C101" s="4">
        <f>I78</f>
        <v>346217</v>
      </c>
      <c r="D101" s="4">
        <f>I79</f>
        <v>3657196</v>
      </c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/>
      <c r="C102" s="7">
        <f>C101/D101</f>
        <v>9.4667335302783887E-2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11" t="s">
        <v>81</v>
      </c>
      <c r="C104" s="4" t="s">
        <v>84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/>
      <c r="C105" s="4" t="s">
        <v>86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/>
      <c r="C106" s="4">
        <f>F78</f>
        <v>623645</v>
      </c>
      <c r="D106" s="4">
        <f>F79</f>
        <v>1399351</v>
      </c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11"/>
      <c r="C107" s="8">
        <f>C106/D106</f>
        <v>0.44566731291863154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11"/>
      <c r="C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11" t="s">
        <v>102</v>
      </c>
      <c r="C109" s="8" t="s">
        <v>104</v>
      </c>
      <c r="D109" s="4"/>
      <c r="E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11"/>
      <c r="C110" s="8" t="s">
        <v>103</v>
      </c>
      <c r="D110" s="4"/>
      <c r="E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11"/>
      <c r="C111" s="8">
        <f>K78</f>
        <v>3657196</v>
      </c>
      <c r="D111" s="4">
        <f>K79</f>
        <v>2022996</v>
      </c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C112" s="12">
        <f>C111/D111</f>
        <v>1.8078117801518145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ht="15.75" thickBot="1" x14ac:dyDescent="0.3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ht="15.75" thickBot="1" x14ac:dyDescent="0.3">
      <c r="B114" s="2">
        <v>2012</v>
      </c>
      <c r="C114" s="24" t="s">
        <v>161</v>
      </c>
      <c r="D114" s="24"/>
      <c r="E114" s="24"/>
      <c r="F114" s="4">
        <v>935486</v>
      </c>
      <c r="G114" s="4"/>
      <c r="H114" s="4"/>
      <c r="I114" s="4">
        <f>C115</f>
        <v>463926</v>
      </c>
      <c r="J114" s="4"/>
      <c r="K114" s="4">
        <f>I115</f>
        <v>4647951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11" t="s">
        <v>6</v>
      </c>
      <c r="C115" s="4">
        <v>463926</v>
      </c>
      <c r="D115" s="4"/>
      <c r="E115" s="4"/>
      <c r="F115" s="4">
        <v>1633242</v>
      </c>
      <c r="G115" s="4"/>
      <c r="H115" s="4"/>
      <c r="I115" s="4">
        <v>4647951</v>
      </c>
      <c r="J115" s="4"/>
      <c r="K115" s="4">
        <v>2568728</v>
      </c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11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11"/>
      <c r="C117" s="4">
        <f>(1283031+463926)-1496895</f>
        <v>250062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11"/>
      <c r="C118" s="4">
        <f>C115</f>
        <v>463926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11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11"/>
      <c r="C120" s="7">
        <f>C117/C118</f>
        <v>0.53901268736824404</v>
      </c>
      <c r="D120" s="4"/>
      <c r="E120" s="4"/>
      <c r="F120" s="8">
        <f>F114/F115</f>
        <v>0.57277855945414091</v>
      </c>
      <c r="G120" s="4"/>
      <c r="H120" s="4"/>
      <c r="I120" s="7">
        <f>I114/I115</f>
        <v>9.981301437988481E-2</v>
      </c>
      <c r="J120" s="4"/>
      <c r="K120" s="8">
        <f>K114/K115</f>
        <v>1.8094368107483547</v>
      </c>
      <c r="M120" s="18">
        <f>C124*F124*I120*K120</f>
        <v>0.13094446505784199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11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11"/>
      <c r="C122" s="9" t="s">
        <v>160</v>
      </c>
      <c r="D122" s="4"/>
      <c r="E122" s="4"/>
      <c r="F122" s="9" t="s">
        <v>38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11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11"/>
      <c r="C124" s="7">
        <f>1-C120</f>
        <v>0.46098731263175596</v>
      </c>
      <c r="D124" s="4"/>
      <c r="E124" s="4"/>
      <c r="F124" s="8">
        <f>1+F120</f>
        <v>1.5727785594541408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11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11" t="s">
        <v>8</v>
      </c>
      <c r="C126" s="41">
        <f>(4647951-3657196)/3657196</f>
        <v>0.27090563371501009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11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11" t="s">
        <v>7</v>
      </c>
      <c r="C128" s="18">
        <f>C126-M120</f>
        <v>0.13996116865716809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11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11" t="s">
        <v>76</v>
      </c>
      <c r="C130" s="4" t="s">
        <v>82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/>
      <c r="C131" s="4" t="s">
        <v>77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/>
      <c r="C132" s="4">
        <v>1878113</v>
      </c>
      <c r="D132" s="4">
        <v>796216</v>
      </c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/>
      <c r="C133" s="8">
        <f>C132/D132</f>
        <v>2.358798366272469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11" t="s">
        <v>80</v>
      </c>
      <c r="C135" s="4" t="s">
        <v>85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/>
      <c r="C136" s="4" t="s">
        <v>83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/>
      <c r="C137" s="4">
        <f>I114</f>
        <v>463926</v>
      </c>
      <c r="D137" s="4">
        <f>I115</f>
        <v>4647951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/>
      <c r="C138" s="7">
        <f>C137/D137</f>
        <v>9.981301437988481E-2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11" t="s">
        <v>81</v>
      </c>
      <c r="C140" s="4" t="s">
        <v>84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/>
      <c r="C141" s="4" t="s">
        <v>86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/>
      <c r="C142" s="4">
        <f>F114</f>
        <v>935486</v>
      </c>
      <c r="D142" s="4">
        <f>F115</f>
        <v>1633242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11"/>
      <c r="C143" s="8">
        <f>C142/D142</f>
        <v>0.57277855945414091</v>
      </c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11"/>
      <c r="C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11" t="s">
        <v>102</v>
      </c>
      <c r="C145" s="8" t="s">
        <v>104</v>
      </c>
      <c r="D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11"/>
      <c r="C146" s="8" t="s">
        <v>103</v>
      </c>
      <c r="D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11"/>
      <c r="C147" s="8">
        <f>K114</f>
        <v>4647951</v>
      </c>
      <c r="D147" s="4">
        <f>K115</f>
        <v>2568728</v>
      </c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11"/>
      <c r="C148" s="8">
        <f>C147/D147</f>
        <v>1.8094368107483547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ht="15.75" thickBot="1" x14ac:dyDescent="0.3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ht="15.75" thickBot="1" x14ac:dyDescent="0.3">
      <c r="B150" s="2">
        <v>2013</v>
      </c>
      <c r="C150" s="24" t="s">
        <v>163</v>
      </c>
      <c r="D150" s="24"/>
      <c r="E150" s="24"/>
      <c r="F150" s="4">
        <v>1106031</v>
      </c>
      <c r="G150" s="4"/>
      <c r="H150" s="4"/>
      <c r="I150" s="4">
        <f>C151</f>
        <v>524390</v>
      </c>
      <c r="J150" s="4"/>
      <c r="K150" s="4">
        <f>I151</f>
        <v>4997354</v>
      </c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11" t="s">
        <v>6</v>
      </c>
      <c r="C151" s="4">
        <v>524390</v>
      </c>
      <c r="D151" s="4"/>
      <c r="E151" s="4"/>
      <c r="F151" s="4">
        <v>1789375</v>
      </c>
      <c r="G151" s="4"/>
      <c r="H151" s="4"/>
      <c r="I151" s="4">
        <v>4997354</v>
      </c>
      <c r="J151" s="4"/>
      <c r="K151" s="4">
        <v>2895406</v>
      </c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11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11"/>
      <c r="C153" s="4">
        <f>(1496895+524390)-1620682</f>
        <v>400603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11"/>
      <c r="C154" s="4">
        <f>C151</f>
        <v>524390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11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11"/>
      <c r="C156" s="7">
        <f>C153/C154</f>
        <v>0.76394095997253952</v>
      </c>
      <c r="D156" s="4"/>
      <c r="E156" s="4"/>
      <c r="F156" s="8">
        <f>F150/F151</f>
        <v>0.61811023402025844</v>
      </c>
      <c r="G156" s="4"/>
      <c r="H156" s="4"/>
      <c r="I156" s="7">
        <f>I150/I151</f>
        <v>0.10493353082451233</v>
      </c>
      <c r="J156" s="4"/>
      <c r="K156" s="8">
        <f>K150/K151</f>
        <v>1.725959675430665</v>
      </c>
      <c r="M156" s="18">
        <f>C160*F160*I156*K156</f>
        <v>6.9178903248340889E-2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11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11"/>
      <c r="C158" s="9" t="s">
        <v>162</v>
      </c>
      <c r="D158" s="4"/>
      <c r="E158" s="4"/>
      <c r="F158" s="9" t="s">
        <v>39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11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11"/>
      <c r="C160" s="7">
        <f>1-C156</f>
        <v>0.23605904002746048</v>
      </c>
      <c r="D160" s="4"/>
      <c r="E160" s="4"/>
      <c r="F160" s="8">
        <f>1+F156</f>
        <v>1.6181102340202584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11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11" t="s">
        <v>8</v>
      </c>
      <c r="C162" s="41">
        <f>(4997354-4647951)/4647951</f>
        <v>7.517355497078175E-2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11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11" t="s">
        <v>7</v>
      </c>
      <c r="C164" s="18">
        <f>C162-M156</f>
        <v>5.9946517224408608E-3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11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11" t="s">
        <v>76</v>
      </c>
      <c r="C166" s="4" t="s">
        <v>82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/>
      <c r="C167" s="4" t="s">
        <v>77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/>
      <c r="C168" s="4">
        <v>2169999</v>
      </c>
      <c r="D168" s="4">
        <v>922343</v>
      </c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/>
      <c r="C169" s="8">
        <f>C168/D168</f>
        <v>2.3527028448202025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11" t="s">
        <v>80</v>
      </c>
      <c r="C171" s="4" t="s">
        <v>85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/>
      <c r="C172" s="4" t="s">
        <v>83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/>
      <c r="C173" s="4">
        <f>I150</f>
        <v>524390</v>
      </c>
      <c r="D173" s="4">
        <f>I151</f>
        <v>4997354</v>
      </c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/>
      <c r="C174" s="7">
        <f>C173/D173</f>
        <v>0.10493353082451233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11" t="s">
        <v>81</v>
      </c>
      <c r="C176" s="4" t="s">
        <v>84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/>
      <c r="C177" s="4" t="s">
        <v>86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/>
      <c r="C178" s="4">
        <f>F150</f>
        <v>1106031</v>
      </c>
      <c r="D178" s="4">
        <f>F151</f>
        <v>1789375</v>
      </c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11"/>
      <c r="C179" s="8">
        <f>C178/D178</f>
        <v>0.61811023402025844</v>
      </c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11"/>
      <c r="C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11" t="s">
        <v>102</v>
      </c>
      <c r="C181" s="8" t="s">
        <v>104</v>
      </c>
      <c r="D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11"/>
      <c r="C182" s="8" t="s">
        <v>103</v>
      </c>
      <c r="D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11"/>
      <c r="C183" s="8">
        <f>K150</f>
        <v>4997354</v>
      </c>
      <c r="D183" s="4">
        <f>K151</f>
        <v>2895406</v>
      </c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11"/>
      <c r="C184" s="8">
        <f>C183/D183</f>
        <v>1.725959675430665</v>
      </c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ht="15.75" thickBot="1" x14ac:dyDescent="0.3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ht="15.75" thickBot="1" x14ac:dyDescent="0.3">
      <c r="B186" s="2">
        <v>2014</v>
      </c>
      <c r="C186" s="24" t="s">
        <v>165</v>
      </c>
      <c r="D186" s="24"/>
      <c r="E186" s="24"/>
      <c r="F186" s="4">
        <v>1228391</v>
      </c>
      <c r="G186" s="4"/>
      <c r="H186" s="4"/>
      <c r="I186" s="4">
        <f>C187</f>
        <v>608919</v>
      </c>
      <c r="J186" s="4"/>
      <c r="K186" s="4">
        <f>I187</f>
        <v>5039134</v>
      </c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11" t="s">
        <v>6</v>
      </c>
      <c r="C187" s="4">
        <v>608919</v>
      </c>
      <c r="D187" s="4"/>
      <c r="E187" s="4"/>
      <c r="F187" s="4">
        <v>1746906</v>
      </c>
      <c r="G187" s="4"/>
      <c r="H187" s="4"/>
      <c r="I187" s="4">
        <v>5039134</v>
      </c>
      <c r="J187" s="4"/>
      <c r="K187" s="4">
        <v>2975297</v>
      </c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11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11"/>
      <c r="C189" s="4">
        <f>(1620682+608919)-1563243</f>
        <v>666358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11"/>
      <c r="C190" s="4">
        <f>C187</f>
        <v>608919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11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11"/>
      <c r="C192" s="7">
        <f>C189/C190</f>
        <v>1.0943294592548434</v>
      </c>
      <c r="D192" s="4"/>
      <c r="E192" s="4"/>
      <c r="F192" s="8">
        <f>F186/F187</f>
        <v>0.7031809381844244</v>
      </c>
      <c r="G192" s="4"/>
      <c r="H192" s="4"/>
      <c r="I192" s="7">
        <f>I186/I187</f>
        <v>0.1208380249463499</v>
      </c>
      <c r="J192" s="4"/>
      <c r="K192" s="8">
        <f>K186/K187</f>
        <v>1.6936574735228114</v>
      </c>
      <c r="M192" s="18">
        <f>C196*F196*I192*K192</f>
        <v>-3.2880418293829185E-2</v>
      </c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11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11"/>
      <c r="C194" s="9" t="s">
        <v>164</v>
      </c>
      <c r="D194" s="4"/>
      <c r="E194" s="4"/>
      <c r="F194" s="9" t="s">
        <v>40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11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11"/>
      <c r="C196" s="7">
        <f>1-C192</f>
        <v>-9.4329459254843373E-2</v>
      </c>
      <c r="D196" s="4"/>
      <c r="E196" s="4"/>
      <c r="F196" s="8">
        <f>1+F192</f>
        <v>1.7031809381844245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11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11" t="s">
        <v>8</v>
      </c>
      <c r="C198" s="41">
        <f>(5039134-4997354)/4997354</f>
        <v>8.3604243365589075E-3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11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11" t="s">
        <v>7</v>
      </c>
      <c r="C200" s="18">
        <f>C198-M192</f>
        <v>4.1240842630388089E-2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11"/>
      <c r="C201" s="4"/>
      <c r="D201" s="4"/>
      <c r="E201" s="4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11" t="s">
        <v>76</v>
      </c>
      <c r="C202" s="4" t="s">
        <v>82</v>
      </c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/>
      <c r="C203" s="4" t="s">
        <v>77</v>
      </c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/>
      <c r="C204" s="4">
        <v>2115657</v>
      </c>
      <c r="D204" s="4">
        <v>788988</v>
      </c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/>
      <c r="C205" s="8">
        <f>C204/D204</f>
        <v>2.6814818476326634</v>
      </c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11" t="s">
        <v>80</v>
      </c>
      <c r="C207" s="4" t="s">
        <v>85</v>
      </c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/>
      <c r="C208" s="4" t="s">
        <v>83</v>
      </c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/>
      <c r="C209" s="4">
        <f>I186</f>
        <v>608919</v>
      </c>
      <c r="D209" s="4">
        <f>I187</f>
        <v>5039134</v>
      </c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/>
      <c r="C210" s="7">
        <f>C209/D209</f>
        <v>0.1208380249463499</v>
      </c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11" t="s">
        <v>81</v>
      </c>
      <c r="C212" s="4" t="s">
        <v>84</v>
      </c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/>
      <c r="C213" s="4" t="s">
        <v>86</v>
      </c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/>
      <c r="C214" s="4">
        <f>F186</f>
        <v>1228391</v>
      </c>
      <c r="D214" s="4">
        <f>F187</f>
        <v>1746906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11"/>
      <c r="C215" s="8">
        <f>C214/D214</f>
        <v>0.7031809381844244</v>
      </c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11"/>
      <c r="C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11" t="s">
        <v>102</v>
      </c>
      <c r="C217" s="8" t="s">
        <v>104</v>
      </c>
      <c r="D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11"/>
      <c r="C218" s="8" t="s">
        <v>103</v>
      </c>
      <c r="D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11"/>
      <c r="C219" s="8">
        <f>K186</f>
        <v>5039134</v>
      </c>
      <c r="D219" s="4">
        <f>K187</f>
        <v>2975297</v>
      </c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11"/>
      <c r="C220" s="8">
        <f>C219/D219</f>
        <v>1.6936574735228114</v>
      </c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ht="15.75" thickBot="1" x14ac:dyDescent="0.3"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ht="15.75" thickBot="1" x14ac:dyDescent="0.3">
      <c r="B222" s="2">
        <v>2015</v>
      </c>
      <c r="C222" s="24" t="s">
        <v>167</v>
      </c>
      <c r="D222" s="24"/>
      <c r="E222" s="24"/>
      <c r="F222" s="4">
        <v>6948778</v>
      </c>
      <c r="G222" s="4"/>
      <c r="H222" s="4"/>
      <c r="I222" s="4">
        <f>C223</f>
        <v>642202</v>
      </c>
      <c r="J222" s="4"/>
      <c r="K222" s="4">
        <f>I223</f>
        <v>6168777</v>
      </c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11" t="s">
        <v>6</v>
      </c>
      <c r="C223" s="4">
        <v>642202</v>
      </c>
      <c r="D223" s="4"/>
      <c r="E223" s="4"/>
      <c r="F223" s="4">
        <v>3564286</v>
      </c>
      <c r="G223" s="4"/>
      <c r="H223" s="4"/>
      <c r="I223" s="4">
        <v>6168777</v>
      </c>
      <c r="J223" s="4"/>
      <c r="K223" s="4">
        <v>10513064</v>
      </c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11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11"/>
      <c r="C225" s="4">
        <f>(1563243+642202)-1755638</f>
        <v>449807</v>
      </c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11"/>
      <c r="C226" s="4">
        <f>C223</f>
        <v>642202</v>
      </c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11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11"/>
      <c r="C228" s="7">
        <f>C225/C226</f>
        <v>0.70041357703650875</v>
      </c>
      <c r="D228" s="4"/>
      <c r="E228" s="4"/>
      <c r="F228" s="8">
        <f>F222/F223</f>
        <v>1.9495567976307175</v>
      </c>
      <c r="G228" s="4"/>
      <c r="H228" s="4"/>
      <c r="I228" s="7">
        <f>I222/I223</f>
        <v>0.10410523836410361</v>
      </c>
      <c r="J228" s="4"/>
      <c r="K228" s="8">
        <f>K222/K223</f>
        <v>0.58677251465414837</v>
      </c>
      <c r="M228" s="18">
        <f>C232*F232*I228*K228</f>
        <v>5.3978552787290357E-2</v>
      </c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11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11"/>
      <c r="C230" s="9" t="s">
        <v>166</v>
      </c>
      <c r="D230" s="4"/>
      <c r="E230" s="4"/>
      <c r="F230" s="9" t="s">
        <v>41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11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11"/>
      <c r="C232" s="7">
        <f>1-C228</f>
        <v>0.29958642296349125</v>
      </c>
      <c r="D232" s="4"/>
      <c r="E232" s="4"/>
      <c r="F232" s="8">
        <f>1+F228</f>
        <v>2.9495567976307173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11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11" t="s">
        <v>8</v>
      </c>
      <c r="C234" s="41">
        <f>(6168777-5039134)/5039134</f>
        <v>0.22417403466548022</v>
      </c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11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11" t="s">
        <v>7</v>
      </c>
      <c r="C236" s="18">
        <f>C234-M228</f>
        <v>0.17019548187818986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11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11" t="s">
        <v>76</v>
      </c>
      <c r="C238" s="4" t="s">
        <v>82</v>
      </c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/>
      <c r="C239" s="4" t="s">
        <v>77</v>
      </c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/>
      <c r="C240" s="4">
        <v>3970700</v>
      </c>
      <c r="D240" s="4">
        <v>1948080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/>
      <c r="C241" s="8">
        <f>C240/D240</f>
        <v>2.038263315674921</v>
      </c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11" t="s">
        <v>80</v>
      </c>
      <c r="C243" s="4" t="s">
        <v>85</v>
      </c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/>
      <c r="C244" s="4" t="s">
        <v>83</v>
      </c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/>
      <c r="C245" s="4">
        <f>I222</f>
        <v>642202</v>
      </c>
      <c r="D245" s="4">
        <f>I223</f>
        <v>6168777</v>
      </c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/>
      <c r="C246" s="7">
        <f>C245/D245</f>
        <v>0.10410523836410361</v>
      </c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11" t="s">
        <v>81</v>
      </c>
      <c r="C248" s="4" t="s">
        <v>84</v>
      </c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/>
      <c r="C249" s="4" t="s">
        <v>86</v>
      </c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/>
      <c r="C250" s="4">
        <f>F222</f>
        <v>6948778</v>
      </c>
      <c r="D250" s="4">
        <f>F223</f>
        <v>3564286</v>
      </c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11"/>
      <c r="C251" s="8">
        <f>C250/D250</f>
        <v>1.9495567976307175</v>
      </c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11"/>
      <c r="C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11" t="s">
        <v>102</v>
      </c>
      <c r="C253" s="8" t="s">
        <v>104</v>
      </c>
      <c r="D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11"/>
      <c r="C254" s="8" t="s">
        <v>103</v>
      </c>
      <c r="D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11"/>
      <c r="C255" s="8">
        <f>K222</f>
        <v>6168777</v>
      </c>
      <c r="D255" s="4">
        <f>K223</f>
        <v>10513064</v>
      </c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11"/>
      <c r="C256" s="8">
        <f>C255/D255</f>
        <v>0.58677251465414837</v>
      </c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ht="15.75" thickBot="1" x14ac:dyDescent="0.3"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ht="15.75" thickBot="1" x14ac:dyDescent="0.3">
      <c r="B258" s="2">
        <v>2016</v>
      </c>
      <c r="C258" s="24" t="s">
        <v>168</v>
      </c>
      <c r="D258" s="24"/>
      <c r="E258" s="24"/>
      <c r="F258" s="4">
        <v>7099102</v>
      </c>
      <c r="G258" s="4"/>
      <c r="H258" s="4"/>
      <c r="I258" s="4">
        <f>C259</f>
        <v>958289</v>
      </c>
      <c r="J258" s="4"/>
      <c r="K258" s="4">
        <f>I259</f>
        <v>8243988</v>
      </c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11" t="s">
        <v>6</v>
      </c>
      <c r="C259" s="4">
        <v>958289</v>
      </c>
      <c r="D259" s="4"/>
      <c r="E259" s="4"/>
      <c r="F259" s="4">
        <v>4007699</v>
      </c>
      <c r="G259" s="4"/>
      <c r="H259" s="4"/>
      <c r="I259" s="4">
        <v>8243988</v>
      </c>
      <c r="J259" s="4"/>
      <c r="K259" s="4">
        <v>11106801</v>
      </c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11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11"/>
      <c r="C261" s="4">
        <f>(1755638+958289)-2215919</f>
        <v>498008</v>
      </c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11"/>
      <c r="C262" s="4">
        <f>C259</f>
        <v>958289</v>
      </c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11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11"/>
      <c r="C264" s="7">
        <f>C261/C262</f>
        <v>0.51968456279890518</v>
      </c>
      <c r="D264" s="4"/>
      <c r="E264" s="4"/>
      <c r="F264" s="8">
        <f>F258/F259</f>
        <v>1.7713660631699137</v>
      </c>
      <c r="G264" s="4"/>
      <c r="H264" s="4"/>
      <c r="I264" s="7">
        <f>I258/I259</f>
        <v>0.11624095037498841</v>
      </c>
      <c r="J264" s="4"/>
      <c r="K264" s="8">
        <f>K258/K259</f>
        <v>0.74224684497363369</v>
      </c>
      <c r="M264" s="18">
        <f>C268*F268*I264*K264</f>
        <v>0.11484919401382189</v>
      </c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11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11"/>
      <c r="C266" s="9" t="s">
        <v>13</v>
      </c>
      <c r="D266" s="4"/>
      <c r="E266" s="4"/>
      <c r="F266" s="9" t="s">
        <v>42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11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11"/>
      <c r="C268" s="7">
        <f>1-C264</f>
        <v>0.48031543720109482</v>
      </c>
      <c r="D268" s="4"/>
      <c r="E268" s="4"/>
      <c r="F268" s="8">
        <f>1+F264</f>
        <v>2.7713660631699137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11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11" t="s">
        <v>8</v>
      </c>
      <c r="C270" s="41">
        <f>(8243988-6168777)/6168777</f>
        <v>0.33640557925825493</v>
      </c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11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11" t="s">
        <v>7</v>
      </c>
      <c r="C272" s="18">
        <f>C270-M264</f>
        <v>0.22155638524443305</v>
      </c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11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11" t="s">
        <v>76</v>
      </c>
      <c r="C274" s="4" t="s">
        <v>82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/>
      <c r="C275" s="4" t="s">
        <v>77</v>
      </c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/>
      <c r="C276" s="4">
        <v>4371115</v>
      </c>
      <c r="D276" s="4">
        <v>1977319</v>
      </c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/>
      <c r="C277" s="8">
        <f>C276/D276</f>
        <v>2.2106271168182778</v>
      </c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11" t="s">
        <v>80</v>
      </c>
      <c r="C279" s="4" t="s">
        <v>85</v>
      </c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/>
      <c r="C280" s="4" t="s">
        <v>83</v>
      </c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/>
      <c r="C281" s="4">
        <f>I258</f>
        <v>958289</v>
      </c>
      <c r="D281" s="4">
        <f>I259</f>
        <v>8243988</v>
      </c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/>
      <c r="C282" s="7">
        <f>C281/D281</f>
        <v>0.11624095037498841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11" t="s">
        <v>81</v>
      </c>
      <c r="C284" s="4" t="s">
        <v>84</v>
      </c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/>
      <c r="C285" s="4" t="s">
        <v>86</v>
      </c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/>
      <c r="C286" s="4">
        <f>F258</f>
        <v>7099102</v>
      </c>
      <c r="D286" s="4">
        <f>F259</f>
        <v>4007699</v>
      </c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11"/>
      <c r="C287" s="8">
        <f>C286/D286</f>
        <v>1.7713660631699137</v>
      </c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11"/>
      <c r="C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11" t="s">
        <v>102</v>
      </c>
      <c r="C289" s="8" t="s">
        <v>104</v>
      </c>
      <c r="D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11"/>
      <c r="C290" s="8" t="s">
        <v>103</v>
      </c>
      <c r="D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11"/>
      <c r="C291" s="8">
        <f>K258</f>
        <v>8243988</v>
      </c>
      <c r="D291" s="4">
        <f>K259</f>
        <v>11106801</v>
      </c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11"/>
      <c r="C292" s="8">
        <f>C291/D291</f>
        <v>0.74224684497363369</v>
      </c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ht="15.75" thickBot="1" x14ac:dyDescent="0.3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ht="15.75" thickBot="1" x14ac:dyDescent="0.3">
      <c r="B294" s="2">
        <v>2017</v>
      </c>
      <c r="C294" s="24" t="s">
        <v>169</v>
      </c>
      <c r="D294" s="24"/>
      <c r="E294" s="24"/>
      <c r="F294" s="4">
        <v>6286596</v>
      </c>
      <c r="G294" s="4"/>
      <c r="H294" s="4"/>
      <c r="I294" s="4">
        <f>C295</f>
        <v>479350</v>
      </c>
      <c r="J294" s="4"/>
      <c r="K294" s="4">
        <f>I295</f>
        <v>6807927</v>
      </c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11" t="s">
        <v>6</v>
      </c>
      <c r="C295" s="4">
        <v>479350</v>
      </c>
      <c r="D295" s="4"/>
      <c r="E295" s="4"/>
      <c r="F295" s="4">
        <v>3756629</v>
      </c>
      <c r="G295" s="4"/>
      <c r="H295" s="4"/>
      <c r="I295" s="4">
        <v>6807927</v>
      </c>
      <c r="J295" s="4"/>
      <c r="K295" s="4">
        <v>10043225</v>
      </c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11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11"/>
      <c r="C297" s="4">
        <f>(2215919+479350)-2134148</f>
        <v>561121</v>
      </c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11"/>
      <c r="C298" s="4">
        <f>C295</f>
        <v>479350</v>
      </c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11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11"/>
      <c r="C300" s="7">
        <f>C297/C298</f>
        <v>1.1705872535725461</v>
      </c>
      <c r="D300" s="4"/>
      <c r="E300" s="4"/>
      <c r="F300" s="8">
        <f>F294/F295</f>
        <v>1.6734673559726021</v>
      </c>
      <c r="G300" s="4"/>
      <c r="H300" s="4"/>
      <c r="I300" s="7">
        <f>I294/I295</f>
        <v>7.0410566975820987E-2</v>
      </c>
      <c r="J300" s="4"/>
      <c r="K300" s="8">
        <f>K294/K295</f>
        <v>0.67786263874402897</v>
      </c>
      <c r="M300" s="18">
        <f>C304*F304*I300*K300</f>
        <v>-2.1767121533694173E-2</v>
      </c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11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11"/>
      <c r="C302" s="9" t="s">
        <v>170</v>
      </c>
      <c r="D302" s="4"/>
      <c r="E302" s="4"/>
      <c r="F302" s="9" t="s">
        <v>43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11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11"/>
      <c r="C304" s="7">
        <f>1-C300</f>
        <v>-0.17058725357254612</v>
      </c>
      <c r="D304" s="4"/>
      <c r="E304" s="4"/>
      <c r="F304" s="8">
        <f>1+F300</f>
        <v>2.6734673559726021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2:155" x14ac:dyDescent="0.25">
      <c r="B305" s="11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2:155" x14ac:dyDescent="0.25">
      <c r="B306" s="11" t="s">
        <v>8</v>
      </c>
      <c r="C306" s="41">
        <f>(6807927-8243988)/8243988</f>
        <v>-0.17419494060398924</v>
      </c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2:155" x14ac:dyDescent="0.25">
      <c r="B307" s="11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2:155" x14ac:dyDescent="0.25">
      <c r="B308" s="11" t="s">
        <v>7</v>
      </c>
      <c r="C308" s="18">
        <f>C306-M300</f>
        <v>-0.15242781907029507</v>
      </c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2:155" x14ac:dyDescent="0.25">
      <c r="B309" s="11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2:155" x14ac:dyDescent="0.25">
      <c r="B310" s="11" t="s">
        <v>76</v>
      </c>
      <c r="C310" s="4" t="s">
        <v>82</v>
      </c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2:155" x14ac:dyDescent="0.25">
      <c r="B311" s="4"/>
      <c r="C311" s="4" t="s">
        <v>77</v>
      </c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2:155" x14ac:dyDescent="0.25">
      <c r="B312" s="4"/>
      <c r="C312" s="4">
        <v>3549631</v>
      </c>
      <c r="D312" s="4">
        <v>2362351</v>
      </c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</row>
    <row r="313" spans="2:155" x14ac:dyDescent="0.25">
      <c r="B313" s="4"/>
      <c r="C313" s="8">
        <f>C312/D312</f>
        <v>1.5025840783185902</v>
      </c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</row>
    <row r="314" spans="2:155" x14ac:dyDescent="0.25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</row>
    <row r="315" spans="2:155" x14ac:dyDescent="0.25">
      <c r="B315" s="11" t="s">
        <v>80</v>
      </c>
      <c r="C315" s="4" t="s">
        <v>85</v>
      </c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</row>
    <row r="316" spans="2:155" x14ac:dyDescent="0.25">
      <c r="B316" s="4"/>
      <c r="C316" s="4" t="s">
        <v>83</v>
      </c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</row>
    <row r="317" spans="2:155" x14ac:dyDescent="0.25">
      <c r="B317" s="4"/>
      <c r="C317" s="4">
        <f>I294</f>
        <v>479350</v>
      </c>
      <c r="D317" s="4">
        <f>I295</f>
        <v>6807927</v>
      </c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</row>
    <row r="318" spans="2:155" x14ac:dyDescent="0.25">
      <c r="B318" s="4"/>
      <c r="C318" s="7">
        <f>C317/D317</f>
        <v>7.0410566975820987E-2</v>
      </c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</row>
    <row r="319" spans="2:155" x14ac:dyDescent="0.25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</row>
    <row r="320" spans="2:155" x14ac:dyDescent="0.25">
      <c r="B320" s="11" t="s">
        <v>81</v>
      </c>
      <c r="C320" s="4" t="s">
        <v>84</v>
      </c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</row>
    <row r="321" spans="2:155" x14ac:dyDescent="0.25">
      <c r="B321" s="4"/>
      <c r="C321" s="4" t="s">
        <v>86</v>
      </c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</row>
    <row r="322" spans="2:155" x14ac:dyDescent="0.25">
      <c r="B322" s="4"/>
      <c r="C322" s="4">
        <f>F294</f>
        <v>6286596</v>
      </c>
      <c r="D322" s="4">
        <f>F295</f>
        <v>3756629</v>
      </c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</row>
    <row r="323" spans="2:155" x14ac:dyDescent="0.25">
      <c r="B323" s="11"/>
      <c r="C323" s="8">
        <f>C322/D322</f>
        <v>1.6734673559726021</v>
      </c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</row>
    <row r="324" spans="2:155" x14ac:dyDescent="0.25">
      <c r="B324" s="11"/>
      <c r="C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</row>
    <row r="325" spans="2:155" x14ac:dyDescent="0.25">
      <c r="B325" s="11" t="s">
        <v>102</v>
      </c>
      <c r="C325" s="8" t="s">
        <v>104</v>
      </c>
      <c r="D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</row>
    <row r="326" spans="2:155" x14ac:dyDescent="0.25">
      <c r="B326" s="11"/>
      <c r="C326" s="8" t="s">
        <v>103</v>
      </c>
      <c r="D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</row>
    <row r="327" spans="2:155" x14ac:dyDescent="0.25">
      <c r="B327" s="11"/>
      <c r="C327" s="8">
        <f>K294</f>
        <v>6807927</v>
      </c>
      <c r="D327" s="4">
        <f>K295</f>
        <v>10043225</v>
      </c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</row>
    <row r="328" spans="2:155" x14ac:dyDescent="0.25">
      <c r="B328" s="11"/>
      <c r="C328" s="8">
        <f>C327/D327</f>
        <v>0.67786263874402897</v>
      </c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</row>
    <row r="329" spans="2:155" ht="15.75" thickBot="1" x14ac:dyDescent="0.3"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</row>
    <row r="330" spans="2:155" ht="15.75" thickBot="1" x14ac:dyDescent="0.3">
      <c r="B330" s="2">
        <v>2018</v>
      </c>
      <c r="C330" s="24" t="s">
        <v>171</v>
      </c>
      <c r="D330" s="24"/>
      <c r="E330" s="24"/>
      <c r="F330" s="4">
        <v>5977512</v>
      </c>
      <c r="G330" s="4"/>
      <c r="H330" s="4"/>
      <c r="I330" s="4">
        <f>C331</f>
        <v>882241</v>
      </c>
      <c r="J330" s="4"/>
      <c r="K330" s="4">
        <f>I331</f>
        <v>7732692</v>
      </c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</row>
    <row r="331" spans="2:155" x14ac:dyDescent="0.25">
      <c r="B331" s="11" t="s">
        <v>6</v>
      </c>
      <c r="C331" s="4">
        <v>882241</v>
      </c>
      <c r="D331" s="4"/>
      <c r="E331" s="4"/>
      <c r="F331" s="4">
        <v>4721969</v>
      </c>
      <c r="G331" s="4"/>
      <c r="H331" s="4"/>
      <c r="I331" s="4">
        <v>7732692</v>
      </c>
      <c r="J331" s="4"/>
      <c r="K331" s="4">
        <v>10699481</v>
      </c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</row>
    <row r="332" spans="2:155" x14ac:dyDescent="0.25">
      <c r="B332" s="11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</row>
    <row r="333" spans="2:155" x14ac:dyDescent="0.25">
      <c r="B333" s="11"/>
      <c r="C333" s="4">
        <f>(2134148+882241)-2851418</f>
        <v>164971</v>
      </c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</row>
    <row r="334" spans="2:155" x14ac:dyDescent="0.25">
      <c r="B334" s="11"/>
      <c r="C334" s="4">
        <f>C331</f>
        <v>882241</v>
      </c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</row>
    <row r="335" spans="2:155" x14ac:dyDescent="0.25">
      <c r="B335" s="11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</row>
    <row r="336" spans="2:155" x14ac:dyDescent="0.25">
      <c r="B336" s="11"/>
      <c r="C336" s="7">
        <f>C333/C334</f>
        <v>0.18699085623996164</v>
      </c>
      <c r="D336" s="4"/>
      <c r="E336" s="4"/>
      <c r="F336" s="8">
        <f>F330/F331</f>
        <v>1.265893952289818</v>
      </c>
      <c r="G336" s="4"/>
      <c r="H336" s="4"/>
      <c r="I336" s="7">
        <f>I330/I331</f>
        <v>0.11409234972762396</v>
      </c>
      <c r="J336" s="4"/>
      <c r="K336" s="8">
        <f>K330/K331</f>
        <v>0.72271655045698013</v>
      </c>
      <c r="M336" s="18">
        <f>C340*F340*I336*K336</f>
        <v>0.1519006160353869</v>
      </c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</row>
    <row r="337" spans="2:155" x14ac:dyDescent="0.25">
      <c r="B337" s="11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</row>
    <row r="338" spans="2:155" x14ac:dyDescent="0.25">
      <c r="B338" s="11"/>
      <c r="C338" s="9" t="s">
        <v>44</v>
      </c>
      <c r="D338" s="4"/>
      <c r="E338" s="4"/>
      <c r="F338" s="9" t="s">
        <v>45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</row>
    <row r="339" spans="2:155" x14ac:dyDescent="0.25">
      <c r="B339" s="11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</row>
    <row r="340" spans="2:155" x14ac:dyDescent="0.25">
      <c r="B340" s="11"/>
      <c r="C340" s="7">
        <f>1-C336</f>
        <v>0.81300914376003841</v>
      </c>
      <c r="D340" s="4"/>
      <c r="E340" s="4"/>
      <c r="F340" s="8">
        <f>1+F336</f>
        <v>2.2658939522898178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</row>
    <row r="341" spans="2:155" x14ac:dyDescent="0.25">
      <c r="B341" s="11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</row>
    <row r="342" spans="2:155" x14ac:dyDescent="0.25">
      <c r="B342" s="11" t="s">
        <v>8</v>
      </c>
      <c r="C342" s="41">
        <f>(7732692-6807927)/6807927</f>
        <v>0.13583650353477644</v>
      </c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</row>
    <row r="343" spans="2:155" x14ac:dyDescent="0.25">
      <c r="B343" s="11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</row>
    <row r="344" spans="2:155" x14ac:dyDescent="0.25">
      <c r="B344" s="11" t="s">
        <v>7</v>
      </c>
      <c r="C344" s="18">
        <f>C342-M336</f>
        <v>-1.6064112500610461E-2</v>
      </c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</row>
    <row r="345" spans="2:155" x14ac:dyDescent="0.25">
      <c r="B345" s="11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</row>
    <row r="346" spans="2:155" x14ac:dyDescent="0.25">
      <c r="B346" s="11" t="s">
        <v>76</v>
      </c>
      <c r="C346" s="4" t="s">
        <v>82</v>
      </c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</row>
    <row r="347" spans="2:155" x14ac:dyDescent="0.25">
      <c r="B347" s="4"/>
      <c r="C347" s="4" t="s">
        <v>77</v>
      </c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</row>
    <row r="348" spans="2:155" x14ac:dyDescent="0.25">
      <c r="B348" s="4"/>
      <c r="C348" s="4">
        <v>4014355</v>
      </c>
      <c r="D348" s="4">
        <v>2158856</v>
      </c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</row>
    <row r="349" spans="2:155" x14ac:dyDescent="0.25">
      <c r="B349" s="4"/>
      <c r="C349" s="8">
        <f>C348/D348</f>
        <v>1.8594825222247338</v>
      </c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</row>
    <row r="350" spans="2:155" x14ac:dyDescent="0.25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</row>
    <row r="351" spans="2:155" x14ac:dyDescent="0.25">
      <c r="B351" s="11" t="s">
        <v>80</v>
      </c>
      <c r="C351" s="4" t="s">
        <v>85</v>
      </c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</row>
    <row r="352" spans="2:155" x14ac:dyDescent="0.25">
      <c r="B352" s="4"/>
      <c r="C352" s="4" t="s">
        <v>83</v>
      </c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</row>
    <row r="353" spans="2:155" x14ac:dyDescent="0.25">
      <c r="B353" s="4"/>
      <c r="C353" s="4">
        <f>I330</f>
        <v>882241</v>
      </c>
      <c r="D353" s="4">
        <f>I331</f>
        <v>7732692</v>
      </c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</row>
    <row r="354" spans="2:155" x14ac:dyDescent="0.25">
      <c r="B354" s="4"/>
      <c r="C354" s="7">
        <f>C353/D353</f>
        <v>0.11409234972762396</v>
      </c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</row>
    <row r="355" spans="2:155" x14ac:dyDescent="0.25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</row>
    <row r="356" spans="2:155" x14ac:dyDescent="0.25">
      <c r="B356" s="11" t="s">
        <v>81</v>
      </c>
      <c r="C356" s="4" t="s">
        <v>84</v>
      </c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</row>
    <row r="357" spans="2:155" x14ac:dyDescent="0.25">
      <c r="B357" s="4"/>
      <c r="C357" s="4" t="s">
        <v>86</v>
      </c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</row>
    <row r="358" spans="2:155" x14ac:dyDescent="0.25">
      <c r="B358" s="4"/>
      <c r="C358" s="4">
        <f>F330</f>
        <v>5977512</v>
      </c>
      <c r="D358" s="4">
        <f>F331</f>
        <v>4721969</v>
      </c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</row>
    <row r="359" spans="2:155" x14ac:dyDescent="0.25">
      <c r="B359" s="11"/>
      <c r="C359" s="8">
        <f>C358/D358</f>
        <v>1.265893952289818</v>
      </c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</row>
    <row r="360" spans="2:155" x14ac:dyDescent="0.25">
      <c r="B360" s="11"/>
      <c r="C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</row>
    <row r="361" spans="2:155" x14ac:dyDescent="0.25">
      <c r="B361" s="11" t="s">
        <v>102</v>
      </c>
      <c r="C361" s="8" t="s">
        <v>104</v>
      </c>
      <c r="D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</row>
    <row r="362" spans="2:155" x14ac:dyDescent="0.25">
      <c r="B362" s="11"/>
      <c r="C362" s="8" t="s">
        <v>103</v>
      </c>
      <c r="D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</row>
    <row r="363" spans="2:155" x14ac:dyDescent="0.25">
      <c r="B363" s="11"/>
      <c r="C363" s="8">
        <f>K330</f>
        <v>7732692</v>
      </c>
      <c r="D363" s="4">
        <f>K331</f>
        <v>10699481</v>
      </c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</row>
    <row r="364" spans="2:155" x14ac:dyDescent="0.25">
      <c r="B364" s="11"/>
      <c r="C364" s="8">
        <f>C363/D363</f>
        <v>0.72271655045698013</v>
      </c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</row>
    <row r="365" spans="2:155" ht="15.75" thickBot="1" x14ac:dyDescent="0.3"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</row>
    <row r="366" spans="2:155" ht="15.75" thickBot="1" x14ac:dyDescent="0.3">
      <c r="B366" s="2">
        <v>2019</v>
      </c>
      <c r="C366" s="24" t="s">
        <v>175</v>
      </c>
      <c r="D366" s="24"/>
      <c r="E366" s="24"/>
      <c r="F366" s="4">
        <v>5678472</v>
      </c>
      <c r="G366" s="4"/>
      <c r="H366" s="4"/>
      <c r="I366" s="4">
        <f>C367</f>
        <v>648367</v>
      </c>
      <c r="J366" s="4"/>
      <c r="K366" s="4">
        <f>I367</f>
        <v>7647415</v>
      </c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</row>
    <row r="367" spans="2:155" x14ac:dyDescent="0.25">
      <c r="B367" s="11" t="s">
        <v>6</v>
      </c>
      <c r="C367" s="4">
        <v>648367</v>
      </c>
      <c r="D367" s="4"/>
      <c r="E367" s="4"/>
      <c r="F367" s="4">
        <v>5121727</v>
      </c>
      <c r="G367" s="4"/>
      <c r="H367" s="4"/>
      <c r="I367" s="4">
        <v>7647415</v>
      </c>
      <c r="J367" s="4"/>
      <c r="K367" s="4">
        <v>10800199</v>
      </c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</row>
    <row r="368" spans="2:155" x14ac:dyDescent="0.25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</row>
    <row r="369" spans="2:155" x14ac:dyDescent="0.25">
      <c r="C369" s="4">
        <f>(2851418+648367)-2943871</f>
        <v>555914</v>
      </c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</row>
    <row r="370" spans="2:155" x14ac:dyDescent="0.25">
      <c r="C370" s="4">
        <f>C367</f>
        <v>648367</v>
      </c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</row>
    <row r="371" spans="2:155" x14ac:dyDescent="0.25"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</row>
    <row r="372" spans="2:155" x14ac:dyDescent="0.25">
      <c r="C372" s="7">
        <f>C369/C370</f>
        <v>0.85740637632698768</v>
      </c>
      <c r="D372" s="4"/>
      <c r="E372" s="4"/>
      <c r="F372" s="8">
        <f>F366/F367</f>
        <v>1.1087025919187024</v>
      </c>
      <c r="G372" s="4"/>
      <c r="H372" s="4"/>
      <c r="I372" s="7">
        <f>I366/I367</f>
        <v>8.4782504937943079E-2</v>
      </c>
      <c r="J372" s="4"/>
      <c r="K372" s="8">
        <f>K366/K367</f>
        <v>0.70808093443463405</v>
      </c>
      <c r="M372" s="18">
        <f>C377*F377*I372*K372</f>
        <v>1.8051137829095534E-2</v>
      </c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</row>
    <row r="373" spans="2:155" x14ac:dyDescent="0.25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</row>
    <row r="374" spans="2:155" x14ac:dyDescent="0.25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</row>
    <row r="375" spans="2:155" x14ac:dyDescent="0.25">
      <c r="C375" s="9" t="s">
        <v>172</v>
      </c>
      <c r="D375" s="4"/>
      <c r="E375" s="4"/>
      <c r="F375" s="9" t="s">
        <v>46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</row>
    <row r="376" spans="2:155" x14ac:dyDescent="0.25"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</row>
    <row r="377" spans="2:155" x14ac:dyDescent="0.25">
      <c r="C377" s="7">
        <f>1-C372</f>
        <v>0.14259362367301232</v>
      </c>
      <c r="D377" s="4"/>
      <c r="E377" s="4"/>
      <c r="F377" s="8">
        <f>1+F372</f>
        <v>2.1087025919187026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</row>
    <row r="378" spans="2:155" x14ac:dyDescent="0.25"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</row>
    <row r="379" spans="2:155" x14ac:dyDescent="0.25">
      <c r="B379" s="11" t="s">
        <v>8</v>
      </c>
      <c r="C379" s="41">
        <f>(7647415-7732692)/7732692</f>
        <v>-1.1028112848669001E-2</v>
      </c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</row>
    <row r="380" spans="2:155" x14ac:dyDescent="0.25">
      <c r="B380" s="11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</row>
    <row r="381" spans="2:155" x14ac:dyDescent="0.25">
      <c r="B381" s="11" t="s">
        <v>7</v>
      </c>
      <c r="C381" s="18">
        <f>C379-M372</f>
        <v>-2.9079250677764533E-2</v>
      </c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</row>
    <row r="382" spans="2:155" x14ac:dyDescent="0.25"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</row>
    <row r="383" spans="2:155" x14ac:dyDescent="0.25">
      <c r="B383" s="11" t="s">
        <v>76</v>
      </c>
      <c r="C383" s="4" t="s">
        <v>82</v>
      </c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</row>
    <row r="384" spans="2:155" x14ac:dyDescent="0.25">
      <c r="B384" s="4"/>
      <c r="C384" s="4" t="s">
        <v>77</v>
      </c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</row>
    <row r="385" spans="2:155" x14ac:dyDescent="0.25">
      <c r="B385" s="4"/>
      <c r="C385" s="4">
        <v>3757887</v>
      </c>
      <c r="D385" s="4">
        <v>1838329</v>
      </c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</row>
    <row r="386" spans="2:155" x14ac:dyDescent="0.25">
      <c r="B386" s="4"/>
      <c r="C386" s="8">
        <f>C385/D385</f>
        <v>2.0441863235579705</v>
      </c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</row>
    <row r="387" spans="2:155" x14ac:dyDescent="0.25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</row>
    <row r="388" spans="2:155" x14ac:dyDescent="0.25">
      <c r="B388" s="11" t="s">
        <v>80</v>
      </c>
      <c r="C388" s="4" t="s">
        <v>85</v>
      </c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</row>
    <row r="389" spans="2:155" x14ac:dyDescent="0.25">
      <c r="B389" s="4"/>
      <c r="C389" s="4" t="s">
        <v>83</v>
      </c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</row>
    <row r="390" spans="2:155" x14ac:dyDescent="0.25">
      <c r="B390" s="4"/>
      <c r="C390" s="4">
        <f>I366</f>
        <v>648367</v>
      </c>
      <c r="D390" s="4">
        <f>I367</f>
        <v>7647415</v>
      </c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</row>
    <row r="391" spans="2:155" x14ac:dyDescent="0.25">
      <c r="B391" s="4"/>
      <c r="C391" s="7">
        <f>C390/D390</f>
        <v>8.4782504937943079E-2</v>
      </c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</row>
    <row r="392" spans="2:155" x14ac:dyDescent="0.25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</row>
    <row r="393" spans="2:155" x14ac:dyDescent="0.25">
      <c r="B393" s="11" t="s">
        <v>81</v>
      </c>
      <c r="C393" s="4" t="s">
        <v>84</v>
      </c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</row>
    <row r="394" spans="2:155" x14ac:dyDescent="0.25">
      <c r="B394" s="4"/>
      <c r="C394" s="4" t="s">
        <v>86</v>
      </c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</row>
    <row r="395" spans="2:155" x14ac:dyDescent="0.25">
      <c r="B395" s="4"/>
      <c r="C395" s="8">
        <f>F366/F367</f>
        <v>1.1087025919187024</v>
      </c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</row>
    <row r="396" spans="2:155" x14ac:dyDescent="0.25">
      <c r="B396" s="11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</row>
    <row r="397" spans="2:155" x14ac:dyDescent="0.25">
      <c r="B397" s="11" t="s">
        <v>102</v>
      </c>
      <c r="C397" s="8" t="s">
        <v>104</v>
      </c>
      <c r="D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</row>
    <row r="398" spans="2:155" x14ac:dyDescent="0.25">
      <c r="B398" s="11"/>
      <c r="C398" s="8" t="s">
        <v>103</v>
      </c>
      <c r="D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</row>
    <row r="399" spans="2:155" x14ac:dyDescent="0.25">
      <c r="C399" s="4">
        <f>K366</f>
        <v>7647415</v>
      </c>
      <c r="D399" s="4">
        <f>K367</f>
        <v>10800199</v>
      </c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</row>
    <row r="400" spans="2:155" x14ac:dyDescent="0.25">
      <c r="C400" s="8">
        <f>C399/D399</f>
        <v>0.70808093443463405</v>
      </c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</row>
    <row r="401" spans="2:155" ht="15.75" thickBot="1" x14ac:dyDescent="0.3"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</row>
    <row r="402" spans="2:155" ht="15.75" thickBot="1" x14ac:dyDescent="0.3">
      <c r="B402" s="2">
        <v>2020</v>
      </c>
      <c r="C402" s="24" t="s">
        <v>173</v>
      </c>
      <c r="D402" s="24"/>
      <c r="E402" s="24"/>
      <c r="F402" s="4">
        <v>6091446</v>
      </c>
      <c r="G402" s="4"/>
      <c r="H402" s="4"/>
      <c r="I402" s="4">
        <f>C403</f>
        <v>816151</v>
      </c>
      <c r="J402" s="4"/>
      <c r="K402" s="4">
        <f>I403</f>
        <v>8308341</v>
      </c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</row>
    <row r="403" spans="2:155" x14ac:dyDescent="0.25">
      <c r="B403" s="11" t="s">
        <v>6</v>
      </c>
      <c r="C403" s="4">
        <v>816151</v>
      </c>
      <c r="D403" s="4"/>
      <c r="E403" s="4"/>
      <c r="F403" s="4">
        <v>5979935</v>
      </c>
      <c r="G403" s="4"/>
      <c r="H403" s="4"/>
      <c r="I403" s="4">
        <v>8308341</v>
      </c>
      <c r="J403" s="4"/>
      <c r="K403" s="4">
        <v>12071381</v>
      </c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</row>
    <row r="404" spans="2:155" x14ac:dyDescent="0.25"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</row>
    <row r="405" spans="2:155" x14ac:dyDescent="0.25">
      <c r="C405" s="4">
        <f>(2943871+816151)-3221312</f>
        <v>538710</v>
      </c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</row>
    <row r="406" spans="2:155" x14ac:dyDescent="0.25">
      <c r="C406" s="4">
        <f>C403</f>
        <v>816151</v>
      </c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</row>
    <row r="407" spans="2:155" x14ac:dyDescent="0.25"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</row>
    <row r="408" spans="2:155" x14ac:dyDescent="0.25">
      <c r="C408" s="7">
        <f>C405/C406</f>
        <v>0.66006167976269092</v>
      </c>
      <c r="D408" s="4"/>
      <c r="E408" s="4"/>
      <c r="F408" s="8">
        <f>F402/F403</f>
        <v>1.0186475271052278</v>
      </c>
      <c r="G408" s="4"/>
      <c r="H408" s="4"/>
      <c r="I408" s="7">
        <f>I402/I403</f>
        <v>9.8232727809318368E-2</v>
      </c>
      <c r="J408" s="4"/>
      <c r="K408" s="8">
        <f>K402/K403</f>
        <v>0.68826764725593537</v>
      </c>
      <c r="L408" s="4"/>
      <c r="M408" s="18">
        <f>C412*F412*I408*K408</f>
        <v>4.6395320350472037E-2</v>
      </c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</row>
    <row r="409" spans="2:155" x14ac:dyDescent="0.25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</row>
    <row r="410" spans="2:155" x14ac:dyDescent="0.25">
      <c r="C410" s="9" t="s">
        <v>125</v>
      </c>
      <c r="D410" s="4"/>
      <c r="E410" s="4"/>
      <c r="F410" s="9" t="s">
        <v>174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</row>
    <row r="411" spans="2:155" x14ac:dyDescent="0.25"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</row>
    <row r="412" spans="2:155" x14ac:dyDescent="0.25">
      <c r="C412" s="7">
        <f>1-C408</f>
        <v>0.33993832023730908</v>
      </c>
      <c r="D412" s="4"/>
      <c r="E412" s="4"/>
      <c r="F412" s="8">
        <f>1+F408</f>
        <v>2.0186475271052275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</row>
    <row r="413" spans="2:155" x14ac:dyDescent="0.25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</row>
    <row r="414" spans="2:155" x14ac:dyDescent="0.25">
      <c r="B414" s="11" t="s">
        <v>8</v>
      </c>
      <c r="C414" s="18">
        <v>0.09</v>
      </c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</row>
    <row r="415" spans="2:155" x14ac:dyDescent="0.25">
      <c r="B415" s="11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</row>
    <row r="416" spans="2:155" x14ac:dyDescent="0.25">
      <c r="B416" s="11" t="s">
        <v>7</v>
      </c>
      <c r="C416" s="18">
        <f>C414-M408</f>
        <v>4.360467964952796E-2</v>
      </c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</row>
    <row r="417" spans="2:155" x14ac:dyDescent="0.25"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</row>
    <row r="418" spans="2:155" x14ac:dyDescent="0.25">
      <c r="B418" s="11" t="s">
        <v>76</v>
      </c>
      <c r="C418" s="4" t="s">
        <v>82</v>
      </c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</row>
    <row r="419" spans="2:155" x14ac:dyDescent="0.25">
      <c r="B419" s="4"/>
      <c r="C419" s="4" t="s">
        <v>77</v>
      </c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</row>
    <row r="420" spans="2:155" x14ac:dyDescent="0.25">
      <c r="C420" s="4">
        <v>4204233</v>
      </c>
      <c r="D420" s="4">
        <v>2182754</v>
      </c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</row>
    <row r="421" spans="2:155" x14ac:dyDescent="0.25">
      <c r="C421" s="8">
        <f>C420/D420</f>
        <v>1.9261139826109583</v>
      </c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</row>
    <row r="422" spans="2:155" x14ac:dyDescent="0.25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</row>
    <row r="423" spans="2:155" x14ac:dyDescent="0.25">
      <c r="B423" s="11" t="s">
        <v>80</v>
      </c>
      <c r="C423" s="4" t="s">
        <v>85</v>
      </c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</row>
    <row r="424" spans="2:155" x14ac:dyDescent="0.25">
      <c r="B424" s="4"/>
      <c r="C424" s="4" t="s">
        <v>83</v>
      </c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</row>
    <row r="425" spans="2:155" x14ac:dyDescent="0.25">
      <c r="C425" s="4">
        <f>I402</f>
        <v>816151</v>
      </c>
      <c r="D425" s="4">
        <f>I403</f>
        <v>8308341</v>
      </c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</row>
    <row r="426" spans="2:155" x14ac:dyDescent="0.25">
      <c r="C426" s="7">
        <f>C425/D425</f>
        <v>9.8232727809318368E-2</v>
      </c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</row>
    <row r="427" spans="2:155" x14ac:dyDescent="0.25"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</row>
    <row r="428" spans="2:155" x14ac:dyDescent="0.25">
      <c r="B428" s="11" t="s">
        <v>81</v>
      </c>
      <c r="C428" s="4" t="s">
        <v>84</v>
      </c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</row>
    <row r="429" spans="2:155" x14ac:dyDescent="0.25">
      <c r="B429" s="4"/>
      <c r="C429" s="4" t="s">
        <v>86</v>
      </c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</row>
    <row r="430" spans="2:155" x14ac:dyDescent="0.25">
      <c r="C430" s="4">
        <f>F402</f>
        <v>6091446</v>
      </c>
      <c r="D430" s="4">
        <f>F403</f>
        <v>5979935</v>
      </c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</row>
    <row r="431" spans="2:155" x14ac:dyDescent="0.25">
      <c r="C431" s="8">
        <f>C430/D430</f>
        <v>1.0186475271052278</v>
      </c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</row>
    <row r="432" spans="2:155" x14ac:dyDescent="0.25"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</row>
    <row r="433" spans="2:155" x14ac:dyDescent="0.25">
      <c r="B433" s="11" t="s">
        <v>102</v>
      </c>
      <c r="C433" s="8" t="s">
        <v>104</v>
      </c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</row>
    <row r="434" spans="2:155" x14ac:dyDescent="0.25">
      <c r="B434" s="11"/>
      <c r="C434" s="8" t="s">
        <v>103</v>
      </c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</row>
    <row r="435" spans="2:155" x14ac:dyDescent="0.25">
      <c r="C435" s="4">
        <f>K402</f>
        <v>8308341</v>
      </c>
      <c r="D435" s="4">
        <f>K403</f>
        <v>12071381</v>
      </c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</row>
    <row r="436" spans="2:155" x14ac:dyDescent="0.25">
      <c r="C436" s="8">
        <f>C435/D435</f>
        <v>0.68826764725593537</v>
      </c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</row>
    <row r="437" spans="2:155" x14ac:dyDescent="0.25"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</row>
    <row r="438" spans="2:155" x14ac:dyDescent="0.25"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</row>
    <row r="439" spans="2:155" x14ac:dyDescent="0.25"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</row>
    <row r="440" spans="2:155" x14ac:dyDescent="0.25"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</row>
    <row r="441" spans="2:155" x14ac:dyDescent="0.25"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</row>
    <row r="442" spans="2:155" x14ac:dyDescent="0.25"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</row>
    <row r="443" spans="2:155" x14ac:dyDescent="0.25"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</row>
    <row r="444" spans="2:155" x14ac:dyDescent="0.25"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</row>
    <row r="445" spans="2:155" x14ac:dyDescent="0.25"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</row>
    <row r="446" spans="2:155" x14ac:dyDescent="0.25"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</row>
    <row r="447" spans="2:155" x14ac:dyDescent="0.25"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</row>
    <row r="448" spans="2:155" x14ac:dyDescent="0.25"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</row>
    <row r="449" spans="3:155" x14ac:dyDescent="0.25"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</row>
    <row r="450" spans="3:155" x14ac:dyDescent="0.25"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</row>
    <row r="451" spans="3:155" x14ac:dyDescent="0.25"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</row>
    <row r="452" spans="3:155" x14ac:dyDescent="0.25"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</row>
    <row r="453" spans="3:155" x14ac:dyDescent="0.25"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</row>
    <row r="454" spans="3:155" x14ac:dyDescent="0.25"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</row>
    <row r="455" spans="3:155" x14ac:dyDescent="0.25"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</row>
    <row r="456" spans="3:155" x14ac:dyDescent="0.25"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</row>
    <row r="457" spans="3:155" x14ac:dyDescent="0.25"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</row>
    <row r="458" spans="3:155" x14ac:dyDescent="0.25"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</row>
    <row r="459" spans="3:155" x14ac:dyDescent="0.25"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</row>
    <row r="460" spans="3:155" x14ac:dyDescent="0.25"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</row>
    <row r="461" spans="3:155" x14ac:dyDescent="0.25"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</row>
    <row r="462" spans="3:155" x14ac:dyDescent="0.25"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</row>
    <row r="463" spans="3:155" x14ac:dyDescent="0.25"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</row>
    <row r="464" spans="3:155" x14ac:dyDescent="0.25"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</row>
    <row r="465" spans="3:155" x14ac:dyDescent="0.25"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</row>
    <row r="466" spans="3:155" x14ac:dyDescent="0.25"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</row>
    <row r="467" spans="3:155" x14ac:dyDescent="0.25"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</row>
    <row r="468" spans="3:155" x14ac:dyDescent="0.25"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</row>
    <row r="469" spans="3:155" x14ac:dyDescent="0.25"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</row>
    <row r="470" spans="3:155" x14ac:dyDescent="0.25"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</row>
    <row r="471" spans="3:155" x14ac:dyDescent="0.25"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</row>
    <row r="472" spans="3:155" x14ac:dyDescent="0.25"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</row>
    <row r="473" spans="3:155" x14ac:dyDescent="0.25"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</row>
    <row r="474" spans="3:155" x14ac:dyDescent="0.25"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</row>
    <row r="475" spans="3:155" x14ac:dyDescent="0.25"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</row>
    <row r="476" spans="3:155" x14ac:dyDescent="0.25"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</row>
    <row r="477" spans="3:155" x14ac:dyDescent="0.25"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</row>
    <row r="478" spans="3:155" x14ac:dyDescent="0.25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</row>
    <row r="479" spans="3:155" x14ac:dyDescent="0.25"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</row>
    <row r="480" spans="3:155" x14ac:dyDescent="0.25"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</row>
    <row r="481" spans="3:155" x14ac:dyDescent="0.25"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</row>
    <row r="482" spans="3:155" x14ac:dyDescent="0.25"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</row>
    <row r="483" spans="3:155" x14ac:dyDescent="0.25"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</row>
    <row r="484" spans="3:155" x14ac:dyDescent="0.25"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</row>
    <row r="485" spans="3:155" x14ac:dyDescent="0.25"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</row>
    <row r="486" spans="3:155" x14ac:dyDescent="0.25"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</row>
    <row r="487" spans="3:155" x14ac:dyDescent="0.25"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</row>
    <row r="488" spans="3:155" x14ac:dyDescent="0.25"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</row>
    <row r="489" spans="3:155" x14ac:dyDescent="0.25"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</row>
    <row r="490" spans="3:155" x14ac:dyDescent="0.25"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</row>
    <row r="491" spans="3:155" x14ac:dyDescent="0.25"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</row>
    <row r="492" spans="3:155" x14ac:dyDescent="0.25"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</row>
    <row r="493" spans="3:155" x14ac:dyDescent="0.25"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</row>
    <row r="494" spans="3:155" x14ac:dyDescent="0.25"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</row>
    <row r="495" spans="3:155" x14ac:dyDescent="0.25"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</row>
    <row r="496" spans="3:155" x14ac:dyDescent="0.25"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</row>
    <row r="497" spans="3:155" x14ac:dyDescent="0.25"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</row>
    <row r="498" spans="3:155" x14ac:dyDescent="0.25"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</row>
    <row r="499" spans="3:155" x14ac:dyDescent="0.25"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</row>
    <row r="500" spans="3:155" x14ac:dyDescent="0.25"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</row>
    <row r="501" spans="3:155" x14ac:dyDescent="0.25"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</row>
    <row r="502" spans="3:155" x14ac:dyDescent="0.25"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</row>
    <row r="503" spans="3:155" x14ac:dyDescent="0.25"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</row>
    <row r="504" spans="3:155" x14ac:dyDescent="0.25"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</row>
    <row r="505" spans="3:155" x14ac:dyDescent="0.25"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</row>
    <row r="506" spans="3:155" x14ac:dyDescent="0.25"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</row>
    <row r="507" spans="3:155" x14ac:dyDescent="0.25"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</row>
    <row r="508" spans="3:155" x14ac:dyDescent="0.25"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</row>
    <row r="509" spans="3:155" x14ac:dyDescent="0.25"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</row>
    <row r="510" spans="3:155" x14ac:dyDescent="0.25"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</row>
    <row r="511" spans="3:155" x14ac:dyDescent="0.25"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</row>
    <row r="512" spans="3:155" x14ac:dyDescent="0.25"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</row>
    <row r="513" spans="3:155" x14ac:dyDescent="0.25"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</row>
    <row r="514" spans="3:155" x14ac:dyDescent="0.25"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</row>
    <row r="515" spans="3:155" x14ac:dyDescent="0.25"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</row>
    <row r="516" spans="3:155" x14ac:dyDescent="0.25"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</row>
    <row r="517" spans="3:155" x14ac:dyDescent="0.25"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</row>
    <row r="518" spans="3:155" x14ac:dyDescent="0.25"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</row>
    <row r="519" spans="3:155" x14ac:dyDescent="0.25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</row>
    <row r="520" spans="3:155" x14ac:dyDescent="0.25"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</row>
    <row r="521" spans="3:155" x14ac:dyDescent="0.25"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</row>
    <row r="522" spans="3:155" x14ac:dyDescent="0.25"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</row>
    <row r="523" spans="3:155" x14ac:dyDescent="0.25"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</row>
    <row r="524" spans="3:155" x14ac:dyDescent="0.25"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</row>
    <row r="525" spans="3:155" x14ac:dyDescent="0.25"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</row>
    <row r="526" spans="3:155" x14ac:dyDescent="0.25"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</row>
    <row r="527" spans="3:155" x14ac:dyDescent="0.25"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</row>
    <row r="528" spans="3:155" x14ac:dyDescent="0.25"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</row>
    <row r="529" spans="3:155" x14ac:dyDescent="0.25"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</row>
    <row r="530" spans="3:155" x14ac:dyDescent="0.25"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</row>
    <row r="531" spans="3:155" x14ac:dyDescent="0.25"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</row>
    <row r="532" spans="3:155" x14ac:dyDescent="0.25"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</row>
    <row r="533" spans="3:155" x14ac:dyDescent="0.25"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</row>
    <row r="534" spans="3:155" x14ac:dyDescent="0.25"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</row>
    <row r="535" spans="3:155" x14ac:dyDescent="0.25"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</row>
    <row r="536" spans="3:155" x14ac:dyDescent="0.25"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</row>
    <row r="537" spans="3:155" x14ac:dyDescent="0.25"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</row>
    <row r="538" spans="3:155" x14ac:dyDescent="0.25"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</row>
    <row r="539" spans="3:155" x14ac:dyDescent="0.25"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</row>
    <row r="540" spans="3:155" x14ac:dyDescent="0.25"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</row>
    <row r="541" spans="3:155" x14ac:dyDescent="0.25"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</row>
    <row r="542" spans="3:155" x14ac:dyDescent="0.25"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</row>
    <row r="543" spans="3:155" x14ac:dyDescent="0.25"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</row>
    <row r="544" spans="3:155" x14ac:dyDescent="0.25"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</row>
    <row r="545" spans="3:155" x14ac:dyDescent="0.25"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</row>
    <row r="546" spans="3:155" x14ac:dyDescent="0.25"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</row>
    <row r="547" spans="3:155" x14ac:dyDescent="0.25"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</row>
    <row r="548" spans="3:155" x14ac:dyDescent="0.25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</row>
    <row r="549" spans="3:155" x14ac:dyDescent="0.25"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</row>
    <row r="550" spans="3:155" x14ac:dyDescent="0.25"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</row>
    <row r="551" spans="3:155" x14ac:dyDescent="0.25"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</row>
    <row r="552" spans="3:155" x14ac:dyDescent="0.25"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</row>
    <row r="553" spans="3:155" x14ac:dyDescent="0.25"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</row>
    <row r="554" spans="3:155" x14ac:dyDescent="0.25"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</row>
    <row r="555" spans="3:155" x14ac:dyDescent="0.25"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</row>
    <row r="556" spans="3:155" x14ac:dyDescent="0.25"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</row>
    <row r="557" spans="3:155" x14ac:dyDescent="0.25"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</row>
    <row r="558" spans="3:155" x14ac:dyDescent="0.25"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</row>
    <row r="559" spans="3:155" x14ac:dyDescent="0.25"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</row>
    <row r="560" spans="3:155" x14ac:dyDescent="0.25"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</row>
    <row r="561" spans="3:155" x14ac:dyDescent="0.25"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</row>
    <row r="562" spans="3:155" x14ac:dyDescent="0.25"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</row>
    <row r="563" spans="3:155" x14ac:dyDescent="0.25"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</row>
    <row r="564" spans="3:155" x14ac:dyDescent="0.25"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</row>
    <row r="565" spans="3:155" x14ac:dyDescent="0.25"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</row>
    <row r="566" spans="3:155" x14ac:dyDescent="0.25"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</row>
    <row r="567" spans="3:155" x14ac:dyDescent="0.25"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</row>
    <row r="568" spans="3:155" x14ac:dyDescent="0.25"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</row>
    <row r="569" spans="3:155" x14ac:dyDescent="0.25"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</row>
    <row r="570" spans="3:155" x14ac:dyDescent="0.25"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</row>
    <row r="571" spans="3:155" x14ac:dyDescent="0.25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</row>
    <row r="572" spans="3:155" x14ac:dyDescent="0.25"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</row>
    <row r="573" spans="3:155" x14ac:dyDescent="0.25"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</row>
    <row r="574" spans="3:155" x14ac:dyDescent="0.25"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</row>
    <row r="575" spans="3:155" x14ac:dyDescent="0.25"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</row>
    <row r="576" spans="3:155" x14ac:dyDescent="0.25"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</row>
    <row r="577" spans="3:155" x14ac:dyDescent="0.25"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</row>
    <row r="578" spans="3:155" x14ac:dyDescent="0.25"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</row>
    <row r="579" spans="3:155" x14ac:dyDescent="0.25"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</row>
    <row r="580" spans="3:155" x14ac:dyDescent="0.25"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</row>
    <row r="581" spans="3:155" x14ac:dyDescent="0.25"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</row>
    <row r="582" spans="3:155" x14ac:dyDescent="0.25"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</row>
    <row r="583" spans="3:155" x14ac:dyDescent="0.25"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</row>
    <row r="584" spans="3:155" x14ac:dyDescent="0.25"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</row>
    <row r="585" spans="3:155" x14ac:dyDescent="0.25"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</row>
    <row r="586" spans="3:155" x14ac:dyDescent="0.25"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</row>
    <row r="587" spans="3:155" x14ac:dyDescent="0.25"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</row>
    <row r="588" spans="3:155" x14ac:dyDescent="0.25"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</row>
    <row r="589" spans="3:155" x14ac:dyDescent="0.25"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</row>
    <row r="590" spans="3:155" x14ac:dyDescent="0.25"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</row>
    <row r="591" spans="3:155" x14ac:dyDescent="0.25"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</row>
    <row r="592" spans="3:155" x14ac:dyDescent="0.25"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</row>
    <row r="593" spans="3:155" x14ac:dyDescent="0.25"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</row>
    <row r="594" spans="3:155" x14ac:dyDescent="0.25"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</row>
    <row r="595" spans="3:155" x14ac:dyDescent="0.25"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</row>
    <row r="596" spans="3:155" x14ac:dyDescent="0.25"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</row>
    <row r="597" spans="3:155" x14ac:dyDescent="0.25"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</row>
    <row r="598" spans="3:155" x14ac:dyDescent="0.25"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</row>
    <row r="599" spans="3:155" x14ac:dyDescent="0.25"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</row>
    <row r="600" spans="3:155" x14ac:dyDescent="0.25"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</row>
    <row r="601" spans="3:155" x14ac:dyDescent="0.25"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</row>
    <row r="602" spans="3:155" x14ac:dyDescent="0.25"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</row>
    <row r="603" spans="3:155" x14ac:dyDescent="0.25"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</row>
    <row r="604" spans="3:155" x14ac:dyDescent="0.25"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</row>
    <row r="605" spans="3:155" x14ac:dyDescent="0.25"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</row>
    <row r="606" spans="3:155" x14ac:dyDescent="0.25"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</row>
    <row r="607" spans="3:155" x14ac:dyDescent="0.25"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</row>
    <row r="608" spans="3:155" x14ac:dyDescent="0.25"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</row>
    <row r="609" spans="3:155" x14ac:dyDescent="0.25"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</row>
    <row r="610" spans="3:155" x14ac:dyDescent="0.25"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</row>
    <row r="611" spans="3:155" x14ac:dyDescent="0.25"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</row>
    <row r="612" spans="3:155" x14ac:dyDescent="0.25"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</row>
    <row r="613" spans="3:155" x14ac:dyDescent="0.25"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</row>
    <row r="614" spans="3:155" x14ac:dyDescent="0.25"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</row>
    <row r="615" spans="3:155" x14ac:dyDescent="0.25"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</row>
    <row r="616" spans="3:155" x14ac:dyDescent="0.25"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</row>
    <row r="617" spans="3:155" x14ac:dyDescent="0.25"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</row>
    <row r="618" spans="3:155" x14ac:dyDescent="0.25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</row>
    <row r="619" spans="3:155" x14ac:dyDescent="0.25"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</row>
    <row r="620" spans="3:155" x14ac:dyDescent="0.25"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</row>
    <row r="621" spans="3:155" x14ac:dyDescent="0.25"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</row>
    <row r="622" spans="3:155" x14ac:dyDescent="0.25"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</row>
    <row r="623" spans="3:155" x14ac:dyDescent="0.25"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</row>
    <row r="624" spans="3:155" x14ac:dyDescent="0.25"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</row>
    <row r="625" spans="3:155" x14ac:dyDescent="0.25"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</row>
    <row r="626" spans="3:155" x14ac:dyDescent="0.25"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</row>
    <row r="627" spans="3:155" x14ac:dyDescent="0.25"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</row>
    <row r="628" spans="3:155" x14ac:dyDescent="0.25"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</row>
    <row r="629" spans="3:155" x14ac:dyDescent="0.25"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</row>
    <row r="630" spans="3:155" x14ac:dyDescent="0.25"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</row>
    <row r="631" spans="3:155" x14ac:dyDescent="0.25"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</row>
    <row r="632" spans="3:155" x14ac:dyDescent="0.25"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</row>
    <row r="633" spans="3:155" x14ac:dyDescent="0.25"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</row>
    <row r="634" spans="3:155" x14ac:dyDescent="0.25"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</row>
    <row r="635" spans="3:155" x14ac:dyDescent="0.25"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</row>
    <row r="636" spans="3:155" x14ac:dyDescent="0.25"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</row>
    <row r="637" spans="3:155" x14ac:dyDescent="0.25"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</row>
    <row r="638" spans="3:155" x14ac:dyDescent="0.25"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</row>
    <row r="639" spans="3:155" x14ac:dyDescent="0.25"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</row>
    <row r="640" spans="3:155" x14ac:dyDescent="0.25"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</row>
    <row r="641" spans="3:155" x14ac:dyDescent="0.25"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</row>
    <row r="642" spans="3:155" x14ac:dyDescent="0.25"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</row>
    <row r="643" spans="3:155" x14ac:dyDescent="0.25"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</row>
    <row r="644" spans="3:155" x14ac:dyDescent="0.25"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</row>
    <row r="645" spans="3:155" x14ac:dyDescent="0.25"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</row>
    <row r="646" spans="3:155" x14ac:dyDescent="0.25"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</row>
    <row r="647" spans="3:155" x14ac:dyDescent="0.25"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</row>
    <row r="648" spans="3:155" x14ac:dyDescent="0.25"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</row>
    <row r="649" spans="3:155" x14ac:dyDescent="0.25"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</row>
    <row r="650" spans="3:155" x14ac:dyDescent="0.25"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</row>
    <row r="651" spans="3:155" x14ac:dyDescent="0.25"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</row>
    <row r="652" spans="3:155" x14ac:dyDescent="0.25"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</row>
    <row r="653" spans="3:155" x14ac:dyDescent="0.25"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</row>
    <row r="654" spans="3:155" x14ac:dyDescent="0.25"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</row>
    <row r="655" spans="3:155" x14ac:dyDescent="0.25"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</row>
    <row r="656" spans="3:155" x14ac:dyDescent="0.25"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</row>
    <row r="657" spans="3:155" x14ac:dyDescent="0.25"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</row>
    <row r="658" spans="3:155" x14ac:dyDescent="0.25"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</row>
    <row r="659" spans="3:155" x14ac:dyDescent="0.25"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</row>
    <row r="660" spans="3:155" x14ac:dyDescent="0.25"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</row>
    <row r="661" spans="3:155" x14ac:dyDescent="0.25"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</row>
    <row r="662" spans="3:155" x14ac:dyDescent="0.25"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</row>
    <row r="663" spans="3:155" x14ac:dyDescent="0.25"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</row>
    <row r="664" spans="3:155" x14ac:dyDescent="0.25"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</row>
    <row r="665" spans="3:155" x14ac:dyDescent="0.25"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</row>
    <row r="666" spans="3:155" x14ac:dyDescent="0.25"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</row>
    <row r="667" spans="3:155" x14ac:dyDescent="0.25"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</row>
    <row r="668" spans="3:155" x14ac:dyDescent="0.25"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</row>
    <row r="669" spans="3:155" x14ac:dyDescent="0.25"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</row>
    <row r="670" spans="3:155" x14ac:dyDescent="0.25"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</row>
    <row r="671" spans="3:155" x14ac:dyDescent="0.25"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</row>
    <row r="672" spans="3:155" x14ac:dyDescent="0.25"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</row>
    <row r="673" spans="3:155" x14ac:dyDescent="0.25"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</row>
    <row r="674" spans="3:155" x14ac:dyDescent="0.25"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</row>
    <row r="675" spans="3:155" x14ac:dyDescent="0.25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</row>
    <row r="676" spans="3:155" x14ac:dyDescent="0.25"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</row>
    <row r="677" spans="3:155" x14ac:dyDescent="0.25"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</row>
    <row r="678" spans="3:155" x14ac:dyDescent="0.25"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</row>
    <row r="679" spans="3:155" x14ac:dyDescent="0.25"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</row>
    <row r="680" spans="3:155" x14ac:dyDescent="0.25"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</row>
    <row r="681" spans="3:155" x14ac:dyDescent="0.25"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</row>
    <row r="682" spans="3:155" x14ac:dyDescent="0.25"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</row>
    <row r="683" spans="3:155" x14ac:dyDescent="0.25"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</row>
    <row r="684" spans="3:155" x14ac:dyDescent="0.25"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</row>
    <row r="685" spans="3:155" x14ac:dyDescent="0.25"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</row>
    <row r="686" spans="3:155" x14ac:dyDescent="0.25"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</row>
    <row r="687" spans="3:155" x14ac:dyDescent="0.25"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</row>
    <row r="688" spans="3:155" x14ac:dyDescent="0.25"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</row>
    <row r="689" spans="3:155" x14ac:dyDescent="0.25"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</row>
    <row r="690" spans="3:155" x14ac:dyDescent="0.25"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</row>
    <row r="691" spans="3:155" x14ac:dyDescent="0.25"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</row>
    <row r="692" spans="3:155" x14ac:dyDescent="0.25"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</row>
    <row r="693" spans="3:155" x14ac:dyDescent="0.25"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</row>
    <row r="694" spans="3:155" x14ac:dyDescent="0.25"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</row>
    <row r="695" spans="3:155" x14ac:dyDescent="0.25"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</row>
    <row r="696" spans="3:155" x14ac:dyDescent="0.25"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</row>
    <row r="697" spans="3:155" x14ac:dyDescent="0.25"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</row>
    <row r="698" spans="3:155" x14ac:dyDescent="0.25"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</row>
    <row r="699" spans="3:155" x14ac:dyDescent="0.25"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</row>
    <row r="700" spans="3:155" x14ac:dyDescent="0.25"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</row>
    <row r="701" spans="3:155" x14ac:dyDescent="0.25"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</row>
    <row r="702" spans="3:155" x14ac:dyDescent="0.25"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</row>
    <row r="703" spans="3:155" x14ac:dyDescent="0.25"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</row>
    <row r="704" spans="3:155" x14ac:dyDescent="0.25"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</row>
    <row r="705" spans="3:155" x14ac:dyDescent="0.25"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</row>
    <row r="706" spans="3:155" x14ac:dyDescent="0.25"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</row>
    <row r="707" spans="3:155" x14ac:dyDescent="0.25"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</row>
    <row r="708" spans="3:155" x14ac:dyDescent="0.25"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</row>
    <row r="709" spans="3:155" x14ac:dyDescent="0.25"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</row>
    <row r="710" spans="3:155" x14ac:dyDescent="0.25"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</row>
    <row r="711" spans="3:155" x14ac:dyDescent="0.25"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</row>
    <row r="712" spans="3:155" x14ac:dyDescent="0.25"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</row>
    <row r="713" spans="3:155" x14ac:dyDescent="0.25"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</row>
    <row r="714" spans="3:155" x14ac:dyDescent="0.25"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</row>
    <row r="715" spans="3:155" x14ac:dyDescent="0.25"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</row>
    <row r="716" spans="3:155" x14ac:dyDescent="0.25"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</row>
    <row r="717" spans="3:155" x14ac:dyDescent="0.25"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</row>
    <row r="718" spans="3:155" x14ac:dyDescent="0.25"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</row>
    <row r="719" spans="3:155" x14ac:dyDescent="0.25"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</row>
    <row r="720" spans="3:155" x14ac:dyDescent="0.25"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</row>
    <row r="721" spans="3:155" x14ac:dyDescent="0.25"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</row>
    <row r="722" spans="3:155" x14ac:dyDescent="0.25"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</row>
    <row r="723" spans="3:155" x14ac:dyDescent="0.25"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</row>
    <row r="724" spans="3:155" x14ac:dyDescent="0.25"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</row>
    <row r="725" spans="3:155" x14ac:dyDescent="0.25"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</row>
    <row r="726" spans="3:155" x14ac:dyDescent="0.25"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</row>
    <row r="727" spans="3:155" x14ac:dyDescent="0.25"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</row>
    <row r="728" spans="3:155" x14ac:dyDescent="0.25"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</row>
    <row r="729" spans="3:155" x14ac:dyDescent="0.25"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</row>
    <row r="730" spans="3:155" x14ac:dyDescent="0.25"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</row>
    <row r="731" spans="3:155" x14ac:dyDescent="0.25"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</row>
    <row r="732" spans="3:155" x14ac:dyDescent="0.25"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</row>
    <row r="733" spans="3:155" x14ac:dyDescent="0.25"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</row>
    <row r="734" spans="3:155" x14ac:dyDescent="0.25"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</row>
    <row r="735" spans="3:155" x14ac:dyDescent="0.25"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</row>
    <row r="736" spans="3:155" x14ac:dyDescent="0.25"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</row>
    <row r="737" spans="3:155" x14ac:dyDescent="0.25"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</row>
    <row r="738" spans="3:155" x14ac:dyDescent="0.25"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</row>
    <row r="739" spans="3:155" x14ac:dyDescent="0.25"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</row>
    <row r="740" spans="3:155" x14ac:dyDescent="0.25"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</row>
    <row r="741" spans="3:155" x14ac:dyDescent="0.25"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</row>
    <row r="742" spans="3:155" x14ac:dyDescent="0.25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</row>
    <row r="743" spans="3:155" x14ac:dyDescent="0.25"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</row>
    <row r="744" spans="3:155" x14ac:dyDescent="0.25"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</row>
    <row r="745" spans="3:155" x14ac:dyDescent="0.25"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</row>
    <row r="746" spans="3:155" x14ac:dyDescent="0.25"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</row>
    <row r="747" spans="3:155" x14ac:dyDescent="0.25"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</row>
    <row r="748" spans="3:155" x14ac:dyDescent="0.25"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</row>
    <row r="749" spans="3:155" x14ac:dyDescent="0.25"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</row>
    <row r="750" spans="3:155" x14ac:dyDescent="0.25"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</row>
    <row r="751" spans="3:155" x14ac:dyDescent="0.25"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</row>
    <row r="752" spans="3:155" x14ac:dyDescent="0.25"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</row>
    <row r="753" spans="3:155" x14ac:dyDescent="0.25"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</row>
    <row r="754" spans="3:155" x14ac:dyDescent="0.25"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</row>
    <row r="755" spans="3:155" x14ac:dyDescent="0.25"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</row>
    <row r="756" spans="3:155" x14ac:dyDescent="0.25"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</row>
    <row r="757" spans="3:155" x14ac:dyDescent="0.25"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</row>
    <row r="758" spans="3:155" x14ac:dyDescent="0.25"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</row>
    <row r="759" spans="3:155" x14ac:dyDescent="0.25"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</row>
    <row r="760" spans="3:155" x14ac:dyDescent="0.25"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</row>
    <row r="761" spans="3:155" x14ac:dyDescent="0.25"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</row>
    <row r="762" spans="3:155" x14ac:dyDescent="0.25"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</row>
    <row r="763" spans="3:155" x14ac:dyDescent="0.25"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</row>
    <row r="764" spans="3:155" x14ac:dyDescent="0.25"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</row>
    <row r="765" spans="3:155" x14ac:dyDescent="0.25"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</row>
    <row r="766" spans="3:155" x14ac:dyDescent="0.25"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</row>
    <row r="767" spans="3:155" x14ac:dyDescent="0.25"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</row>
    <row r="768" spans="3:155" x14ac:dyDescent="0.25"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</row>
    <row r="769" spans="3:155" x14ac:dyDescent="0.25"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</row>
    <row r="770" spans="3:155" x14ac:dyDescent="0.25"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</row>
    <row r="771" spans="3:155" x14ac:dyDescent="0.25"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</row>
    <row r="772" spans="3:155" x14ac:dyDescent="0.25"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</row>
    <row r="773" spans="3:155" x14ac:dyDescent="0.25"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</row>
    <row r="774" spans="3:155" x14ac:dyDescent="0.25"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</row>
    <row r="775" spans="3:155" x14ac:dyDescent="0.25"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</row>
    <row r="776" spans="3:155" x14ac:dyDescent="0.25"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</row>
    <row r="777" spans="3:155" x14ac:dyDescent="0.25"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</row>
    <row r="778" spans="3:155" x14ac:dyDescent="0.25"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</row>
    <row r="779" spans="3:155" x14ac:dyDescent="0.25"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</row>
    <row r="780" spans="3:155" x14ac:dyDescent="0.25"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</row>
    <row r="781" spans="3:155" x14ac:dyDescent="0.25"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</row>
    <row r="782" spans="3:155" x14ac:dyDescent="0.25"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</row>
    <row r="783" spans="3:155" x14ac:dyDescent="0.25"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</row>
    <row r="784" spans="3:155" x14ac:dyDescent="0.25"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</row>
    <row r="785" spans="3:155" x14ac:dyDescent="0.25"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</row>
    <row r="786" spans="3:155" x14ac:dyDescent="0.25"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</row>
    <row r="787" spans="3:155" x14ac:dyDescent="0.25"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</row>
    <row r="788" spans="3:155" x14ac:dyDescent="0.25"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</row>
    <row r="789" spans="3:155" x14ac:dyDescent="0.25"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</row>
    <row r="790" spans="3:155" x14ac:dyDescent="0.25"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</row>
    <row r="791" spans="3:155" x14ac:dyDescent="0.25"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</row>
    <row r="792" spans="3:155" x14ac:dyDescent="0.25"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</row>
    <row r="793" spans="3:155" x14ac:dyDescent="0.25"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</row>
    <row r="794" spans="3:155" x14ac:dyDescent="0.25"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</row>
    <row r="795" spans="3:155" x14ac:dyDescent="0.25"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</row>
    <row r="796" spans="3:155" x14ac:dyDescent="0.25"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</row>
    <row r="797" spans="3:155" x14ac:dyDescent="0.25"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</row>
    <row r="798" spans="3:155" x14ac:dyDescent="0.25"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</row>
    <row r="799" spans="3:155" x14ac:dyDescent="0.25"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</row>
    <row r="800" spans="3:155" x14ac:dyDescent="0.25"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</row>
    <row r="801" spans="3:155" x14ac:dyDescent="0.25"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</row>
    <row r="802" spans="3:155" x14ac:dyDescent="0.25"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</row>
    <row r="803" spans="3:155" x14ac:dyDescent="0.25"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</row>
    <row r="804" spans="3:155" x14ac:dyDescent="0.25"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</row>
    <row r="805" spans="3:155" x14ac:dyDescent="0.25"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</row>
    <row r="806" spans="3:155" x14ac:dyDescent="0.25"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</row>
    <row r="807" spans="3:155" x14ac:dyDescent="0.25"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</row>
    <row r="808" spans="3:155" x14ac:dyDescent="0.25"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</row>
    <row r="809" spans="3:155" x14ac:dyDescent="0.25"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</row>
    <row r="810" spans="3:155" x14ac:dyDescent="0.25"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</row>
    <row r="811" spans="3:155" x14ac:dyDescent="0.25"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</row>
    <row r="812" spans="3:155" x14ac:dyDescent="0.25"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</row>
    <row r="813" spans="3:155" x14ac:dyDescent="0.25"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</row>
    <row r="814" spans="3:155" x14ac:dyDescent="0.25"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</row>
    <row r="815" spans="3:155" x14ac:dyDescent="0.25"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</row>
    <row r="816" spans="3:155" x14ac:dyDescent="0.25"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</row>
    <row r="817" spans="3:155" x14ac:dyDescent="0.25"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</row>
    <row r="818" spans="3:155" x14ac:dyDescent="0.25"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</row>
    <row r="819" spans="3:155" x14ac:dyDescent="0.25"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</row>
    <row r="820" spans="3:155" x14ac:dyDescent="0.25"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</row>
    <row r="821" spans="3:155" x14ac:dyDescent="0.25"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</row>
    <row r="822" spans="3:155" x14ac:dyDescent="0.25"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</row>
    <row r="823" spans="3:155" x14ac:dyDescent="0.25"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</row>
    <row r="824" spans="3:155" x14ac:dyDescent="0.25"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</row>
    <row r="825" spans="3:155" x14ac:dyDescent="0.25"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</row>
    <row r="826" spans="3:155" x14ac:dyDescent="0.25"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</row>
    <row r="827" spans="3:155" x14ac:dyDescent="0.25"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</row>
    <row r="828" spans="3:155" x14ac:dyDescent="0.25"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</row>
    <row r="829" spans="3:155" x14ac:dyDescent="0.25"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</row>
    <row r="830" spans="3:155" x14ac:dyDescent="0.25"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</row>
    <row r="831" spans="3:155" x14ac:dyDescent="0.25"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</row>
    <row r="832" spans="3:155" x14ac:dyDescent="0.25"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</row>
    <row r="833" spans="3:155" x14ac:dyDescent="0.25"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</row>
    <row r="834" spans="3:155" x14ac:dyDescent="0.25"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</row>
    <row r="835" spans="3:155" x14ac:dyDescent="0.25"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</row>
    <row r="836" spans="3:155" x14ac:dyDescent="0.25"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</row>
    <row r="837" spans="3:155" x14ac:dyDescent="0.25"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</row>
    <row r="838" spans="3:155" x14ac:dyDescent="0.25"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</row>
    <row r="839" spans="3:155" x14ac:dyDescent="0.25"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</row>
    <row r="840" spans="3:155" x14ac:dyDescent="0.25"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</row>
    <row r="841" spans="3:155" x14ac:dyDescent="0.25"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</row>
    <row r="842" spans="3:155" x14ac:dyDescent="0.25"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</row>
    <row r="843" spans="3:155" x14ac:dyDescent="0.25"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</row>
    <row r="844" spans="3:155" x14ac:dyDescent="0.25"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</row>
    <row r="845" spans="3:155" x14ac:dyDescent="0.25"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</row>
    <row r="846" spans="3:155" x14ac:dyDescent="0.25"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</row>
    <row r="847" spans="3:155" x14ac:dyDescent="0.25"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</row>
    <row r="848" spans="3:155" x14ac:dyDescent="0.25"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</row>
    <row r="849" spans="3:155" x14ac:dyDescent="0.25"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</row>
    <row r="850" spans="3:155" x14ac:dyDescent="0.25"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</row>
    <row r="851" spans="3:155" x14ac:dyDescent="0.25"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</row>
    <row r="852" spans="3:155" x14ac:dyDescent="0.25"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</row>
    <row r="853" spans="3:155" x14ac:dyDescent="0.25"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</row>
    <row r="854" spans="3:155" x14ac:dyDescent="0.25"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</row>
    <row r="855" spans="3:155" x14ac:dyDescent="0.25"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</row>
    <row r="856" spans="3:155" x14ac:dyDescent="0.25"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</row>
    <row r="857" spans="3:155" x14ac:dyDescent="0.25"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</row>
    <row r="858" spans="3:155" x14ac:dyDescent="0.25"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</row>
    <row r="859" spans="3:155" x14ac:dyDescent="0.25"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</row>
    <row r="860" spans="3:155" x14ac:dyDescent="0.25"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</row>
    <row r="861" spans="3:155" x14ac:dyDescent="0.25"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</row>
    <row r="862" spans="3:155" x14ac:dyDescent="0.25"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</row>
    <row r="863" spans="3:155" x14ac:dyDescent="0.25"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</row>
    <row r="864" spans="3:155" x14ac:dyDescent="0.25"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</row>
    <row r="865" spans="3:155" x14ac:dyDescent="0.25"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</row>
    <row r="866" spans="3:155" x14ac:dyDescent="0.25"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</row>
    <row r="867" spans="3:155" x14ac:dyDescent="0.25"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</row>
    <row r="868" spans="3:155" x14ac:dyDescent="0.25"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</row>
    <row r="869" spans="3:155" x14ac:dyDescent="0.25"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</row>
    <row r="870" spans="3:155" x14ac:dyDescent="0.25"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</row>
    <row r="871" spans="3:155" x14ac:dyDescent="0.25"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</row>
    <row r="872" spans="3:155" x14ac:dyDescent="0.25"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</row>
    <row r="873" spans="3:155" x14ac:dyDescent="0.25"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</row>
    <row r="874" spans="3:155" x14ac:dyDescent="0.25"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</row>
    <row r="875" spans="3:155" x14ac:dyDescent="0.25"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</row>
    <row r="876" spans="3:155" x14ac:dyDescent="0.25"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</row>
    <row r="877" spans="3:155" x14ac:dyDescent="0.25"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</row>
    <row r="878" spans="3:155" x14ac:dyDescent="0.25"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</row>
    <row r="879" spans="3:155" x14ac:dyDescent="0.25"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</row>
    <row r="880" spans="3:155" x14ac:dyDescent="0.25"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</row>
    <row r="881" spans="3:155" x14ac:dyDescent="0.25"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</row>
    <row r="882" spans="3:155" x14ac:dyDescent="0.25"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</row>
    <row r="883" spans="3:155" x14ac:dyDescent="0.25"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</row>
    <row r="884" spans="3:155" x14ac:dyDescent="0.25"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</row>
    <row r="885" spans="3:155" x14ac:dyDescent="0.25"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</row>
    <row r="886" spans="3:155" x14ac:dyDescent="0.25"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</row>
    <row r="887" spans="3:155" x14ac:dyDescent="0.25"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</row>
    <row r="888" spans="3:155" x14ac:dyDescent="0.25"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</row>
    <row r="889" spans="3:155" x14ac:dyDescent="0.25"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</row>
    <row r="890" spans="3:155" x14ac:dyDescent="0.25"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</row>
    <row r="891" spans="3:155" x14ac:dyDescent="0.25"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</row>
    <row r="892" spans="3:155" x14ac:dyDescent="0.25"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</row>
    <row r="893" spans="3:155" x14ac:dyDescent="0.25"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</row>
    <row r="894" spans="3:155" x14ac:dyDescent="0.25"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</row>
    <row r="895" spans="3:155" x14ac:dyDescent="0.25"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</row>
    <row r="896" spans="3:155" x14ac:dyDescent="0.25"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D7517-98A4-46E4-BEA8-6C35CE248EE5}">
  <dimension ref="A1:I18"/>
  <sheetViews>
    <sheetView workbookViewId="0">
      <selection activeCell="D28" sqref="D28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2.7109375" bestFit="1" customWidth="1"/>
    <col min="5" max="5" width="12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124">
        <v>0.37952706493221822</v>
      </c>
    </row>
    <row r="5" spans="1:9" x14ac:dyDescent="0.25">
      <c r="A5" s="65" t="s">
        <v>274</v>
      </c>
      <c r="B5" s="127">
        <v>0.14404079301606418</v>
      </c>
    </row>
    <row r="6" spans="1:9" x14ac:dyDescent="0.25">
      <c r="A6" s="65" t="s">
        <v>275</v>
      </c>
      <c r="B6" s="127">
        <v>5.8444872317670593E-2</v>
      </c>
    </row>
    <row r="7" spans="1:9" x14ac:dyDescent="0.25">
      <c r="A7" s="65" t="s">
        <v>276</v>
      </c>
      <c r="B7" s="124">
        <v>0.31489993333842026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1</v>
      </c>
      <c r="C12" s="65">
        <v>0.16686973390315196</v>
      </c>
      <c r="D12" s="65">
        <v>0.16686973390315196</v>
      </c>
      <c r="E12" s="65">
        <v>1.6827997390624183</v>
      </c>
      <c r="F12" s="65">
        <v>0.22368139492721267</v>
      </c>
    </row>
    <row r="13" spans="1:9" x14ac:dyDescent="0.25">
      <c r="A13" s="65" t="s">
        <v>280</v>
      </c>
      <c r="B13" s="65">
        <v>10</v>
      </c>
      <c r="C13" s="65">
        <v>0.99161968016541535</v>
      </c>
      <c r="D13" s="65">
        <v>9.9161968016541535E-2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1.1584894140685673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124">
        <v>-0.98617620103044557</v>
      </c>
      <c r="C17" s="124">
        <v>0.76459082623894148</v>
      </c>
      <c r="D17" s="124">
        <v>-1.2898090942072808</v>
      </c>
      <c r="E17" s="124">
        <v>0.22614676387692226</v>
      </c>
      <c r="F17" s="65">
        <v>-2.6897907268457173</v>
      </c>
      <c r="G17" s="65">
        <v>0.71743832478482639</v>
      </c>
      <c r="H17" s="65">
        <v>-2.6897907268457173</v>
      </c>
      <c r="I17" s="65">
        <v>0.71743832478482639</v>
      </c>
    </row>
    <row r="18" spans="1:9" ht="15.75" thickBot="1" x14ac:dyDescent="0.3">
      <c r="A18" s="66" t="s">
        <v>269</v>
      </c>
      <c r="B18" s="125">
        <v>0.21252817610461061</v>
      </c>
      <c r="C18" s="125">
        <v>0.16383259006459627</v>
      </c>
      <c r="D18" s="125">
        <v>1.2972277128794372</v>
      </c>
      <c r="E18" s="126">
        <v>0.22368139492721309</v>
      </c>
      <c r="F18" s="66">
        <v>-0.15251358303985685</v>
      </c>
      <c r="G18" s="66">
        <v>0.57756993524907807</v>
      </c>
      <c r="H18" s="66">
        <v>-0.15251358303985685</v>
      </c>
      <c r="I18" s="66">
        <v>0.57756993524907807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6AE4F-EE19-4A31-A12F-A991C9EE9537}">
  <dimension ref="A1:I18"/>
  <sheetViews>
    <sheetView workbookViewId="0">
      <selection activeCell="M26" sqref="M26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2.7109375" bestFit="1" customWidth="1"/>
    <col min="5" max="5" width="12" bestFit="1" customWidth="1"/>
  </cols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124">
        <v>0.13362414763239461</v>
      </c>
    </row>
    <row r="5" spans="1:9" x14ac:dyDescent="0.25">
      <c r="A5" s="65" t="s">
        <v>274</v>
      </c>
      <c r="B5" s="127">
        <v>1.7855412830483992E-2</v>
      </c>
    </row>
    <row r="6" spans="1:9" x14ac:dyDescent="0.25">
      <c r="A6" s="65" t="s">
        <v>275</v>
      </c>
      <c r="B6" s="127">
        <v>-8.0359045886467612E-2</v>
      </c>
    </row>
    <row r="7" spans="1:9" x14ac:dyDescent="0.25">
      <c r="A7" s="65" t="s">
        <v>276</v>
      </c>
      <c r="B7" s="124">
        <v>0.33731351993666481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1</v>
      </c>
      <c r="C12" s="65">
        <v>2.068530674793978E-2</v>
      </c>
      <c r="D12" s="65">
        <v>2.068530674793978E-2</v>
      </c>
      <c r="E12" s="65">
        <v>0.18180024676348583</v>
      </c>
      <c r="F12" s="65">
        <v>0.67886336401213287</v>
      </c>
    </row>
    <row r="13" spans="1:9" x14ac:dyDescent="0.25">
      <c r="A13" s="65" t="s">
        <v>280</v>
      </c>
      <c r="B13" s="65">
        <v>10</v>
      </c>
      <c r="C13" s="65">
        <v>1.1378041073206275</v>
      </c>
      <c r="D13" s="65">
        <v>0.11378041073206276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1.1584894140685673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124">
        <v>0.24013327777756782</v>
      </c>
      <c r="C17" s="124">
        <v>0.57469580956090316</v>
      </c>
      <c r="D17" s="124">
        <v>0.41784414255785485</v>
      </c>
      <c r="E17" s="124">
        <v>0.68489148073078554</v>
      </c>
      <c r="F17" s="65">
        <v>-1.0403687835787856</v>
      </c>
      <c r="G17" s="65">
        <v>1.5206353391339211</v>
      </c>
      <c r="H17" s="65">
        <v>-1.0403687835787856</v>
      </c>
      <c r="I17" s="65">
        <v>1.5206353391339211</v>
      </c>
    </row>
    <row r="18" spans="1:9" ht="15.75" thickBot="1" x14ac:dyDescent="0.3">
      <c r="A18" s="66" t="s">
        <v>270</v>
      </c>
      <c r="B18" s="125">
        <v>-2.8477785335588795E-2</v>
      </c>
      <c r="C18" s="125">
        <v>6.6789620810328895E-2</v>
      </c>
      <c r="D18" s="125">
        <v>-0.42638040147676293</v>
      </c>
      <c r="E18" s="126">
        <v>0.6788633640121331</v>
      </c>
      <c r="F18" s="66">
        <v>-0.1772943343725136</v>
      </c>
      <c r="G18" s="66">
        <v>0.12033876370133602</v>
      </c>
      <c r="H18" s="66">
        <v>-0.1772943343725136</v>
      </c>
      <c r="I18" s="66">
        <v>0.12033876370133602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8E5AA-18D1-4765-9951-0684F7E5DB15}">
  <dimension ref="A1:I20"/>
  <sheetViews>
    <sheetView workbookViewId="0">
      <selection activeCell="K27" sqref="K27"/>
    </sheetView>
  </sheetViews>
  <sheetFormatPr defaultRowHeight="15" x14ac:dyDescent="0.25"/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0.87761127383844018</v>
      </c>
    </row>
    <row r="5" spans="1:9" x14ac:dyDescent="0.25">
      <c r="A5" s="65" t="s">
        <v>274</v>
      </c>
      <c r="B5" s="65">
        <v>0.77020154796832963</v>
      </c>
    </row>
    <row r="6" spans="1:9" x14ac:dyDescent="0.25">
      <c r="A6" s="65" t="s">
        <v>275</v>
      </c>
      <c r="B6" s="65">
        <v>0.68402712845645319</v>
      </c>
    </row>
    <row r="7" spans="1:9" x14ac:dyDescent="0.25">
      <c r="A7" s="65" t="s">
        <v>276</v>
      </c>
      <c r="B7" s="65">
        <v>1.0487966605035413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3</v>
      </c>
      <c r="C12" s="65">
        <v>29.493741324595135</v>
      </c>
      <c r="D12" s="65">
        <v>9.8312471081983777</v>
      </c>
      <c r="E12" s="65">
        <v>8.9377050908034494</v>
      </c>
      <c r="F12" s="65">
        <v>6.1981872550738448E-3</v>
      </c>
    </row>
    <row r="13" spans="1:9" x14ac:dyDescent="0.25">
      <c r="A13" s="65" t="s">
        <v>280</v>
      </c>
      <c r="B13" s="65">
        <v>8</v>
      </c>
      <c r="C13" s="65">
        <v>8.7997954806670435</v>
      </c>
      <c r="D13" s="65">
        <v>1.0999744350833804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38.293536805262178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5">
        <v>1.7384311887060053</v>
      </c>
      <c r="C17" s="65">
        <v>3.1941212178558382</v>
      </c>
      <c r="D17" s="65">
        <v>0.54425961638143028</v>
      </c>
      <c r="E17" s="65">
        <v>0.60109881855851233</v>
      </c>
      <c r="F17" s="65">
        <v>-5.6272255480129285</v>
      </c>
      <c r="G17" s="65">
        <v>9.1040879254249383</v>
      </c>
      <c r="H17" s="65">
        <v>-5.6272255480129285</v>
      </c>
      <c r="I17" s="65">
        <v>9.1040879254249383</v>
      </c>
    </row>
    <row r="18" spans="1:9" x14ac:dyDescent="0.25">
      <c r="A18" s="65" t="s">
        <v>268</v>
      </c>
      <c r="B18" s="65">
        <v>14.25202856431328</v>
      </c>
      <c r="C18" s="65">
        <v>3.7026946369164602</v>
      </c>
      <c r="D18" s="65">
        <v>3.8490963911034592</v>
      </c>
      <c r="E18" s="65">
        <v>4.8837820113746353E-3</v>
      </c>
      <c r="F18" s="65">
        <v>5.7135994201856306</v>
      </c>
      <c r="G18" s="65">
        <v>22.790457708440929</v>
      </c>
      <c r="H18" s="65">
        <v>5.7135994201856306</v>
      </c>
      <c r="I18" s="65">
        <v>22.790457708440929</v>
      </c>
    </row>
    <row r="19" spans="1:9" x14ac:dyDescent="0.25">
      <c r="A19" s="65" t="s">
        <v>269</v>
      </c>
      <c r="B19" s="65">
        <v>0.29912342146004545</v>
      </c>
      <c r="C19" s="65">
        <v>0.55630284606705038</v>
      </c>
      <c r="D19" s="65">
        <v>0.53769888753003525</v>
      </c>
      <c r="E19" s="65">
        <v>0.60541537630080211</v>
      </c>
      <c r="F19" s="65">
        <v>-0.98371324199641996</v>
      </c>
      <c r="G19" s="65">
        <v>1.5819600849165107</v>
      </c>
      <c r="H19" s="65">
        <v>-0.98371324199641996</v>
      </c>
      <c r="I19" s="65">
        <v>1.5819600849165107</v>
      </c>
    </row>
    <row r="20" spans="1:9" ht="15.75" thickBot="1" x14ac:dyDescent="0.3">
      <c r="A20" s="66" t="s">
        <v>270</v>
      </c>
      <c r="B20" s="66">
        <v>0.15774630042104817</v>
      </c>
      <c r="C20" s="66">
        <v>0.25493360433265277</v>
      </c>
      <c r="D20" s="66">
        <v>0.61877405622528781</v>
      </c>
      <c r="E20" s="66">
        <v>0.55327195068167168</v>
      </c>
      <c r="F20" s="66">
        <v>-0.43013164537255211</v>
      </c>
      <c r="G20" s="66">
        <v>0.74562424621464851</v>
      </c>
      <c r="H20" s="66">
        <v>-0.43013164537255211</v>
      </c>
      <c r="I20" s="66">
        <v>0.74562424621464851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6DBE6-DBDE-416C-A07F-1A4220F395A6}">
  <dimension ref="A1:I20"/>
  <sheetViews>
    <sheetView workbookViewId="0">
      <selection activeCell="W24" sqref="W24"/>
    </sheetView>
  </sheetViews>
  <sheetFormatPr defaultRowHeight="15" x14ac:dyDescent="0.25"/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0.87554926714312376</v>
      </c>
    </row>
    <row r="5" spans="1:9" x14ac:dyDescent="0.25">
      <c r="A5" s="65" t="s">
        <v>274</v>
      </c>
      <c r="B5" s="65">
        <v>0.76658651919486109</v>
      </c>
    </row>
    <row r="6" spans="1:9" x14ac:dyDescent="0.25">
      <c r="A6" s="65" t="s">
        <v>275</v>
      </c>
      <c r="B6" s="65">
        <v>0.67905646389293395</v>
      </c>
    </row>
    <row r="7" spans="1:9" x14ac:dyDescent="0.25">
      <c r="A7" s="65" t="s">
        <v>276</v>
      </c>
      <c r="B7" s="65">
        <v>5.9300450668125608E-2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3</v>
      </c>
      <c r="C12" s="65">
        <v>9.2393457077359881E-2</v>
      </c>
      <c r="D12" s="65">
        <v>3.0797819025786627E-2</v>
      </c>
      <c r="E12" s="65">
        <v>8.7579805193837679</v>
      </c>
      <c r="F12" s="65">
        <v>6.5857445529815487E-3</v>
      </c>
    </row>
    <row r="13" spans="1:9" x14ac:dyDescent="0.25">
      <c r="A13" s="65" t="s">
        <v>280</v>
      </c>
      <c r="B13" s="65">
        <v>8</v>
      </c>
      <c r="C13" s="65">
        <v>2.8132347595542388E-2</v>
      </c>
      <c r="D13" s="65">
        <v>3.5165434494427985E-3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0.12052580467290228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5">
        <v>3.3574006124160283E-2</v>
      </c>
      <c r="C17" s="65">
        <v>0.18352985698767008</v>
      </c>
      <c r="D17" s="65">
        <v>0.18293484599846802</v>
      </c>
      <c r="E17" s="65">
        <v>0.85940021635792763</v>
      </c>
      <c r="F17" s="65">
        <v>-0.38964660302283632</v>
      </c>
      <c r="G17" s="65">
        <v>0.45679461527115689</v>
      </c>
      <c r="H17" s="65">
        <v>-0.38964660302283632</v>
      </c>
      <c r="I17" s="65">
        <v>0.45679461527115689</v>
      </c>
    </row>
    <row r="18" spans="1:9" x14ac:dyDescent="0.25">
      <c r="A18" s="65" t="s">
        <v>269</v>
      </c>
      <c r="B18" s="65">
        <v>-2.248109893826452E-2</v>
      </c>
      <c r="C18" s="65">
        <v>3.1015227078697357E-2</v>
      </c>
      <c r="D18" s="65">
        <v>-0.72484070102796516</v>
      </c>
      <c r="E18" s="65">
        <v>0.48920475487568671</v>
      </c>
      <c r="F18" s="65">
        <v>-9.4002340836036896E-2</v>
      </c>
      <c r="G18" s="65">
        <v>4.904014295950785E-2</v>
      </c>
      <c r="H18" s="65">
        <v>-9.4002340836036896E-2</v>
      </c>
      <c r="I18" s="65">
        <v>4.904014295950785E-2</v>
      </c>
    </row>
    <row r="19" spans="1:9" x14ac:dyDescent="0.25">
      <c r="A19" s="65" t="s">
        <v>270</v>
      </c>
      <c r="B19" s="65">
        <v>6.6761601901957303E-3</v>
      </c>
      <c r="C19" s="65">
        <v>1.4565194403790624E-2</v>
      </c>
      <c r="D19" s="65">
        <v>0.45836396035045329</v>
      </c>
      <c r="E19" s="65">
        <v>0.65888559655669299</v>
      </c>
      <c r="F19" s="65">
        <v>-2.6911238334998044E-2</v>
      </c>
      <c r="G19" s="65">
        <v>4.0263558715389502E-2</v>
      </c>
      <c r="H19" s="65">
        <v>-2.6911238334998044E-2</v>
      </c>
      <c r="I19" s="65">
        <v>4.0263558715389502E-2</v>
      </c>
    </row>
    <row r="20" spans="1:9" ht="15.75" thickBot="1" x14ac:dyDescent="0.3">
      <c r="A20" s="66" t="s">
        <v>267</v>
      </c>
      <c r="B20" s="66">
        <v>4.5562765906744372E-2</v>
      </c>
      <c r="C20" s="66">
        <v>1.1837262899431438E-2</v>
      </c>
      <c r="D20" s="66">
        <v>3.8490963911034553</v>
      </c>
      <c r="E20" s="66">
        <v>4.8837820113746622E-3</v>
      </c>
      <c r="F20" s="66">
        <v>1.8265988711156606E-2</v>
      </c>
      <c r="G20" s="66">
        <v>7.2859543102332142E-2</v>
      </c>
      <c r="H20" s="66">
        <v>1.8265988711156606E-2</v>
      </c>
      <c r="I20" s="66">
        <v>7.2859543102332142E-2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F862-BEDF-40D1-8829-0B3A52593F2C}">
  <dimension ref="A1:I20"/>
  <sheetViews>
    <sheetView workbookViewId="0">
      <selection activeCell="M28" sqref="M28"/>
    </sheetView>
  </sheetViews>
  <sheetFormatPr defaultRowHeight="15" x14ac:dyDescent="0.25"/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0.26733433701685466</v>
      </c>
    </row>
    <row r="5" spans="1:9" x14ac:dyDescent="0.25">
      <c r="A5" s="65" t="s">
        <v>274</v>
      </c>
      <c r="B5" s="65">
        <v>7.1467647748241214E-2</v>
      </c>
    </row>
    <row r="6" spans="1:9" x14ac:dyDescent="0.25">
      <c r="A6" s="65" t="s">
        <v>275</v>
      </c>
      <c r="B6" s="65">
        <v>-0.2767319843461683</v>
      </c>
    </row>
    <row r="7" spans="1:9" x14ac:dyDescent="0.25">
      <c r="A7" s="65" t="s">
        <v>276</v>
      </c>
      <c r="B7" s="65">
        <v>0.65482582403639145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3</v>
      </c>
      <c r="C12" s="65">
        <v>0.26403045933039682</v>
      </c>
      <c r="D12" s="65">
        <v>8.8010153110132272E-2</v>
      </c>
      <c r="E12" s="65">
        <v>0.20524906163273526</v>
      </c>
      <c r="F12" s="65">
        <v>0.88993965786895257</v>
      </c>
    </row>
    <row r="13" spans="1:9" x14ac:dyDescent="0.25">
      <c r="A13" s="65" t="s">
        <v>280</v>
      </c>
      <c r="B13" s="65">
        <v>8</v>
      </c>
      <c r="C13" s="65">
        <v>3.4303748785995127</v>
      </c>
      <c r="D13" s="65">
        <v>0.42879685982493909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3.6944053379299095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5">
        <v>4.1883619238299179</v>
      </c>
      <c r="C17" s="65">
        <v>1.389825363644337</v>
      </c>
      <c r="D17" s="65">
        <v>3.0135886373863445</v>
      </c>
      <c r="E17" s="65">
        <v>1.6721908330915813E-2</v>
      </c>
      <c r="F17" s="65">
        <v>0.98341888805444144</v>
      </c>
      <c r="G17" s="65">
        <v>7.3933049596053948</v>
      </c>
      <c r="H17" s="65">
        <v>0.98341888805444144</v>
      </c>
      <c r="I17" s="65">
        <v>7.3933049596053948</v>
      </c>
    </row>
    <row r="18" spans="1:9" x14ac:dyDescent="0.25">
      <c r="A18" s="65" t="s">
        <v>267</v>
      </c>
      <c r="B18" s="65">
        <v>0.11660560439519338</v>
      </c>
      <c r="C18" s="65">
        <v>0.21686041593061711</v>
      </c>
      <c r="D18" s="65">
        <v>0.53769888753003448</v>
      </c>
      <c r="E18" s="65">
        <v>0.60541537630080255</v>
      </c>
      <c r="F18" s="65">
        <v>-0.38347541150290532</v>
      </c>
      <c r="G18" s="65">
        <v>0.61668662029329213</v>
      </c>
      <c r="H18" s="65">
        <v>-0.38347541150290532</v>
      </c>
      <c r="I18" s="65">
        <v>0.61668662029329213</v>
      </c>
    </row>
    <row r="19" spans="1:9" x14ac:dyDescent="0.25">
      <c r="A19" s="65" t="s">
        <v>268</v>
      </c>
      <c r="B19" s="65">
        <v>-2.741278408395337</v>
      </c>
      <c r="C19" s="65">
        <v>3.781904637126019</v>
      </c>
      <c r="D19" s="65">
        <v>-0.72484070102796549</v>
      </c>
      <c r="E19" s="65">
        <v>0.4892047548756866</v>
      </c>
      <c r="F19" s="65">
        <v>-11.462366140555751</v>
      </c>
      <c r="G19" s="65">
        <v>5.9798093237650782</v>
      </c>
      <c r="H19" s="65">
        <v>-11.462366140555751</v>
      </c>
      <c r="I19" s="65">
        <v>5.9798093237650782</v>
      </c>
    </row>
    <row r="20" spans="1:9" ht="15.75" thickBot="1" x14ac:dyDescent="0.3">
      <c r="A20" s="66" t="s">
        <v>270</v>
      </c>
      <c r="B20" s="66">
        <v>5.9898457289180487E-2</v>
      </c>
      <c r="C20" s="66">
        <v>0.16155246155399181</v>
      </c>
      <c r="D20" s="66">
        <v>0.37076784044644262</v>
      </c>
      <c r="E20" s="66">
        <v>0.72043587908367268</v>
      </c>
      <c r="F20" s="66">
        <v>-0.31264218710673686</v>
      </c>
      <c r="G20" s="66">
        <v>0.4324391016850978</v>
      </c>
      <c r="H20" s="66">
        <v>-0.31264218710673686</v>
      </c>
      <c r="I20" s="66">
        <v>0.4324391016850978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11914-8A65-49DE-B5B3-94D7F3AC8C26}">
  <dimension ref="A1:I20"/>
  <sheetViews>
    <sheetView workbookViewId="0">
      <selection activeCell="O27" sqref="O27"/>
    </sheetView>
  </sheetViews>
  <sheetFormatPr defaultRowHeight="15" x14ac:dyDescent="0.25"/>
  <sheetData>
    <row r="1" spans="1:9" x14ac:dyDescent="0.25">
      <c r="A1" t="s">
        <v>271</v>
      </c>
    </row>
    <row r="2" spans="1:9" ht="15.75" thickBot="1" x14ac:dyDescent="0.3"/>
    <row r="3" spans="1:9" x14ac:dyDescent="0.25">
      <c r="A3" s="68" t="s">
        <v>272</v>
      </c>
      <c r="B3" s="68"/>
    </row>
    <row r="4" spans="1:9" x14ac:dyDescent="0.25">
      <c r="A4" s="65" t="s">
        <v>273</v>
      </c>
      <c r="B4" s="65">
        <v>0.60559845835527493</v>
      </c>
    </row>
    <row r="5" spans="1:9" x14ac:dyDescent="0.25">
      <c r="A5" s="65" t="s">
        <v>274</v>
      </c>
      <c r="B5" s="65">
        <v>0.36674949276228563</v>
      </c>
    </row>
    <row r="6" spans="1:9" x14ac:dyDescent="0.25">
      <c r="A6" s="65" t="s">
        <v>275</v>
      </c>
      <c r="B6" s="65">
        <v>0.12928055254814275</v>
      </c>
    </row>
    <row r="7" spans="1:9" x14ac:dyDescent="0.25">
      <c r="A7" s="65" t="s">
        <v>276</v>
      </c>
      <c r="B7" s="65">
        <v>1.4209132054237483</v>
      </c>
    </row>
    <row r="8" spans="1:9" ht="15.75" thickBot="1" x14ac:dyDescent="0.3">
      <c r="A8" s="66" t="s">
        <v>277</v>
      </c>
      <c r="B8" s="66">
        <v>12</v>
      </c>
    </row>
    <row r="10" spans="1:9" ht="15.75" thickBot="1" x14ac:dyDescent="0.3">
      <c r="A10" t="s">
        <v>278</v>
      </c>
    </row>
    <row r="11" spans="1:9" x14ac:dyDescent="0.25">
      <c r="A11" s="67"/>
      <c r="B11" s="67" t="s">
        <v>283</v>
      </c>
      <c r="C11" s="67" t="s">
        <v>284</v>
      </c>
      <c r="D11" s="67" t="s">
        <v>285</v>
      </c>
      <c r="E11" s="67" t="s">
        <v>286</v>
      </c>
      <c r="F11" s="67" t="s">
        <v>287</v>
      </c>
    </row>
    <row r="12" spans="1:9" x14ac:dyDescent="0.25">
      <c r="A12" s="65" t="s">
        <v>279</v>
      </c>
      <c r="B12" s="65">
        <v>3</v>
      </c>
      <c r="C12" s="65">
        <v>9.3544673477435651</v>
      </c>
      <c r="D12" s="65">
        <v>3.1181557825811885</v>
      </c>
      <c r="E12" s="65">
        <v>1.5444103655474319</v>
      </c>
      <c r="F12" s="65">
        <v>0.27655514645445878</v>
      </c>
    </row>
    <row r="13" spans="1:9" x14ac:dyDescent="0.25">
      <c r="A13" s="65" t="s">
        <v>280</v>
      </c>
      <c r="B13" s="65">
        <v>8</v>
      </c>
      <c r="C13" s="65">
        <v>16.151954698780731</v>
      </c>
      <c r="D13" s="65">
        <v>2.0189943373475914</v>
      </c>
      <c r="E13" s="65"/>
      <c r="F13" s="65"/>
    </row>
    <row r="14" spans="1:9" ht="15.75" thickBot="1" x14ac:dyDescent="0.3">
      <c r="A14" s="66" t="s">
        <v>281</v>
      </c>
      <c r="B14" s="66">
        <v>11</v>
      </c>
      <c r="C14" s="66">
        <v>25.506422046524296</v>
      </c>
      <c r="D14" s="66"/>
      <c r="E14" s="66"/>
      <c r="F14" s="66"/>
    </row>
    <row r="15" spans="1:9" ht="15.75" thickBot="1" x14ac:dyDescent="0.3"/>
    <row r="16" spans="1:9" x14ac:dyDescent="0.25">
      <c r="A16" s="67"/>
      <c r="B16" s="67" t="s">
        <v>288</v>
      </c>
      <c r="C16" s="67" t="s">
        <v>276</v>
      </c>
      <c r="D16" s="67" t="s">
        <v>289</v>
      </c>
      <c r="E16" s="67" t="s">
        <v>290</v>
      </c>
      <c r="F16" s="67" t="s">
        <v>291</v>
      </c>
      <c r="G16" s="67" t="s">
        <v>292</v>
      </c>
      <c r="H16" s="67" t="s">
        <v>293</v>
      </c>
      <c r="I16" s="67" t="s">
        <v>294</v>
      </c>
    </row>
    <row r="17" spans="1:9" x14ac:dyDescent="0.25">
      <c r="A17" s="65" t="s">
        <v>282</v>
      </c>
      <c r="B17" s="65">
        <v>1.5834712289712551</v>
      </c>
      <c r="C17" s="65">
        <v>4.3710880165521235</v>
      </c>
      <c r="D17" s="65">
        <v>0.36226020225973021</v>
      </c>
      <c r="E17" s="65">
        <v>0.72654061927599589</v>
      </c>
      <c r="F17" s="65">
        <v>-8.4962758125393218</v>
      </c>
      <c r="G17" s="65">
        <v>11.663218270481833</v>
      </c>
      <c r="H17" s="65">
        <v>-8.4962758125393218</v>
      </c>
      <c r="I17" s="65">
        <v>11.663218270481833</v>
      </c>
    </row>
    <row r="18" spans="1:9" x14ac:dyDescent="0.25">
      <c r="A18" s="65" t="s">
        <v>267</v>
      </c>
      <c r="B18" s="65">
        <v>0.28954208127890424</v>
      </c>
      <c r="C18" s="65">
        <v>0.46792860554820181</v>
      </c>
      <c r="D18" s="65">
        <v>0.61877405622528925</v>
      </c>
      <c r="E18" s="65">
        <v>0.55327195068167057</v>
      </c>
      <c r="F18" s="65">
        <v>-0.78950321809556878</v>
      </c>
      <c r="G18" s="65">
        <v>1.3685873806533773</v>
      </c>
      <c r="H18" s="65">
        <v>-0.78950321809556878</v>
      </c>
      <c r="I18" s="65">
        <v>1.3685873806533773</v>
      </c>
    </row>
    <row r="19" spans="1:9" x14ac:dyDescent="0.25">
      <c r="A19" s="65" t="s">
        <v>268</v>
      </c>
      <c r="B19" s="65">
        <v>3.8330621569218439</v>
      </c>
      <c r="C19" s="65">
        <v>8.3624859031045631</v>
      </c>
      <c r="D19" s="65">
        <v>0.45836396035045324</v>
      </c>
      <c r="E19" s="65">
        <v>0.65888559655669299</v>
      </c>
      <c r="F19" s="65">
        <v>-15.450864916223832</v>
      </c>
      <c r="G19" s="65">
        <v>23.116989230067521</v>
      </c>
      <c r="H19" s="65">
        <v>-15.450864916223832</v>
      </c>
      <c r="I19" s="65">
        <v>23.116989230067521</v>
      </c>
    </row>
    <row r="20" spans="1:9" ht="15.75" thickBot="1" x14ac:dyDescent="0.3">
      <c r="A20" s="66" t="s">
        <v>269</v>
      </c>
      <c r="B20" s="66">
        <v>0.28203249000490554</v>
      </c>
      <c r="C20" s="66">
        <v>0.7606713938978884</v>
      </c>
      <c r="D20" s="66">
        <v>0.37076784044644284</v>
      </c>
      <c r="E20" s="66">
        <v>0.72043587908367246</v>
      </c>
      <c r="F20" s="66">
        <v>-1.4720788898551429</v>
      </c>
      <c r="G20" s="66">
        <v>2.0361438698649539</v>
      </c>
      <c r="H20" s="66">
        <v>-1.4720788898551429</v>
      </c>
      <c r="I20" s="66">
        <v>2.0361438698649539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DA9DC-9931-4F69-9677-2D993ABC3319}">
  <dimension ref="B3:HM1542"/>
  <sheetViews>
    <sheetView topLeftCell="A43" workbookViewId="0">
      <selection activeCell="M69" sqref="M69"/>
    </sheetView>
  </sheetViews>
  <sheetFormatPr defaultRowHeight="15" x14ac:dyDescent="0.25"/>
  <cols>
    <col min="2" max="2" width="10.5703125" bestFit="1" customWidth="1"/>
    <col min="3" max="3" width="12.5703125" bestFit="1" customWidth="1"/>
    <col min="4" max="4" width="11.85546875" customWidth="1"/>
    <col min="11" max="13" width="12.140625" customWidth="1"/>
    <col min="20" max="25" width="0" hidden="1" customWidth="1"/>
  </cols>
  <sheetData>
    <row r="3" spans="3:28" ht="33" customHeight="1" x14ac:dyDescent="0.25">
      <c r="C3" s="91" t="s">
        <v>311</v>
      </c>
      <c r="E3" s="51" t="s">
        <v>248</v>
      </c>
      <c r="F3" s="50"/>
      <c r="G3" s="50"/>
      <c r="H3" s="51" t="s">
        <v>266</v>
      </c>
      <c r="K3" s="51" t="s">
        <v>247</v>
      </c>
      <c r="L3" s="50"/>
      <c r="M3" s="50"/>
      <c r="N3" s="51" t="s">
        <v>249</v>
      </c>
      <c r="O3" s="50"/>
      <c r="P3" s="50"/>
      <c r="Q3" s="51" t="s">
        <v>250</v>
      </c>
      <c r="R3" s="50"/>
      <c r="S3" s="50"/>
      <c r="T3" s="51" t="s">
        <v>251</v>
      </c>
      <c r="U3" s="50"/>
      <c r="V3" s="50"/>
      <c r="W3" s="51" t="s">
        <v>252</v>
      </c>
      <c r="X3" s="50"/>
      <c r="Y3" s="50"/>
      <c r="Z3" s="51" t="s">
        <v>253</v>
      </c>
    </row>
    <row r="4" spans="3:28" x14ac:dyDescent="0.25">
      <c r="E4" s="52" t="s">
        <v>6</v>
      </c>
      <c r="F4" s="52" t="s">
        <v>8</v>
      </c>
      <c r="G4" s="52" t="s">
        <v>7</v>
      </c>
      <c r="H4" s="52" t="s">
        <v>6</v>
      </c>
      <c r="I4" s="52" t="s">
        <v>8</v>
      </c>
      <c r="J4" s="52" t="s">
        <v>7</v>
      </c>
      <c r="K4" s="52" t="s">
        <v>6</v>
      </c>
      <c r="L4" s="52" t="s">
        <v>8</v>
      </c>
      <c r="M4" s="52" t="s">
        <v>7</v>
      </c>
      <c r="N4" s="52" t="s">
        <v>6</v>
      </c>
      <c r="O4" s="52" t="s">
        <v>8</v>
      </c>
      <c r="P4" s="52" t="s">
        <v>7</v>
      </c>
      <c r="Q4" s="52" t="s">
        <v>6</v>
      </c>
      <c r="R4" s="52" t="s">
        <v>8</v>
      </c>
      <c r="S4" s="52" t="s">
        <v>7</v>
      </c>
      <c r="T4" s="52" t="s">
        <v>6</v>
      </c>
      <c r="U4" s="52" t="s">
        <v>8</v>
      </c>
      <c r="V4" s="52" t="s">
        <v>7</v>
      </c>
      <c r="W4" s="52" t="s">
        <v>6</v>
      </c>
      <c r="X4" s="52" t="s">
        <v>8</v>
      </c>
      <c r="Y4" s="52" t="s">
        <v>7</v>
      </c>
      <c r="Z4" s="52" t="s">
        <v>6</v>
      </c>
      <c r="AA4" s="52" t="s">
        <v>8</v>
      </c>
      <c r="AB4" s="52" t="s">
        <v>7</v>
      </c>
    </row>
    <row r="5" spans="3:28" x14ac:dyDescent="0.25">
      <c r="D5" s="58" t="s">
        <v>265</v>
      </c>
      <c r="E5" s="13">
        <f>'Astral Foods Ltd'!M13</f>
        <v>6.050597343928376E-2</v>
      </c>
      <c r="F5" s="13">
        <f>'Astral Foods Ltd'!C19</f>
        <v>0.08</v>
      </c>
      <c r="G5" s="53">
        <f>'Astral Foods Ltd'!C21</f>
        <v>1.9494026560716242E-2</v>
      </c>
      <c r="H5" s="13">
        <f>'AVI Ltd'!N12</f>
        <v>9.82055341928674E-2</v>
      </c>
      <c r="I5" s="13">
        <f>'AVI Ltd'!D18</f>
        <v>0.11</v>
      </c>
      <c r="J5" s="53">
        <f>'AVI Ltd'!D20</f>
        <v>1.1794465807132601E-2</v>
      </c>
      <c r="K5" s="13">
        <f>'Crookes Brothers Ltd'!M13</f>
        <v>0.15955660154053236</v>
      </c>
      <c r="L5" s="13">
        <f>'Crookes Brothers Ltd'!C19</f>
        <v>0.25</v>
      </c>
      <c r="M5" s="53">
        <f>'Crookes Brothers Ltd'!C21</f>
        <v>9.0443398459467639E-2</v>
      </c>
      <c r="N5" s="13">
        <f>'Oceana Group Ltd'!M13</f>
        <v>0.11811448206265279</v>
      </c>
      <c r="O5" s="13">
        <f>'Oceana Group Ltd'!C19</f>
        <v>0.1</v>
      </c>
      <c r="P5" s="53">
        <f>'Oceana Group Ltd'!C21</f>
        <v>-1.8114482062652787E-2</v>
      </c>
      <c r="Q5" s="13">
        <f>'Tiger Brands Ltd'!M14</f>
        <v>0.15186624020206735</v>
      </c>
      <c r="R5" s="13">
        <f>'Tiger Brands Ltd'!C20</f>
        <v>0.06</v>
      </c>
      <c r="S5" s="53">
        <f>'Tiger Brands Ltd'!C22</f>
        <v>-9.1866240202067351E-2</v>
      </c>
      <c r="T5" s="13"/>
      <c r="U5" s="13"/>
      <c r="V5" s="53"/>
      <c r="W5" s="13">
        <f>'RCL Foods Ltd'!M13</f>
        <v>5.8463500287621026E-2</v>
      </c>
      <c r="X5" s="13">
        <f>'RCL Foods Ltd'!C19</f>
        <v>0.14000000000000001</v>
      </c>
      <c r="Y5" s="53">
        <f>'RCL Foods Ltd'!C21</f>
        <v>8.1536499712378988E-2</v>
      </c>
      <c r="Z5" s="13">
        <f>'Pioneer Food Group'!N13</f>
        <v>8.2443308355409819E-2</v>
      </c>
      <c r="AA5" s="13">
        <f>'Pioneer Food Group'!D19</f>
        <v>0.09</v>
      </c>
      <c r="AB5" s="53">
        <f>'Pioneer Food Group'!D21</f>
        <v>7.5566916445901772E-3</v>
      </c>
    </row>
    <row r="6" spans="3:28" x14ac:dyDescent="0.25">
      <c r="D6" s="58" t="s">
        <v>254</v>
      </c>
      <c r="E6" s="13">
        <f>'Astral Foods Ltd'!M49</f>
        <v>7.225133796798569E-2</v>
      </c>
      <c r="F6" s="13">
        <f>'Astral Foods Ltd'!C55</f>
        <v>-0.05</v>
      </c>
      <c r="G6" s="53">
        <f>'Astral Foods Ltd'!C57</f>
        <v>-0.12225133796798569</v>
      </c>
      <c r="H6" s="13">
        <f>'AVI Ltd'!N49</f>
        <v>6.8636472071703661E-2</v>
      </c>
      <c r="I6" s="13">
        <f>'AVI Ltd'!D55</f>
        <v>0.05</v>
      </c>
      <c r="J6" s="53">
        <f>'AVI Ltd'!D57</f>
        <v>-2.2366913157291571E-2</v>
      </c>
      <c r="K6" s="13">
        <f>'Crookes Brothers Ltd'!M49</f>
        <v>1.9475863683586725E-2</v>
      </c>
      <c r="L6" s="13">
        <f>'Crookes Brothers Ltd'!C55</f>
        <v>0</v>
      </c>
      <c r="M6" s="53">
        <f>'Crookes Brothers Ltd'!C57</f>
        <v>-1.9475863683586725E-2</v>
      </c>
      <c r="N6" s="13">
        <f>'Oceana Group Ltd'!M49</f>
        <v>8.7774274551332979E-2</v>
      </c>
      <c r="O6" s="13">
        <f>'Oceana Group Ltd'!C55</f>
        <v>3.693437228136412E-2</v>
      </c>
      <c r="P6" s="53">
        <f>'Oceana Group Ltd'!C57</f>
        <v>-5.0839902269968859E-2</v>
      </c>
      <c r="Q6" s="13">
        <f>'Tiger Brands Ltd'!M50</f>
        <v>0.23911223754272562</v>
      </c>
      <c r="R6" s="13">
        <f>'Tiger Brands Ltd'!C56</f>
        <v>8.9040173949057777E-2</v>
      </c>
      <c r="S6" s="53">
        <f>'Tiger Brands Ltd'!C58</f>
        <v>-0.15007206359366784</v>
      </c>
      <c r="T6" s="13">
        <f>'Tongaat Hullett'!M14</f>
        <v>-0.30553003858166455</v>
      </c>
      <c r="U6" s="13">
        <f>'Tongaat Hullett'!C20</f>
        <v>0</v>
      </c>
      <c r="V6" s="53">
        <f>'Tongaat Hullett'!C22</f>
        <v>0.30553003858166455</v>
      </c>
      <c r="W6" s="13">
        <f>'RCL Foods Ltd'!M49</f>
        <v>5.4633479964904669E-2</v>
      </c>
      <c r="X6" s="13">
        <f>'RCL Foods Ltd'!C55</f>
        <v>2.0750507087479785E-2</v>
      </c>
      <c r="Y6" s="53">
        <f>'RCL Foods Ltd'!C57</f>
        <v>-3.388297287742488E-2</v>
      </c>
      <c r="Z6" s="13">
        <f>'Pioneer Food Group'!N49</f>
        <v>1.6588356057281501E-2</v>
      </c>
      <c r="AA6" s="13">
        <f>'Pioneer Food Group'!D55</f>
        <v>-0.03</v>
      </c>
      <c r="AB6" s="53">
        <f>'Pioneer Food Group'!D57</f>
        <v>-4.6588356057281496E-2</v>
      </c>
    </row>
    <row r="7" spans="3:28" x14ac:dyDescent="0.25">
      <c r="D7" s="58" t="s">
        <v>255</v>
      </c>
      <c r="E7" s="13">
        <f>'Astral Foods Ltd'!M85</f>
        <v>8.8086895552005759E-2</v>
      </c>
      <c r="F7" s="13">
        <f>'Astral Foods Ltd'!C91</f>
        <v>0.03</v>
      </c>
      <c r="G7" s="53">
        <f>'Astral Foods Ltd'!C93</f>
        <v>-5.808689555200576E-2</v>
      </c>
      <c r="H7" s="13">
        <f>'AVI Ltd'!N85</f>
        <v>2.9077989720947883E-2</v>
      </c>
      <c r="I7" s="13">
        <f>'AVI Ltd'!D91</f>
        <v>0.01</v>
      </c>
      <c r="J7" s="53">
        <f>'AVI Ltd'!D93</f>
        <v>-1.9077989720947881E-2</v>
      </c>
      <c r="K7" s="13">
        <f>'Crookes Brothers Ltd'!M85</f>
        <v>0.22312643489668749</v>
      </c>
      <c r="L7" s="13">
        <f>'Crookes Brothers Ltd'!C91</f>
        <v>-0.03</v>
      </c>
      <c r="M7" s="53">
        <f>'Crookes Brothers Ltd'!C93</f>
        <v>-0.25312643489668751</v>
      </c>
      <c r="N7" s="13">
        <f>'Oceana Group Ltd'!M84</f>
        <v>8.5916971510364454E-2</v>
      </c>
      <c r="O7" s="13">
        <f>'Oceana Group Ltd'!C90</f>
        <v>6.8349994551911514E-2</v>
      </c>
      <c r="P7" s="53">
        <f>'Oceana Group Ltd'!C92</f>
        <v>-1.756697695845294E-2</v>
      </c>
      <c r="Q7" s="13">
        <f>'Tiger Brands Ltd'!M86</f>
        <v>0.15734712800741787</v>
      </c>
      <c r="R7" s="13">
        <f>'Tiger Brands Ltd'!C92</f>
        <v>5.7682750051770551E-2</v>
      </c>
      <c r="S7" s="53">
        <f>'Tiger Brands Ltd'!C94</f>
        <v>-9.9664377955647324E-2</v>
      </c>
      <c r="T7" s="13">
        <f>'Tongaat Hullett'!L50</f>
        <v>0.10886524822695036</v>
      </c>
      <c r="U7" s="13">
        <f>'Tongaat Hullett'!C56</f>
        <v>-0.13065732758620691</v>
      </c>
      <c r="V7" s="53">
        <f>'Tongaat Hullett'!C58</f>
        <v>-0.23952257581315728</v>
      </c>
      <c r="W7" s="13">
        <f>'RCL Foods Ltd'!M85</f>
        <v>5.6474507699207331E-2</v>
      </c>
      <c r="X7" s="13">
        <f>'RCL Foods Ltd'!C91</f>
        <v>0.2399900241471444</v>
      </c>
      <c r="Y7" s="53">
        <f>'RCL Foods Ltd'!C93</f>
        <v>0.18351551644793707</v>
      </c>
      <c r="Z7" s="13">
        <f>'Pioneer Food Group'!N85</f>
        <v>0.12044735102476851</v>
      </c>
      <c r="AA7" s="13">
        <f>'Pioneer Food Group'!D91</f>
        <v>7.0000000000000007E-2</v>
      </c>
      <c r="AB7" s="53">
        <f>'Pioneer Food Group'!D93</f>
        <v>-5.0447351024768508E-2</v>
      </c>
    </row>
    <row r="8" spans="3:28" x14ac:dyDescent="0.25">
      <c r="D8" s="58" t="s">
        <v>256</v>
      </c>
      <c r="E8" s="13">
        <f>'Astral Foods Ltd'!M121</f>
        <v>6.0556383099979261E-3</v>
      </c>
      <c r="F8" s="13">
        <f>'Astral Foods Ltd'!C127</f>
        <v>-0.05</v>
      </c>
      <c r="G8" s="53">
        <f>'Astral Foods Ltd'!C129</f>
        <v>-5.6055638309997928E-2</v>
      </c>
      <c r="H8" s="13">
        <f>'AVI Ltd'!N121</f>
        <v>0.1438856920468129</v>
      </c>
      <c r="I8" s="13">
        <f>'AVI Ltd'!D127</f>
        <v>0.01</v>
      </c>
      <c r="J8" s="53">
        <f>'AVI Ltd'!D129</f>
        <v>-0.13388569204681289</v>
      </c>
      <c r="K8" s="13">
        <f>'Crookes Brothers Ltd'!M121</f>
        <v>0.12343450590256057</v>
      </c>
      <c r="L8" s="13">
        <f>'Crookes Brothers Ltd'!C127</f>
        <v>0.21341052553946827</v>
      </c>
      <c r="M8" s="53">
        <f>'Crookes Brothers Ltd'!C129</f>
        <v>8.9976019636907698E-2</v>
      </c>
      <c r="N8" s="13">
        <f>'Oceana Group Ltd'!M120</f>
        <v>0.13094446505784199</v>
      </c>
      <c r="O8" s="13">
        <f>'Oceana Group Ltd'!C126</f>
        <v>0.27090563371501009</v>
      </c>
      <c r="P8" s="53">
        <f>'Oceana Group Ltd'!C128</f>
        <v>0.13996116865716809</v>
      </c>
      <c r="Q8" s="13">
        <f>'Tiger Brands Ltd'!M122</f>
        <v>9.9516908212560401E-2</v>
      </c>
      <c r="R8" s="13">
        <f>'Tiger Brands Ltd'!C128</f>
        <v>0.10997444958933343</v>
      </c>
      <c r="S8" s="53">
        <f>'Tiger Brands Ltd'!C130</f>
        <v>1.045754137677303E-2</v>
      </c>
      <c r="T8" s="13">
        <f>'Tongaat Hullett'!L86</f>
        <v>7.4781939456131347E-2</v>
      </c>
      <c r="U8" s="13">
        <f>'Tongaat Hullett'!C92</f>
        <v>0.2479082739386427</v>
      </c>
      <c r="V8" s="53">
        <f>'Tongaat Hullett'!C94</f>
        <v>0.17312633448251136</v>
      </c>
      <c r="W8" s="13">
        <f>'RCL Foods Ltd'!M116</f>
        <v>6.7166513152711032E-3</v>
      </c>
      <c r="X8" s="13">
        <f>'RCL Foods Ltd'!C122</f>
        <v>-8.8877441906402788E-2</v>
      </c>
      <c r="Y8" s="53">
        <f>'RCL Foods Ltd'!C124</f>
        <v>-9.5594093221673893E-2</v>
      </c>
      <c r="Z8" s="13">
        <f>'Pioneer Food Group'!N121</f>
        <v>7.437005279068544E-2</v>
      </c>
      <c r="AA8" s="13">
        <f>'Pioneer Food Group'!D127</f>
        <v>0.1</v>
      </c>
      <c r="AB8" s="53">
        <f>'Pioneer Food Group'!D129</f>
        <v>2.5629947209314566E-2</v>
      </c>
    </row>
    <row r="9" spans="3:28" x14ac:dyDescent="0.25">
      <c r="D9" s="58" t="s">
        <v>257</v>
      </c>
      <c r="E9" s="13">
        <f>'Astral Foods Ltd'!L157</f>
        <v>7.0077403417952766E-2</v>
      </c>
      <c r="F9" s="13">
        <f>'Astral Foods Ltd'!C163</f>
        <v>0.04</v>
      </c>
      <c r="G9" s="53">
        <f>'Astral Foods Ltd'!C165</f>
        <v>-3.0077403417952765E-2</v>
      </c>
      <c r="H9" s="13">
        <f>'AVI Ltd'!N157</f>
        <v>-2.8904720469871657E-2</v>
      </c>
      <c r="I9" s="13">
        <f>'AVI Ltd'!D163</f>
        <v>9.7067577342202935E-2</v>
      </c>
      <c r="J9" s="53">
        <f>'AVI Ltd'!D165</f>
        <v>0.12597229781207459</v>
      </c>
      <c r="K9" s="13">
        <f>'Crookes Brothers Ltd'!M157</f>
        <v>0.11532846213831033</v>
      </c>
      <c r="L9" s="13">
        <f>'Crookes Brothers Ltd'!C163</f>
        <v>0.13465703771645798</v>
      </c>
      <c r="M9" s="53">
        <f>'Crookes Brothers Ltd'!C165</f>
        <v>1.9328575578147655E-2</v>
      </c>
      <c r="N9" s="13">
        <f>'Oceana Group Ltd'!M156</f>
        <v>6.9178903248340889E-2</v>
      </c>
      <c r="O9" s="13">
        <f>'Oceana Group Ltd'!C162</f>
        <v>7.517355497078175E-2</v>
      </c>
      <c r="P9" s="53">
        <f>'Oceana Group Ltd'!C164</f>
        <v>5.9946517224408608E-3</v>
      </c>
      <c r="Q9" s="13">
        <f>'Tiger Brands Ltd'!M158</f>
        <v>6.7500808974220686E-2</v>
      </c>
      <c r="R9" s="13">
        <f>'Tiger Brands Ltd'!C164</f>
        <v>0.23875733121665124</v>
      </c>
      <c r="S9" s="53">
        <f>'Tiger Brands Ltd'!C166</f>
        <v>0.17125652224243054</v>
      </c>
      <c r="T9" s="13">
        <f>'Tongaat Hullett'!L122</f>
        <v>7.2600492206726819E-2</v>
      </c>
      <c r="U9" s="13">
        <f>'Tongaat Hullett'!C128</f>
        <v>0.18971939408989322</v>
      </c>
      <c r="V9" s="53">
        <f>'Tongaat Hullett'!C130</f>
        <v>0.1171189018831664</v>
      </c>
      <c r="W9" s="13">
        <f>'RCL Foods Ltd'!M148</f>
        <v>-9.5245335781117789E-3</v>
      </c>
      <c r="X9" s="13">
        <f>'RCL Foods Ltd'!C154</f>
        <v>0.28690378862660915</v>
      </c>
      <c r="Y9" s="53">
        <f>'RCL Foods Ltd'!C156</f>
        <v>0.29642832220472093</v>
      </c>
      <c r="Z9" s="13">
        <f>'Pioneer Food Group'!N157</f>
        <v>4.3370712275927037E-2</v>
      </c>
      <c r="AA9" s="13">
        <f>'Pioneer Food Group'!D163</f>
        <v>-0.09</v>
      </c>
      <c r="AB9" s="53">
        <f>'Pioneer Food Group'!D165</f>
        <v>-0.13337071227592703</v>
      </c>
    </row>
    <row r="10" spans="3:28" x14ac:dyDescent="0.25">
      <c r="D10" s="58" t="s">
        <v>258</v>
      </c>
      <c r="E10" s="13">
        <f>'Astral Foods Ltd'!L192</f>
        <v>7.8933719765637553E-2</v>
      </c>
      <c r="F10" s="13">
        <f>'Astral Foods Ltd'!C198</f>
        <v>0.1265137302122859</v>
      </c>
      <c r="G10" s="53">
        <f>'Astral Foods Ltd'!C200</f>
        <v>4.7580010446648349E-2</v>
      </c>
      <c r="H10" s="13">
        <f>'AVI Ltd'!N193</f>
        <v>9.7243963758834984E-2</v>
      </c>
      <c r="I10" s="13">
        <f>'AVI Ltd'!D199</f>
        <v>0.10976123823214691</v>
      </c>
      <c r="J10" s="53">
        <f>'AVI Ltd'!D201</f>
        <v>1.2517274473311926E-2</v>
      </c>
      <c r="K10" s="13">
        <f>'Crookes Brothers Ltd'!M193</f>
        <v>7.39927046864403E-2</v>
      </c>
      <c r="L10" s="13">
        <f>'Crookes Brothers Ltd'!C199</f>
        <v>0.19409064900597753</v>
      </c>
      <c r="M10" s="53">
        <f>'Crookes Brothers Ltd'!C201</f>
        <v>0.12009794431953723</v>
      </c>
      <c r="N10" s="13">
        <f>'Oceana Group Ltd'!M192</f>
        <v>-3.2880418293829185E-2</v>
      </c>
      <c r="O10" s="13">
        <f>'Oceana Group Ltd'!C198</f>
        <v>8.3604243365589075E-3</v>
      </c>
      <c r="P10" s="53">
        <f>'Oceana Group Ltd'!C200</f>
        <v>4.1240842630388089E-2</v>
      </c>
      <c r="Q10" s="13">
        <f>'Tiger Brands Ltd'!L194</f>
        <v>8.0130778937707925E-2</v>
      </c>
      <c r="R10" s="13">
        <f>'Tiger Brands Ltd'!C200</f>
        <v>7.7162680260436503E-2</v>
      </c>
      <c r="S10" s="53">
        <f>'Tiger Brands Ltd'!C202</f>
        <v>-2.9680986772714218E-3</v>
      </c>
      <c r="T10" s="13">
        <f>'Tongaat Hullett'!L158</f>
        <v>6.6940114848236268E-2</v>
      </c>
      <c r="U10" s="13">
        <f>'Tongaat Hullett'!C164</f>
        <v>9.3439087177346419E-2</v>
      </c>
      <c r="V10" s="53">
        <f>'Tongaat Hullett'!C166</f>
        <v>2.6498972329110151E-2</v>
      </c>
      <c r="W10" s="13">
        <f>'RCL Foods Ltd'!M180</f>
        <v>-5.0184892657980054E-2</v>
      </c>
      <c r="X10" s="13">
        <f>'RCL Foods Ltd'!C186</f>
        <v>0.99869490104277336</v>
      </c>
      <c r="Y10" s="53">
        <f>'RCL Foods Ltd'!C188</f>
        <v>1.0488797937007535</v>
      </c>
      <c r="Z10" s="13">
        <f>'Pioneer Food Group'!N193</f>
        <v>-9.0151921276487523E-2</v>
      </c>
      <c r="AA10" s="13">
        <f>'Pioneer Food Group'!D199</f>
        <v>0.25</v>
      </c>
      <c r="AB10" s="53">
        <f>'Pioneer Food Group'!D201</f>
        <v>0.34015192127648752</v>
      </c>
    </row>
    <row r="11" spans="3:28" x14ac:dyDescent="0.25">
      <c r="D11" s="58" t="s">
        <v>259</v>
      </c>
      <c r="E11" s="13">
        <f>'Astral Foods Ltd'!L227</f>
        <v>0.20172388909031808</v>
      </c>
      <c r="F11" s="13">
        <f>'Astral Foods Ltd'!C233</f>
        <v>0.17</v>
      </c>
      <c r="G11" s="53">
        <f>'Astral Foods Ltd'!C235</f>
        <v>-3.1723889090318064E-2</v>
      </c>
      <c r="H11" s="13">
        <f>'AVI Ltd'!N229</f>
        <v>-7.6843040223321876E-2</v>
      </c>
      <c r="I11" s="13">
        <f>'AVI Ltd'!D235</f>
        <v>0.1</v>
      </c>
      <c r="J11" s="53">
        <f>'AVI Ltd'!D237</f>
        <v>0.17684304022332187</v>
      </c>
      <c r="K11" s="13">
        <f>'Crookes Brothers Ltd'!M228</f>
        <v>2.367525392322388E-2</v>
      </c>
      <c r="L11" s="13">
        <f>'Crookes Brothers Ltd'!C234</f>
        <v>7.2729645466427684E-2</v>
      </c>
      <c r="M11" s="53">
        <f>'Crookes Brothers Ltd'!C236</f>
        <v>4.9054391543203804E-2</v>
      </c>
      <c r="N11" s="13">
        <f>'Oceana Group Ltd'!M228</f>
        <v>5.3978552787290357E-2</v>
      </c>
      <c r="O11" s="13">
        <f>'Oceana Group Ltd'!C234</f>
        <v>0.22417403466548022</v>
      </c>
      <c r="P11" s="53">
        <f>'Oceana Group Ltd'!C236</f>
        <v>0.17019548187818986</v>
      </c>
      <c r="Q11" s="13">
        <f>'Tiger Brands Ltd'!M230</f>
        <v>-3.3314945999303246E-3</v>
      </c>
      <c r="R11" s="13">
        <f>'Tiger Brands Ltd'!C236</f>
        <v>4.2919603819041668E-2</v>
      </c>
      <c r="S11" s="53">
        <f>'Tiger Brands Ltd'!C238</f>
        <v>4.6251098418971993E-2</v>
      </c>
      <c r="T11" s="13">
        <f>'Tongaat Hullett'!L194</f>
        <v>3.9706736353077803E-2</v>
      </c>
      <c r="U11" s="13">
        <f>'Tongaat Hullett'!C200</f>
        <v>2.79333163654874E-2</v>
      </c>
      <c r="V11" s="53">
        <f>'Tongaat Hullett'!C202</f>
        <v>-1.1773419987590402E-2</v>
      </c>
      <c r="W11" s="13">
        <f>'RCL Foods Ltd'!M212</f>
        <v>5.3359376413642794E-2</v>
      </c>
      <c r="X11" s="13">
        <f>'RCL Foods Ltd'!C218</f>
        <v>0.17432280077573084</v>
      </c>
      <c r="Y11" s="53">
        <f>'RCL Foods Ltd'!C220</f>
        <v>0.12096342436208804</v>
      </c>
      <c r="Z11" s="13">
        <f>'Pioneer Food Group'!N229</f>
        <v>9.5616921215153666E-2</v>
      </c>
      <c r="AA11" s="13">
        <f>'Pioneer Food Group'!D235</f>
        <v>-0.12</v>
      </c>
      <c r="AB11" s="53">
        <f>'Pioneer Food Group'!D237</f>
        <v>-0.21561692121515366</v>
      </c>
    </row>
    <row r="12" spans="3:28" x14ac:dyDescent="0.25">
      <c r="D12" s="58" t="s">
        <v>260</v>
      </c>
      <c r="E12" s="13">
        <f>'Astral Foods Ltd'!M263</f>
        <v>8.5726114292412493E-3</v>
      </c>
      <c r="F12" s="13">
        <f>'Astral Foods Ltd'!C269</f>
        <v>0.06</v>
      </c>
      <c r="G12" s="53">
        <f>'Astral Foods Ltd'!C271</f>
        <v>5.142738857075875E-2</v>
      </c>
      <c r="H12" s="13">
        <f>'AVI Ltd'!N265</f>
        <v>8.2392248580020019E-2</v>
      </c>
      <c r="I12" s="13">
        <f>'AVI Ltd'!D271</f>
        <v>0.08</v>
      </c>
      <c r="J12" s="53">
        <f>'AVI Ltd'!D273</f>
        <v>-2.3922485800200177E-3</v>
      </c>
      <c r="K12" s="13">
        <f>'Crookes Brothers Ltd'!M264</f>
        <v>4.6298237790489909E-2</v>
      </c>
      <c r="L12" s="13">
        <f>'Crookes Brothers Ltd'!C270</f>
        <v>3.1601237057749004E-2</v>
      </c>
      <c r="M12" s="53">
        <f>'Crookes Brothers Ltd'!C272</f>
        <v>-1.4697000732740904E-2</v>
      </c>
      <c r="N12" s="13">
        <f>'Oceana Group Ltd'!M264</f>
        <v>0.11484919401382189</v>
      </c>
      <c r="O12" s="13">
        <f>'Oceana Group Ltd'!C270</f>
        <v>0.33640557925825493</v>
      </c>
      <c r="P12" s="53">
        <f>'Oceana Group Ltd'!C272</f>
        <v>0.22155638524443305</v>
      </c>
      <c r="Q12" s="13">
        <f>'Tiger Brands Ltd'!M266</f>
        <v>7.6119970811842408E-2</v>
      </c>
      <c r="R12" s="13">
        <f>'Tiger Brands Ltd'!C272</f>
        <v>5.5086571855907929E-2</v>
      </c>
      <c r="S12" s="53">
        <f>'Tiger Brands Ltd'!C274</f>
        <v>-2.1033398955934479E-2</v>
      </c>
      <c r="T12" s="13">
        <f>'Tongaat Hullett'!L230</f>
        <v>2.191939645671858E-2</v>
      </c>
      <c r="U12" s="13">
        <f>'Tongaat Hullett'!C236</f>
        <v>3.2250077375425568E-2</v>
      </c>
      <c r="V12" s="53">
        <f>'Tongaat Hullett'!C238</f>
        <v>1.0330680918706987E-2</v>
      </c>
      <c r="W12" s="13">
        <f>'RCL Foods Ltd'!M244</f>
        <v>-1.1222957698600919E-2</v>
      </c>
      <c r="X12" s="13">
        <f>'RCL Foods Ltd'!C250</f>
        <v>5.4733470440086376E-2</v>
      </c>
      <c r="Y12" s="53">
        <f>'RCL Foods Ltd'!C252</f>
        <v>6.5956428138687295E-2</v>
      </c>
      <c r="Z12" s="13">
        <f>'Pioneer Food Group'!N264</f>
        <v>0.13098507036881779</v>
      </c>
      <c r="AA12" s="13">
        <f>'Pioneer Food Group'!D270</f>
        <v>0.1</v>
      </c>
      <c r="AB12" s="53">
        <f>'Pioneer Food Group'!D272</f>
        <v>-3.0985070368817785E-2</v>
      </c>
    </row>
    <row r="13" spans="3:28" x14ac:dyDescent="0.25">
      <c r="D13" s="58" t="s">
        <v>261</v>
      </c>
      <c r="E13" s="13">
        <f>'Astral Foods Ltd'!M299</f>
        <v>0.22242606698327505</v>
      </c>
      <c r="F13" s="13">
        <f>'Astral Foods Ltd'!C305</f>
        <v>0.03</v>
      </c>
      <c r="G13" s="53">
        <f>'Astral Foods Ltd'!C307</f>
        <v>-0.19242606698327505</v>
      </c>
      <c r="H13" s="13">
        <f>'AVI Ltd'!N301</f>
        <v>6.8367788610177893E-2</v>
      </c>
      <c r="I13" s="13">
        <f>'AVI Ltd'!D307</f>
        <v>8.168907776747697E-2</v>
      </c>
      <c r="J13" s="53">
        <f>'AVI Ltd'!D309</f>
        <v>-3.6115027021443438E-2</v>
      </c>
      <c r="K13" s="13">
        <f>'Crookes Brothers Ltd'!M300</f>
        <v>2.6541315753464453E-2</v>
      </c>
      <c r="L13" s="13">
        <f>'Crookes Brothers Ltd'!C306</f>
        <v>0.22339472869588289</v>
      </c>
      <c r="M13" s="53">
        <f>'Crookes Brothers Ltd'!C308</f>
        <v>0.19685341294241843</v>
      </c>
      <c r="N13" s="13">
        <f>'Oceana Group Ltd'!M300</f>
        <v>-2.1767121533694173E-2</v>
      </c>
      <c r="O13" s="13">
        <f>'Oceana Group Ltd'!C306</f>
        <v>-0.17419494060398924</v>
      </c>
      <c r="P13" s="53">
        <f>'Oceana Group Ltd'!C308</f>
        <v>-0.15242781907029507</v>
      </c>
      <c r="Q13" s="13">
        <f>'Tiger Brands Ltd'!M302</f>
        <v>6.8641127236067814E-2</v>
      </c>
      <c r="R13" s="13">
        <f>'Tiger Brands Ltd'!C308</f>
        <v>-4.3155333974050934E-2</v>
      </c>
      <c r="S13" s="53">
        <f>'Tiger Brands Ltd'!C310</f>
        <v>-0.11179646121011874</v>
      </c>
      <c r="T13" s="13">
        <f>'Tongaat Hullett'!L266</f>
        <v>5.8800439629455171E-2</v>
      </c>
      <c r="U13" s="13">
        <f>'Tongaat Hullett'!C272</f>
        <v>7.4298392899976015E-2</v>
      </c>
      <c r="V13" s="53">
        <f>'Tongaat Hullett'!C274</f>
        <v>1.5497953270520844E-2</v>
      </c>
      <c r="W13" s="13">
        <f>'RCL Foods Ltd'!M275</f>
        <v>2.6608315418687637E-2</v>
      </c>
      <c r="X13" s="13">
        <f>'RCL Foods Ltd'!C281</f>
        <v>-2.9771639013362514E-3</v>
      </c>
      <c r="Y13" s="53">
        <f>'RCL Foods Ltd'!C283</f>
        <v>-2.9585479320023887E-2</v>
      </c>
      <c r="Z13" s="13">
        <f>'Pioneer Food Group'!N300</f>
        <v>6.1630011070711466E-3</v>
      </c>
      <c r="AA13" s="13">
        <f>'Pioneer Food Group'!D306</f>
        <v>-0.05</v>
      </c>
      <c r="AB13" s="53">
        <f>'Pioneer Food Group'!D308</f>
        <v>-5.6163001107071148E-2</v>
      </c>
    </row>
    <row r="14" spans="3:28" x14ac:dyDescent="0.25">
      <c r="D14" s="58" t="s">
        <v>262</v>
      </c>
      <c r="E14" s="13">
        <f>'Astral Foods Ltd'!M334</f>
        <v>0.19696070916166314</v>
      </c>
      <c r="F14" s="13">
        <f>'Astral Foods Ltd'!C340</f>
        <v>5.0798113695912604E-2</v>
      </c>
      <c r="G14" s="53">
        <f>'Astral Foods Ltd'!C342</f>
        <v>-0.14616259546575053</v>
      </c>
      <c r="H14" s="13">
        <f>'AVI Ltd'!N337</f>
        <v>5.0326441784548433E-2</v>
      </c>
      <c r="I14" s="13">
        <f>'AVI Ltd'!D343</f>
        <v>0.02</v>
      </c>
      <c r="J14" s="53">
        <f>'AVI Ltd'!D345</f>
        <v>-3.0326441784548432E-2</v>
      </c>
      <c r="K14" s="13">
        <f>'Crookes Brothers Ltd'!M336</f>
        <v>-3.0261898395203823E-2</v>
      </c>
      <c r="L14" s="13">
        <f>'Crookes Brothers Ltd'!C342</f>
        <v>-1.0133277907556431E-2</v>
      </c>
      <c r="M14" s="53">
        <f>'Crookes Brothers Ltd'!C344</f>
        <v>2.0128620487647395E-2</v>
      </c>
      <c r="N14" s="13">
        <f>'Oceana Group Ltd'!M336</f>
        <v>0.1519006160353869</v>
      </c>
      <c r="O14" s="13">
        <f>'Oceana Group Ltd'!C342</f>
        <v>0.13583650353477644</v>
      </c>
      <c r="P14" s="53">
        <f>'Oceana Group Ltd'!C344</f>
        <v>-1.6064112500610461E-2</v>
      </c>
      <c r="Q14" s="13">
        <f>'Tiger Brands Ltd'!M338</f>
        <v>2.095595813388907E-3</v>
      </c>
      <c r="R14" s="13">
        <f>'Tiger Brands Ltd'!C344</f>
        <v>-0.10490880156689926</v>
      </c>
      <c r="S14" s="53">
        <f>'Tiger Brands Ltd'!C346</f>
        <v>-0.10700439738028816</v>
      </c>
      <c r="T14" s="13">
        <f>'Tongaat Hullett'!L302</f>
        <v>2.9727704221833628E-2</v>
      </c>
      <c r="U14" s="13">
        <f>'Tongaat Hullett'!C308</f>
        <v>-5.2079263187273232E-2</v>
      </c>
      <c r="V14" s="53">
        <f>'Tongaat Hullett'!C310</f>
        <v>-8.1806967409106868E-2</v>
      </c>
      <c r="W14" s="13">
        <f>'RCL Foods Ltd'!M307</f>
        <v>5.615068665062032E-2</v>
      </c>
      <c r="X14" s="13">
        <f>'RCL Foods Ltd'!C313</f>
        <v>-2.1027864799541336E-2</v>
      </c>
      <c r="Y14" s="53">
        <f>'RCL Foods Ltd'!C315</f>
        <v>-7.7178551450161656E-2</v>
      </c>
      <c r="Z14" s="13">
        <f>'Pioneer Food Group'!N336</f>
        <v>4.6702302928666631E-2</v>
      </c>
      <c r="AA14" s="13">
        <f>'Pioneer Food Group'!D342</f>
        <v>0.03</v>
      </c>
      <c r="AB14" s="53">
        <f>'Pioneer Food Group'!D344</f>
        <v>-1.6702302928666632E-2</v>
      </c>
    </row>
    <row r="15" spans="3:28" x14ac:dyDescent="0.25">
      <c r="D15" s="58" t="s">
        <v>263</v>
      </c>
      <c r="E15" s="13">
        <f>'Astral Foods Ltd'!M369</f>
        <v>1.4354286132508229E-2</v>
      </c>
      <c r="F15" s="13">
        <f>'Astral Foods Ltd'!C375</f>
        <v>0.04</v>
      </c>
      <c r="G15" s="53">
        <f>'Astral Foods Ltd'!C377</f>
        <v>2.5645713867491773E-2</v>
      </c>
      <c r="H15" s="13">
        <f>'AVI Ltd'!N373</f>
        <v>-0.14867931178816118</v>
      </c>
      <c r="I15" s="13">
        <f>'AVI Ltd'!D379</f>
        <v>-0.02</v>
      </c>
      <c r="J15" s="53">
        <f>'AVI Ltd'!D381</f>
        <v>0.12867931178816119</v>
      </c>
      <c r="K15" s="13">
        <f>'Crookes Brothers Ltd'!M372</f>
        <v>2.4390819350333132E-2</v>
      </c>
      <c r="L15" s="13">
        <f>'Crookes Brothers Ltd'!C378</f>
        <v>1.2887558712948268E-2</v>
      </c>
      <c r="M15" s="53">
        <f>'Crookes Brothers Ltd'!C380</f>
        <v>-1.1503260637384863E-2</v>
      </c>
      <c r="N15" s="13">
        <f>'Oceana Group Ltd'!M372</f>
        <v>1.8051137829095534E-2</v>
      </c>
      <c r="O15" s="13">
        <f>'Oceana Group Ltd'!C379</f>
        <v>-1.1028112848669001E-2</v>
      </c>
      <c r="P15" s="53">
        <f>'Oceana Group Ltd'!C381</f>
        <v>-2.9079250677764533E-2</v>
      </c>
      <c r="Q15" s="13">
        <f>'Tiger Brands Ltd'!M374</f>
        <v>-0.11657958786305374</v>
      </c>
      <c r="R15" s="13">
        <f>'Tiger Brands Ltd'!C380</f>
        <v>3.0399624081243339E-2</v>
      </c>
      <c r="S15" s="53">
        <f>'Tiger Brands Ltd'!C382</f>
        <v>0.14697921194429708</v>
      </c>
      <c r="T15" s="54">
        <f>'Tongaat Hullett'!K338</f>
        <v>4.6934265389781444</v>
      </c>
      <c r="U15" s="13">
        <f>'Tongaat Hullett'!C344</f>
        <v>5.1230714874573079E-3</v>
      </c>
      <c r="V15" s="54">
        <f>'Tongaat Hullett'!C346</f>
        <v>-4.6883034674906874</v>
      </c>
      <c r="W15" s="13">
        <f>'RCL Foods Ltd'!M338</f>
        <v>-4.1505346212017583E-2</v>
      </c>
      <c r="X15" s="13">
        <f>'RCL Foods Ltd'!C344</f>
        <v>5.9834202871399796E-2</v>
      </c>
      <c r="Y15" s="53">
        <f>'RCL Foods Ltd'!C346</f>
        <v>0.10133954908341739</v>
      </c>
      <c r="Z15" s="13">
        <f>'Pioneer Food Group'!N372</f>
        <v>4.5924605110810139E-2</v>
      </c>
      <c r="AA15" s="13">
        <f>'Pioneer Food Group'!D378</f>
        <v>0.11</v>
      </c>
      <c r="AB15" s="53">
        <f>'Pioneer Food Group'!D380</f>
        <v>6.4075394889189868E-2</v>
      </c>
    </row>
    <row r="16" spans="3:28" x14ac:dyDescent="0.25">
      <c r="D16" s="58" t="s">
        <v>264</v>
      </c>
      <c r="E16" s="13">
        <f>'Astral Foods Ltd'!M405</f>
        <v>8.4205514743827398E-2</v>
      </c>
      <c r="F16" s="13">
        <f>'Astral Foods Ltd'!C411</f>
        <v>0.05</v>
      </c>
      <c r="G16" s="53">
        <f>'Astral Foods Ltd'!C413</f>
        <v>-3.4205514743827395E-2</v>
      </c>
      <c r="H16" s="13">
        <f>'AVI Ltd'!N411</f>
        <v>0.11856368563685636</v>
      </c>
      <c r="I16" s="13">
        <f>'AVI Ltd'!D417</f>
        <v>0</v>
      </c>
      <c r="J16" s="53">
        <f>'AVI Ltd'!D419</f>
        <v>-0.11856368563685636</v>
      </c>
      <c r="K16" s="13">
        <f>'Crookes Brothers Ltd'!M409</f>
        <v>8.0811454324735583E-3</v>
      </c>
      <c r="L16" s="13">
        <f>'Crookes Brothers Ltd'!C415</f>
        <v>0.06</v>
      </c>
      <c r="M16" s="53">
        <f>'Crookes Brothers Ltd'!C417</f>
        <v>5.1918854567526443E-2</v>
      </c>
      <c r="N16" s="13">
        <f>'Oceana Group Ltd'!M408</f>
        <v>4.6395320350472037E-2</v>
      </c>
      <c r="O16" s="13">
        <f>'Oceana Group Ltd'!C414</f>
        <v>0.09</v>
      </c>
      <c r="P16" s="53">
        <f>'Oceana Group Ltd'!C416</f>
        <v>4.360467964952796E-2</v>
      </c>
      <c r="Q16" s="13">
        <f>'Tiger Brands Ltd'!M410</f>
        <v>2.546334418586971E-3</v>
      </c>
      <c r="R16" s="13">
        <f>'Tiger Brands Ltd'!C416</f>
        <v>0.05</v>
      </c>
      <c r="S16" s="53">
        <f>'Tiger Brands Ltd'!C418</f>
        <v>4.7453665581413035E-2</v>
      </c>
      <c r="V16" s="55"/>
      <c r="Y16" s="55"/>
      <c r="AB16" s="55"/>
    </row>
    <row r="18" spans="2:221" x14ac:dyDescent="0.25"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</row>
    <row r="19" spans="2:221" x14ac:dyDescent="0.25"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</row>
    <row r="20" spans="2:221" ht="33" customHeight="1" x14ac:dyDescent="0.25">
      <c r="C20" s="91" t="s">
        <v>310</v>
      </c>
      <c r="D20" s="51" t="s">
        <v>248</v>
      </c>
      <c r="H20" s="51" t="s">
        <v>266</v>
      </c>
      <c r="L20" s="51" t="s">
        <v>247</v>
      </c>
      <c r="P20" s="51" t="s">
        <v>249</v>
      </c>
      <c r="T20" s="51" t="s">
        <v>250</v>
      </c>
      <c r="X20" s="51" t="s">
        <v>251</v>
      </c>
      <c r="Z20" s="51" t="s">
        <v>250</v>
      </c>
      <c r="AB20" s="128"/>
      <c r="AD20" s="51" t="s">
        <v>253</v>
      </c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</row>
    <row r="21" spans="2:221" x14ac:dyDescent="0.25">
      <c r="D21" s="52" t="s">
        <v>267</v>
      </c>
      <c r="E21" s="57" t="s">
        <v>268</v>
      </c>
      <c r="F21" s="57" t="s">
        <v>269</v>
      </c>
      <c r="G21" s="57" t="s">
        <v>270</v>
      </c>
      <c r="H21" s="52" t="s">
        <v>267</v>
      </c>
      <c r="I21" s="57" t="s">
        <v>268</v>
      </c>
      <c r="J21" s="57" t="s">
        <v>269</v>
      </c>
      <c r="K21" s="57" t="s">
        <v>270</v>
      </c>
      <c r="L21" s="52" t="s">
        <v>267</v>
      </c>
      <c r="M21" s="57" t="s">
        <v>268</v>
      </c>
      <c r="N21" s="57" t="s">
        <v>269</v>
      </c>
      <c r="O21" s="57" t="s">
        <v>270</v>
      </c>
      <c r="P21" s="52" t="s">
        <v>267</v>
      </c>
      <c r="Q21" s="57" t="s">
        <v>268</v>
      </c>
      <c r="R21" s="57" t="s">
        <v>269</v>
      </c>
      <c r="S21" s="57" t="s">
        <v>270</v>
      </c>
      <c r="T21" s="52" t="s">
        <v>267</v>
      </c>
      <c r="U21" s="57" t="s">
        <v>268</v>
      </c>
      <c r="V21" s="57" t="s">
        <v>269</v>
      </c>
      <c r="W21" s="57" t="s">
        <v>270</v>
      </c>
      <c r="X21" s="52" t="s">
        <v>267</v>
      </c>
      <c r="Y21" s="57" t="s">
        <v>268</v>
      </c>
      <c r="Z21" s="52" t="s">
        <v>267</v>
      </c>
      <c r="AA21" s="57" t="s">
        <v>268</v>
      </c>
      <c r="AB21" s="57" t="s">
        <v>269</v>
      </c>
      <c r="AC21" s="57" t="s">
        <v>270</v>
      </c>
      <c r="AD21" s="52" t="s">
        <v>267</v>
      </c>
      <c r="AE21" s="57" t="s">
        <v>268</v>
      </c>
      <c r="AF21" s="57" t="s">
        <v>269</v>
      </c>
      <c r="AG21" s="57" t="s">
        <v>270</v>
      </c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</row>
    <row r="22" spans="2:221" x14ac:dyDescent="0.25">
      <c r="C22" s="58" t="s">
        <v>265</v>
      </c>
      <c r="D22" s="12">
        <f>'Astral Foods Ltd'!C26</f>
        <v>1.1408919859061584</v>
      </c>
      <c r="E22" s="13">
        <f>'Astral Foods Ltd'!C31</f>
        <v>3.9959980248228423E-2</v>
      </c>
      <c r="F22" s="12">
        <f>'Astral Foods Ltd'!C36</f>
        <v>1.3225455176153667</v>
      </c>
      <c r="G22" s="12">
        <f>'Astral Foods Ltd'!C41</f>
        <v>2.9053795467895784</v>
      </c>
      <c r="H22" s="29">
        <f>'AVI Ltd'!D25</f>
        <v>1.5857277191516037</v>
      </c>
      <c r="I22" s="13">
        <f>'AVI Ltd'!D30</f>
        <v>6.7644971613949723E-2</v>
      </c>
      <c r="J22" s="12">
        <f>'AVI Ltd'!D35</f>
        <v>1.0798838875065973</v>
      </c>
      <c r="K22" s="12">
        <f>'AVI Ltd'!D40</f>
        <v>1.4303166518642041</v>
      </c>
      <c r="L22" s="12">
        <f>'Crookes Brothers Ltd'!C26</f>
        <v>3.2969170629067692</v>
      </c>
      <c r="M22" s="13">
        <f>'Crookes Brothers Ltd'!C31</f>
        <v>0.235587309023711</v>
      </c>
      <c r="N22" s="12">
        <f>'Crookes Brothers Ltd'!C36</f>
        <v>0.52683592203106433</v>
      </c>
      <c r="O22" s="12">
        <f>'Crookes Brothers Ltd'!C41</f>
        <v>0.58917070477826172</v>
      </c>
      <c r="P22" s="12">
        <f>'Oceana Group Ltd'!C26</f>
        <v>2.283321705404008</v>
      </c>
      <c r="Q22" s="13">
        <f>'Oceana Group Ltd'!C31</f>
        <v>9.3276624153966578E-2</v>
      </c>
      <c r="R22" s="12">
        <f>'Oceana Group Ltd'!C36</f>
        <v>0.52997434476093008</v>
      </c>
      <c r="S22" s="12">
        <f>'Oceana Group Ltd'!C41</f>
        <v>1.9168059195743332</v>
      </c>
      <c r="T22" s="12">
        <f>'Tiger Brands Ltd'!C27</f>
        <v>1.8175602944171296</v>
      </c>
      <c r="U22" s="13">
        <f>'Tiger Brands Ltd'!C32</f>
        <v>0.11784615823425668</v>
      </c>
      <c r="V22" s="12">
        <f>'Tiger Brands Ltd'!C37</f>
        <v>0.60436256812222877</v>
      </c>
      <c r="W22" s="12">
        <f>'Tiger Brands Ltd'!C42</f>
        <v>1.7998939019277336</v>
      </c>
      <c r="Z22" s="12">
        <f>'Tiger Brands Ltd'!C27</f>
        <v>1.8175602944171296</v>
      </c>
      <c r="AA22" s="13">
        <f>'Tiger Brands Ltd'!C32</f>
        <v>0.11784615823425668</v>
      </c>
      <c r="AB22" s="12">
        <f>'Tiger Brands Ltd'!C37</f>
        <v>0.60436256812222877</v>
      </c>
      <c r="AC22" s="12">
        <f>'Astral Foods Ltd'!C41</f>
        <v>2.9053795467895784</v>
      </c>
      <c r="AD22" s="12">
        <f>'Pioneer Food Group'!D26</f>
        <v>2.4795040795824859</v>
      </c>
      <c r="AE22" s="13">
        <f>'Pioneer Food Group'!D31</f>
        <v>3.4421638434101287E-2</v>
      </c>
      <c r="AF22" s="12">
        <f>'Pioneer Food Group'!D36</f>
        <v>0.74837237728734729</v>
      </c>
      <c r="AG22" s="12">
        <f>'Pioneer Food Group'!D41</f>
        <v>2.0099815787745614</v>
      </c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</row>
    <row r="23" spans="2:221" x14ac:dyDescent="0.25">
      <c r="C23" s="58" t="s">
        <v>254</v>
      </c>
      <c r="D23" s="12">
        <f>'Astral Foods Ltd'!C62</f>
        <v>1.1645784815616711</v>
      </c>
      <c r="E23" s="13">
        <f>'Astral Foods Ltd'!C67</f>
        <v>4.3460142922802134E-2</v>
      </c>
      <c r="F23" s="12">
        <f>'Astral Foods Ltd'!C72</f>
        <v>1.1631202388056399</v>
      </c>
      <c r="G23" s="12">
        <f>'Astral Foods Ltd'!C77</f>
        <v>2.7906094311879976</v>
      </c>
      <c r="H23" s="12">
        <f>'AVI Ltd'!D62</f>
        <v>1.3515932203389831</v>
      </c>
      <c r="I23" s="13">
        <f>'AVI Ltd'!D67</f>
        <v>7.2366913157291574E-2</v>
      </c>
      <c r="J23" s="12">
        <f>'AVI Ltd'!D72</f>
        <v>0.91469856524554405</v>
      </c>
      <c r="K23" s="12">
        <f>'AVI Ltd'!D77</f>
        <v>1.4754819073385188</v>
      </c>
      <c r="L23" s="12">
        <f>'Crookes Brothers Ltd'!C62</f>
        <v>3.1009993573976824</v>
      </c>
      <c r="M23" s="13">
        <f>'Crookes Brothers Ltd'!C67</f>
        <v>0.11999935235257926</v>
      </c>
      <c r="N23" s="12">
        <f>'Crookes Brothers Ltd'!C72</f>
        <v>0.55329597167147104</v>
      </c>
      <c r="O23" s="12">
        <f>'Crookes Brothers Ltd'!C77</f>
        <v>0.58181619499254855</v>
      </c>
      <c r="P23" s="12">
        <f>'Oceana Group Ltd'!C62</f>
        <v>2.568626483967821</v>
      </c>
      <c r="Q23" s="13">
        <f>'Oceana Group Ltd'!C67</f>
        <v>8.8663623332307984E-2</v>
      </c>
      <c r="R23" s="12">
        <f>'Oceana Group Ltd'!C71</f>
        <v>0.47875921602605759</v>
      </c>
      <c r="S23" s="12">
        <f>'Oceana Group Ltd'!C76</f>
        <v>1.8571859492228042</v>
      </c>
      <c r="T23" s="12">
        <f>'Tiger Brands Ltd'!C63</f>
        <v>1.9104865173348551</v>
      </c>
      <c r="U23" s="13">
        <f>'Tiger Brands Ltd'!C68</f>
        <v>0.11262683785462829</v>
      </c>
      <c r="V23" s="12">
        <f>'Tiger Brands Ltd'!C73</f>
        <v>0.50951007975445861</v>
      </c>
      <c r="W23" s="12">
        <f>'Oceana Group Ltd'!C436</f>
        <v>0.68826764725593537</v>
      </c>
      <c r="X23" s="12">
        <f>'Tongaat Hullett'!C27</f>
        <v>0.79630068769267248</v>
      </c>
      <c r="Y23" s="13">
        <f>'Tongaat Hullett'!C32</f>
        <v>0.27191091954022989</v>
      </c>
      <c r="Z23" s="12">
        <f>'Tiger Brands Ltd'!C63</f>
        <v>1.9104865173348551</v>
      </c>
      <c r="AA23" s="13">
        <f>'Tiger Brands Ltd'!C68</f>
        <v>0.11262683785462829</v>
      </c>
      <c r="AB23" s="12">
        <f>'Tiger Brands Ltd'!C73</f>
        <v>0.50951007975445861</v>
      </c>
      <c r="AC23" s="12">
        <f>'Tiger Brands Ltd'!C78</f>
        <v>1.48768859895717</v>
      </c>
      <c r="AD23" s="12">
        <f>'Pioneer Food Group'!D62</f>
        <v>2.2060894029017364</v>
      </c>
      <c r="AE23" s="13">
        <f>'Pioneer Food Group'!D67</f>
        <v>1.4909427192450831E-2</v>
      </c>
      <c r="AF23" s="12">
        <f>'Pioneer Food Group'!D72</f>
        <v>0.86575699415045393</v>
      </c>
      <c r="AG23" s="12">
        <f>'Pioneer Food Group'!D77</f>
        <v>1.7720986519776953</v>
      </c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</row>
    <row r="24" spans="2:221" x14ac:dyDescent="0.25">
      <c r="C24" s="58" t="s">
        <v>255</v>
      </c>
      <c r="D24" s="12">
        <f>'Astral Foods Ltd'!C98</f>
        <v>1.2258483645387603</v>
      </c>
      <c r="E24" s="13">
        <f>'Astral Foods Ltd'!C103</f>
        <v>5.0577138671312159E-2</v>
      </c>
      <c r="F24" s="12">
        <f>'Astral Foods Ltd'!C108</f>
        <v>1.1350439446227119</v>
      </c>
      <c r="G24" s="12">
        <f>'Astral Foods Ltd'!C113</f>
        <v>2.6611756243983606</v>
      </c>
      <c r="H24" s="12">
        <f>'AVI Ltd'!D98</f>
        <v>1.3499564249055873</v>
      </c>
      <c r="I24" s="13">
        <f>'AVI Ltd'!D103</f>
        <v>8.8328414915351441E-2</v>
      </c>
      <c r="J24" s="12">
        <f>'AVI Ltd'!D108</f>
        <v>0.85685212652202403</v>
      </c>
      <c r="K24" s="12">
        <f>'AVI Ltd'!D113</f>
        <v>1.554818695199881</v>
      </c>
      <c r="L24" s="12">
        <f>'Crookes Brothers Ltd'!C98</f>
        <v>7.0128634442622575</v>
      </c>
      <c r="M24" s="13">
        <f>'Crookes Brothers Ltd'!C103</f>
        <v>0.37950003855140579</v>
      </c>
      <c r="N24" s="12">
        <f>'Crookes Brothers Ltd'!C108</f>
        <v>0.36493977989140336</v>
      </c>
      <c r="O24" s="12">
        <f>'Crookes Brothers Ltd'!C113</f>
        <v>0.49776483643007918</v>
      </c>
      <c r="P24" s="12">
        <f>'Oceana Group Ltd'!C97</f>
        <v>2.6929234764765786</v>
      </c>
      <c r="Q24" s="13">
        <f>'Oceana Group Ltd'!C102</f>
        <v>9.4667335302783887E-2</v>
      </c>
      <c r="R24" s="12">
        <f>'Oceana Group Ltd'!C107</f>
        <v>0.44566731291863154</v>
      </c>
      <c r="S24" s="12">
        <f>'Oceana Group Ltd'!C112</f>
        <v>1.8078117801518145</v>
      </c>
      <c r="T24" s="12">
        <f>'Tiger Brands Ltd'!C99</f>
        <v>1.412982900569981</v>
      </c>
      <c r="U24" s="13">
        <f>'Tiger Brands Ltd'!C104</f>
        <v>0.1262004287770066</v>
      </c>
      <c r="V24" s="12">
        <f>'Oceana Group Ltd'!C431</f>
        <v>1.0186475271052278</v>
      </c>
      <c r="W24" s="12">
        <f>'Tiger Brands Ltd'!C114</f>
        <v>1.261427133692679</v>
      </c>
      <c r="X24" s="12">
        <f>'Tongaat Hullett'!C63</f>
        <v>0.7227926078028748</v>
      </c>
      <c r="Y24" s="13">
        <f>'Tongaat Hullett'!C68</f>
        <v>8.9970044416899084E-2</v>
      </c>
      <c r="Z24" s="12">
        <f>'Tiger Brands Ltd'!C99</f>
        <v>1.412982900569981</v>
      </c>
      <c r="AA24" s="13">
        <f>'Tiger Brands Ltd'!C104</f>
        <v>0.1262004287770066</v>
      </c>
      <c r="AB24" s="12">
        <f>'Tiger Brands Ltd'!C109</f>
        <v>0.58080132741203461</v>
      </c>
      <c r="AC24" s="12">
        <f>'Tiger Brands Ltd'!C114</f>
        <v>1.261427133692679</v>
      </c>
      <c r="AD24" s="12">
        <f>'Pioneer Food Group'!D98</f>
        <v>1.9486460957051686</v>
      </c>
      <c r="AE24" s="13">
        <f>'Pioneer Food Group'!D103</f>
        <v>4.3233762284442798E-2</v>
      </c>
      <c r="AF24" s="12">
        <f>'Pioneer Food Group'!D108</f>
        <v>0.79466909667489061</v>
      </c>
      <c r="AG24" s="12">
        <f>'Pioneer Food Group'!D113</f>
        <v>1.7087193925995245</v>
      </c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</row>
    <row r="25" spans="2:221" x14ac:dyDescent="0.25">
      <c r="C25" s="58" t="s">
        <v>256</v>
      </c>
      <c r="D25" s="12">
        <f>'Astral Foods Ltd'!C134</f>
        <v>1.1688685362295348</v>
      </c>
      <c r="E25" s="13">
        <f>'Astral Foods Ltd'!C139</f>
        <v>4.0747159524700621E-2</v>
      </c>
      <c r="F25" s="12">
        <f>'Astral Foods Ltd'!C143</f>
        <v>1.2336427165656518</v>
      </c>
      <c r="G25" s="12">
        <f>'Astral Foods Ltd'!C148</f>
        <v>2.391915052652406</v>
      </c>
      <c r="H25" s="12">
        <f>'AVI Ltd'!D134</f>
        <v>1.7942152678994785</v>
      </c>
      <c r="I25" s="13">
        <f>'AVI Ltd'!D139</f>
        <v>0.11110715852631829</v>
      </c>
      <c r="J25" s="12">
        <f>'AVI Ltd'!D144</f>
        <v>0.53723626052872986</v>
      </c>
      <c r="K25" s="12">
        <f>'AVI Ltd'!D149</f>
        <v>1.5250366191070364</v>
      </c>
      <c r="L25" s="12">
        <f>'Crookes Brothers Ltd'!C134</f>
        <v>4.4665363212513158</v>
      </c>
      <c r="M25" s="13">
        <f>'Crookes Brothers Ltd'!C139</f>
        <v>0.22705020388767944</v>
      </c>
      <c r="N25" s="12">
        <f>'Crookes Brothers Ltd'!C144</f>
        <v>0.45127731609726068</v>
      </c>
      <c r="O25" s="12">
        <f>'Crookes Brothers Ltd'!C149</f>
        <v>0.49526035224449139</v>
      </c>
      <c r="P25" s="12">
        <f>'Oceana Group Ltd'!C133</f>
        <v>2.358798366272469</v>
      </c>
      <c r="Q25" s="13">
        <f>'Oceana Group Ltd'!C138</f>
        <v>9.981301437988481E-2</v>
      </c>
      <c r="R25" s="12">
        <f>'Oceana Group Ltd'!C143</f>
        <v>0.57277855945414091</v>
      </c>
      <c r="S25" s="12">
        <f>'Oceana Group Ltd'!C148</f>
        <v>1.8094368107483547</v>
      </c>
      <c r="T25" s="12">
        <f>'Tiger Brands Ltd'!C135</f>
        <v>1.4904923306715689</v>
      </c>
      <c r="U25" s="13">
        <f>'Tiger Brands Ltd'!C140</f>
        <v>0.12117123076244653</v>
      </c>
      <c r="V25" s="12">
        <f>'Tiger Brands Ltd'!C145</f>
        <v>0.52651874652644182</v>
      </c>
      <c r="W25" s="12">
        <f>'Tiger Brands Ltd'!C150</f>
        <v>1.2701782293568733</v>
      </c>
      <c r="X25" s="12">
        <f>'Tongaat Hullett'!C99</f>
        <v>0.83996212121212122</v>
      </c>
      <c r="Y25" s="13">
        <f>'Tongaat Hullett'!C104</f>
        <v>8.4512871451038821E-2</v>
      </c>
      <c r="Z25" s="12">
        <f>'Tiger Brands Ltd'!C135</f>
        <v>1.4904923306715689</v>
      </c>
      <c r="AA25" s="13">
        <f>'Tiger Brands Ltd'!C140</f>
        <v>0.12117123076244653</v>
      </c>
      <c r="AB25" s="12">
        <f>'Tiger Brands Ltd'!C145</f>
        <v>0.52651874652644182</v>
      </c>
      <c r="AC25" s="12">
        <f>'Tiger Brands Ltd'!C150</f>
        <v>1.2701782293568733</v>
      </c>
      <c r="AD25" s="12">
        <f>'Pioneer Food Group'!D134</f>
        <v>1.6733935246511085</v>
      </c>
      <c r="AE25" s="13">
        <f>'Pioneer Food Group'!D139</f>
        <v>3.243459520351661E-2</v>
      </c>
      <c r="AF25" s="12">
        <f>'Pioneer Food Group'!D144</f>
        <v>0.71257559576421514</v>
      </c>
      <c r="AG25" s="12">
        <f>'Pioneer Food Group'!D149</f>
        <v>1.7546085470436821</v>
      </c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</row>
    <row r="26" spans="2:221" x14ac:dyDescent="0.25">
      <c r="C26" s="58" t="s">
        <v>257</v>
      </c>
      <c r="D26" s="12">
        <f>'Astral Foods Ltd'!C170</f>
        <v>1.2338878477067396</v>
      </c>
      <c r="E26" s="13">
        <f>'Astral Foods Ltd'!C175</f>
        <v>2.9012165214918485E-2</v>
      </c>
      <c r="F26" s="12">
        <f>'Astral Foods Ltd'!C179</f>
        <v>1.2888115854787923</v>
      </c>
      <c r="G26" s="12">
        <f>'Astral Foods Ltd'!C184</f>
        <v>2.2473630189626403</v>
      </c>
      <c r="H26" s="12">
        <f>'AVI Ltd'!D170</f>
        <v>1.2744326380690016</v>
      </c>
      <c r="I26" s="13">
        <f>'AVI Ltd'!D175</f>
        <v>0.11286330375382354</v>
      </c>
      <c r="J26" s="12">
        <f>'AVI Ltd'!D180</f>
        <v>0.7861648901457472</v>
      </c>
      <c r="K26" s="12">
        <f>'AVI Ltd'!D185</f>
        <v>1.4084612105711849</v>
      </c>
      <c r="L26" s="12">
        <f>'Crookes Brothers Ltd'!C170</f>
        <v>6.0112033573579051</v>
      </c>
      <c r="M26" s="13">
        <f>'Crookes Brothers Ltd'!C175</f>
        <v>0.21157278338466784</v>
      </c>
      <c r="N26" s="12">
        <f>'Crookes Brothers Ltd'!C180</f>
        <v>0.38001676405621454</v>
      </c>
      <c r="O26" s="12">
        <f>'Crookes Brothers Ltd'!C185</f>
        <v>0.51118125367947698</v>
      </c>
      <c r="P26" s="12">
        <f>'Oceana Group Ltd'!C169</f>
        <v>2.3527028448202025</v>
      </c>
      <c r="Q26" s="13">
        <f>'Oceana Group Ltd'!C174</f>
        <v>0.10493353082451233</v>
      </c>
      <c r="R26" s="12">
        <f>'Oceana Group Ltd'!C179</f>
        <v>0.61811023402025844</v>
      </c>
      <c r="S26" s="12">
        <f>'Oceana Group Ltd'!C184</f>
        <v>1.725959675430665</v>
      </c>
      <c r="T26" s="12">
        <f>'Tiger Brands Ltd'!C171</f>
        <v>1.1360935380478494</v>
      </c>
      <c r="U26" s="13">
        <f>'Tiger Brands Ltd'!C176</f>
        <v>8.5065482907519405E-2</v>
      </c>
      <c r="V26" s="12">
        <f>'Tiger Brands Ltd'!C181</f>
        <v>0.81350447632402112</v>
      </c>
      <c r="W26" s="12">
        <f>'Tiger Brands Ltd'!C186</f>
        <v>1.1138722020658618</v>
      </c>
      <c r="X26" s="12">
        <f>'Tongaat Hullett'!C135</f>
        <v>1.1778105884834422</v>
      </c>
      <c r="Y26" s="13">
        <f>'Tongaat Hullett'!C140</f>
        <v>8.1402629931120851E-2</v>
      </c>
      <c r="Z26" s="12">
        <f>'Tiger Brands Ltd'!C171</f>
        <v>1.1360935380478494</v>
      </c>
      <c r="AA26" s="13">
        <f>'Tiger Brands Ltd'!C176</f>
        <v>8.5065482907519405E-2</v>
      </c>
      <c r="AB26" s="12">
        <f>'Tiger Brands Ltd'!C181</f>
        <v>0.81350447632402112</v>
      </c>
      <c r="AC26" s="12">
        <f>'Tiger Brands Ltd'!C186</f>
        <v>1.1138722020658618</v>
      </c>
      <c r="AD26" s="12">
        <f>'Pioneer Food Group'!D170</f>
        <v>1.8906219068202907</v>
      </c>
      <c r="AE26" s="13">
        <f>'Pioneer Food Group'!D175</f>
        <v>2.9228554918526696E-2</v>
      </c>
      <c r="AF26" s="12">
        <f>'Pioneer Food Group'!D180</f>
        <v>0.80144999521210813</v>
      </c>
      <c r="AG26" s="12">
        <f>'Pioneer Food Group'!D185</f>
        <v>1.4314418875005528</v>
      </c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</row>
    <row r="27" spans="2:221" x14ac:dyDescent="0.25">
      <c r="C27" s="58" t="s">
        <v>258</v>
      </c>
      <c r="D27" s="12">
        <f>'Astral Foods Ltd'!C205</f>
        <v>1.2555354109182366</v>
      </c>
      <c r="E27" s="13">
        <f>'Astral Foods Ltd'!C209</f>
        <v>3.5518917401276516E-2</v>
      </c>
      <c r="F27" s="12">
        <f>'Astral Foods Ltd'!C214</f>
        <v>1.2495603751465416</v>
      </c>
      <c r="G27" s="12">
        <f>'Astral Foods Ltd'!C219</f>
        <v>2.2752833389293032</v>
      </c>
      <c r="H27" s="12">
        <f>'AVI Ltd'!D206</f>
        <v>1.4167147741906834</v>
      </c>
      <c r="I27" s="13">
        <f>'AVI Ltd'!D211</f>
        <v>0.12814344429943317</v>
      </c>
      <c r="J27" s="12">
        <f>'AVI Ltd'!D216</f>
        <v>0.68459750486219817</v>
      </c>
      <c r="K27" s="12">
        <f>'AVI Ltd'!D221</f>
        <v>1.4455833075211895</v>
      </c>
      <c r="L27" s="12">
        <f>'Crookes Brothers Ltd'!C206</f>
        <v>4.1375587922017303</v>
      </c>
      <c r="M27" s="13">
        <f>'Crookes Brothers Ltd'!C211</f>
        <v>0.16228979709187449</v>
      </c>
      <c r="N27" s="12">
        <f>'Crookes Brothers Ltd'!C215</f>
        <v>0.34315206774743445</v>
      </c>
      <c r="O27" s="12">
        <f>'Crookes Brothers Ltd'!C220</f>
        <v>0.47805179993566438</v>
      </c>
      <c r="P27" s="12">
        <f>'Oceana Group Ltd'!C205</f>
        <v>2.6814818476326634</v>
      </c>
      <c r="Q27" s="13">
        <f>'Oceana Group Ltd'!C210</f>
        <v>0.1208380249463499</v>
      </c>
      <c r="R27" s="12">
        <f>'Oceana Group Ltd'!C215</f>
        <v>0.7031809381844244</v>
      </c>
      <c r="S27" s="12">
        <f>'Oceana Group Ltd'!C220</f>
        <v>1.6936574735228114</v>
      </c>
      <c r="T27" s="12">
        <f>'Tiger Brands Ltd'!C207</f>
        <v>1.1447305242266776</v>
      </c>
      <c r="U27" s="13">
        <f>'Tiger Brands Ltd'!C212</f>
        <v>6.1595100945506943E-2</v>
      </c>
      <c r="V27" s="12">
        <f>'Tiger Brands Ltd'!C217</f>
        <v>0.78186302627050586</v>
      </c>
      <c r="W27" s="12">
        <f>'Tiger Brands Ltd'!C222</f>
        <v>1.217563978754225</v>
      </c>
      <c r="X27" s="12">
        <f>'Tongaat Hullett'!C171</f>
        <v>1.6245807379012938</v>
      </c>
      <c r="Y27" s="13">
        <f>'Tongaat Hullett'!C176</f>
        <v>7.8073301094426062E-2</v>
      </c>
      <c r="Z27" s="12">
        <f>'Tiger Brands Ltd'!C207</f>
        <v>1.1447305242266776</v>
      </c>
      <c r="AA27" s="13">
        <f>'Tiger Brands Ltd'!C212</f>
        <v>6.1595100945506943E-2</v>
      </c>
      <c r="AB27" s="12">
        <f>'Tiger Brands Ltd'!C217</f>
        <v>0.78186302627050586</v>
      </c>
      <c r="AC27" s="12">
        <f>'Tiger Brands Ltd'!C222</f>
        <v>1.217563978754225</v>
      </c>
      <c r="AD27" s="12">
        <f>'Pioneer Food Group'!D206</f>
        <v>1.3825988308049062</v>
      </c>
      <c r="AE27" s="13">
        <f>'Pioneer Food Group'!D211</f>
        <v>4.5287847082778492E-2</v>
      </c>
      <c r="AF27" s="12">
        <f>'Pioneer Food Group'!D216</f>
        <v>1.1119936618627324</v>
      </c>
      <c r="AG27" s="12">
        <f>'Pioneer Food Group'!D221</f>
        <v>1.6490704727932555</v>
      </c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</row>
    <row r="28" spans="2:221" x14ac:dyDescent="0.25">
      <c r="C28" s="58" t="s">
        <v>259</v>
      </c>
      <c r="D28" s="12">
        <f>'Astral Foods Ltd'!C240</f>
        <v>1.4132716772883316</v>
      </c>
      <c r="E28" s="13">
        <f>'Astral Foods Ltd'!C245</f>
        <v>6.9229684957218929E-2</v>
      </c>
      <c r="F28" s="12">
        <f>'Astral Foods Ltd'!C250</f>
        <v>1.0297877364457451</v>
      </c>
      <c r="G28" s="12">
        <f>'Astral Foods Ltd'!C255</f>
        <v>2.4158879586900208</v>
      </c>
      <c r="H28" s="12">
        <f>'AVI Ltd'!D242</f>
        <v>1.0742545198403382</v>
      </c>
      <c r="I28" s="13">
        <f>'AVI Ltd'!D247</f>
        <v>0.11849302275941194</v>
      </c>
      <c r="J28" s="12">
        <f>'AVI Ltd'!D252</f>
        <v>1.0388275599543204</v>
      </c>
      <c r="K28" s="12">
        <f>'AVI Ltd'!D257</f>
        <v>1.399514563106796</v>
      </c>
      <c r="L28" s="12">
        <f>'Crookes Brothers Ltd'!C241</f>
        <v>2.7326909350463953</v>
      </c>
      <c r="M28" s="13">
        <f>'Crookes Brothers Ltd'!C246</f>
        <v>8.1994042810409687E-2</v>
      </c>
      <c r="N28" s="12">
        <f>'Crookes Brothers Ltd'!C251</f>
        <v>0.41906679785554674</v>
      </c>
      <c r="O28" s="12">
        <f>'Crookes Brothers Ltd'!C256</f>
        <v>0.47310620197214892</v>
      </c>
      <c r="P28" s="12">
        <f>'Oceana Group Ltd'!C241</f>
        <v>2.038263315674921</v>
      </c>
      <c r="Q28" s="13">
        <f>'Oceana Group Ltd'!C246</f>
        <v>0.10410523836410361</v>
      </c>
      <c r="R28" s="12">
        <f>'Oceana Group Ltd'!C251</f>
        <v>1.9495567976307175</v>
      </c>
      <c r="S28" s="12">
        <f>'Oceana Group Ltd'!C256</f>
        <v>0.58677251465414837</v>
      </c>
      <c r="T28" s="12">
        <f>'Tiger Brands Ltd'!C243</f>
        <v>1.2882949819794844</v>
      </c>
      <c r="U28" s="13">
        <f>'Tiger Brands Ltd'!C248</f>
        <v>2.985017872081527E-2</v>
      </c>
      <c r="V28" s="12">
        <f>'Tiger Brands Ltd'!C253</f>
        <v>0.80396440599233543</v>
      </c>
      <c r="W28" s="12">
        <f>'Tiger Brands Ltd'!C258</f>
        <v>1.269703833944227</v>
      </c>
      <c r="X28" s="12">
        <f>'Tongaat Hullett'!C207</f>
        <v>1.6641094754302301</v>
      </c>
      <c r="Y28" s="13">
        <f>'Tongaat Hullett'!C212</f>
        <v>6.4809656453110487E-2</v>
      </c>
      <c r="Z28" s="12">
        <f>'Tiger Brands Ltd'!C243</f>
        <v>1.2882949819794844</v>
      </c>
      <c r="AA28" s="13">
        <f>'Tiger Brands Ltd'!C248</f>
        <v>2.985017872081527E-2</v>
      </c>
      <c r="AB28" s="12">
        <f>'Tiger Brands Ltd'!C253</f>
        <v>0.80396440599233543</v>
      </c>
      <c r="AC28" s="12">
        <f>'Tiger Brands Ltd'!C258</f>
        <v>1.269703833944227</v>
      </c>
      <c r="AD28" s="12">
        <f>'Pioneer Food Group'!D242</f>
        <v>2.1711378047241858</v>
      </c>
      <c r="AE28" s="13">
        <f>'Pioneer Food Group'!D246</f>
        <v>6.0294798418258903E-2</v>
      </c>
      <c r="AF28" s="12">
        <f>'Pioneer Food Group'!D251</f>
        <v>0.74594249692585146</v>
      </c>
      <c r="AG28" s="12">
        <f>'Pioneer Food Group'!D256</f>
        <v>1.540395848238949</v>
      </c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</row>
    <row r="29" spans="2:221" x14ac:dyDescent="0.25">
      <c r="C29" s="58" t="s">
        <v>260</v>
      </c>
      <c r="D29" s="12">
        <f>'Astral Foods Ltd'!C276</f>
        <v>1.3893094076193098</v>
      </c>
      <c r="E29" s="13">
        <f>'Astral Foods Ltd'!C281</f>
        <v>3.1133599411738624E-2</v>
      </c>
      <c r="F29" s="12">
        <f>'Astral Foods Ltd'!C286</f>
        <v>1.0986569633986278</v>
      </c>
      <c r="G29" s="12">
        <f>'Astral Foods Ltd'!C291</f>
        <v>2.4881155493926697</v>
      </c>
      <c r="H29" s="12">
        <f>'AVI Ltd'!D278</f>
        <v>1.0680893248460817</v>
      </c>
      <c r="I29" s="13">
        <f>'AVI Ltd'!D283</f>
        <v>0.12152039970793099</v>
      </c>
      <c r="J29" s="12">
        <f>'AVI Ltd'!D288</f>
        <v>1.0116048557745851</v>
      </c>
      <c r="K29" s="12">
        <f>'AVI Ltd'!D293</f>
        <v>1.3496584026309086</v>
      </c>
      <c r="L29" s="12">
        <f>'Crookes Brothers Ltd'!C277</f>
        <v>5.9661970134874762</v>
      </c>
      <c r="M29" s="13">
        <f>'Crookes Brothers Ltd'!C282</f>
        <v>0.11380437506449093</v>
      </c>
      <c r="N29" s="12">
        <f>'Crookes Brothers Ltd'!C287</f>
        <v>0.31031957213186889</v>
      </c>
      <c r="O29" s="12">
        <f>'Crookes Brothers Ltd'!C292</f>
        <v>0.40772979088815064</v>
      </c>
      <c r="P29" s="12">
        <f>'Oceana Group Ltd'!C277</f>
        <v>2.2106271168182778</v>
      </c>
      <c r="Q29" s="13">
        <f>'Oceana Group Ltd'!C282</f>
        <v>0.11624095037498841</v>
      </c>
      <c r="R29" s="12">
        <f>'Oceana Group Ltd'!C287</f>
        <v>1.7713660631699137</v>
      </c>
      <c r="S29" s="12">
        <f>'Oceana Group Ltd'!C292</f>
        <v>0.74224684497363369</v>
      </c>
      <c r="T29" s="12">
        <f>'Tiger Brands Ltd'!C279</f>
        <v>1.7059112846208233</v>
      </c>
      <c r="U29" s="13">
        <f>'Tiger Brands Ltd'!C284</f>
        <v>9.8933805862566074E-2</v>
      </c>
      <c r="V29" s="12">
        <f>'Tiger Brands Ltd'!C289</f>
        <v>0.52981495456501537</v>
      </c>
      <c r="W29" s="12">
        <f>'Tiger Brands Ltd'!C294</f>
        <v>1.3574192075470159</v>
      </c>
      <c r="X29" s="12">
        <f>'Tongaat Hullett'!C243</f>
        <v>1.4096922434201364</v>
      </c>
      <c r="Y29" s="13">
        <f>'Tongaat Hullett'!C248</f>
        <v>4.6174142480211081E-2</v>
      </c>
      <c r="Z29" s="12">
        <f>'Tiger Brands Ltd'!C279</f>
        <v>1.7059112846208233</v>
      </c>
      <c r="AA29" s="13">
        <f>'Tiger Brands Ltd'!C284</f>
        <v>9.8933805862566074E-2</v>
      </c>
      <c r="AB29" s="12">
        <f>'Tiger Brands Ltd'!C289</f>
        <v>0.52981495456501537</v>
      </c>
      <c r="AC29" s="12">
        <f>'Tiger Brands Ltd'!C294</f>
        <v>1.3574192075470159</v>
      </c>
      <c r="AD29" s="12">
        <f>'Pioneer Food Group'!D277</f>
        <v>1.9644597236720613</v>
      </c>
      <c r="AE29" s="13">
        <f>'Pioneer Food Group'!D282</f>
        <v>8.2048328315062452E-2</v>
      </c>
      <c r="AF29" s="12">
        <f>'Pioneer Food Group'!D287</f>
        <v>0.418549757119209</v>
      </c>
      <c r="AG29" s="12">
        <f>'Pioneer Food Group'!D292</f>
        <v>1.6925213712432507</v>
      </c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</row>
    <row r="30" spans="2:221" x14ac:dyDescent="0.25">
      <c r="C30" s="58" t="s">
        <v>261</v>
      </c>
      <c r="D30" s="12">
        <f>'Astral Foods Ltd'!C312</f>
        <v>1.8255460076156573</v>
      </c>
      <c r="E30" s="13">
        <f>'Astral Foods Ltd'!C317</f>
        <v>6.112099100284387E-2</v>
      </c>
      <c r="F30" s="12">
        <f>'Astral Foods Ltd'!C321</f>
        <v>0.7660017118432384</v>
      </c>
      <c r="G30" s="12">
        <f>'Astral Foods Ltd'!C326</f>
        <v>2.3916622436240895</v>
      </c>
      <c r="H30" s="12">
        <f>'AVI Ltd'!D314</f>
        <v>1.2040368582711716</v>
      </c>
      <c r="I30" s="13">
        <f>'AVI Ltd'!D319</f>
        <v>0.11780410478892041</v>
      </c>
      <c r="J30" s="12">
        <f>'AVI Ltd'!D324</f>
        <v>0.90988725601335618</v>
      </c>
      <c r="K30" s="12">
        <f>'AVI Ltd'!D329</f>
        <v>1.4228702164857223</v>
      </c>
      <c r="L30" s="12">
        <f>'Crookes Brothers Ltd'!C313</f>
        <v>2.877531949979387</v>
      </c>
      <c r="M30" s="13">
        <f>'Crookes Brothers Ltd'!C318</f>
        <v>0.14489924708299257</v>
      </c>
      <c r="N30" s="12">
        <f>'Crookes Brothers Ltd'!C323</f>
        <v>0.37568066070715611</v>
      </c>
      <c r="O30" s="12">
        <f>'Crookes Brothers Ltd'!C328</f>
        <v>0.45233785318509545</v>
      </c>
      <c r="P30" s="12">
        <f>'Oceana Group Ltd'!C313</f>
        <v>1.5025840783185902</v>
      </c>
      <c r="Q30" s="13">
        <f>'Oceana Group Ltd'!C318</f>
        <v>7.0410566975820987E-2</v>
      </c>
      <c r="R30" s="12">
        <f>'Oceana Group Ltd'!C323</f>
        <v>1.6734673559726021</v>
      </c>
      <c r="S30" s="12">
        <f>'Oceana Group Ltd'!C328</f>
        <v>0.67786263874402897</v>
      </c>
      <c r="T30" s="12">
        <f>'Tiger Brands Ltd'!C315</f>
        <v>1.8464015512196812</v>
      </c>
      <c r="U30" s="13">
        <f>'Tiger Brands Ltd'!C320</f>
        <v>9.5200429390660757E-2</v>
      </c>
      <c r="V30" s="12">
        <f>'Tiger Brands Ltd'!C325</f>
        <v>0.40548144327479896</v>
      </c>
      <c r="W30" s="12">
        <f>'Tiger Brands Ltd'!C330</f>
        <v>1.3286139654367117</v>
      </c>
      <c r="X30" s="12">
        <f>'Tongaat Hullett'!C279</f>
        <v>1.8599710982658959</v>
      </c>
      <c r="Y30" s="13">
        <f>'Tongaat Hullett'!C284</f>
        <v>6.1121964833938038E-2</v>
      </c>
      <c r="Z30" s="12">
        <f>'Tiger Brands Ltd'!C315</f>
        <v>1.8464015512196812</v>
      </c>
      <c r="AA30" s="13">
        <f>'Tiger Brands Ltd'!C320</f>
        <v>9.5200429390660757E-2</v>
      </c>
      <c r="AB30" s="12">
        <f>'Tiger Brands Ltd'!C325</f>
        <v>0.40548144327479896</v>
      </c>
      <c r="AC30" s="12">
        <f>'Tiger Brands Ltd'!C330</f>
        <v>1.3286139654367117</v>
      </c>
      <c r="AD30" s="12">
        <f>'Pioneer Food Group'!D313</f>
        <v>1.6809162230761525</v>
      </c>
      <c r="AE30" s="13">
        <f>'Pioneer Food Group'!D318</f>
        <v>3.7088190601860686E-2</v>
      </c>
      <c r="AF30" s="12">
        <f>'Pioneer Food Group'!D323</f>
        <v>0.58468995453845407</v>
      </c>
      <c r="AG30" s="12">
        <f>'Pioneer Food Group'!D328</f>
        <v>1.5089711307313309</v>
      </c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</row>
    <row r="31" spans="2:221" x14ac:dyDescent="0.25">
      <c r="C31" s="58" t="s">
        <v>262</v>
      </c>
      <c r="D31" s="12">
        <f>'Astral Foods Ltd'!C347</f>
        <v>2.1069393228293665</v>
      </c>
      <c r="E31" s="13">
        <f>'Astral Foods Ltd'!C352</f>
        <v>0.11051687471361424</v>
      </c>
      <c r="F31" s="12">
        <f>'Astral Foods Ltd'!C356</f>
        <v>0.65199985658548232</v>
      </c>
      <c r="G31" s="12">
        <f>'Astral Foods Ltd'!C361</f>
        <v>2.1714463302169009</v>
      </c>
      <c r="H31" s="12">
        <f>'AVI Ltd'!D350</f>
        <v>1.3401922295925275</v>
      </c>
      <c r="I31" s="13">
        <f>'AVI Ltd'!D355</f>
        <v>0.1247106976744186</v>
      </c>
      <c r="J31" s="12">
        <f>'AVI Ltd'!D360</f>
        <v>0.87793408984921495</v>
      </c>
      <c r="K31" s="12">
        <f>'AVI Ltd'!D365</f>
        <v>1.3903834612917245</v>
      </c>
      <c r="L31" s="12">
        <f>'Crookes Brothers Ltd'!C349</f>
        <v>1.5668759420430787</v>
      </c>
      <c r="M31" s="13">
        <f>'Crookes Brothers Ltd'!C354</f>
        <v>-4.9252688965541374E-3</v>
      </c>
      <c r="N31" s="12">
        <f>'Crookes Brothers Ltd'!C359</f>
        <v>0.51956680966830593</v>
      </c>
      <c r="O31" s="12">
        <f>'Crookes Brothers Ltd'!C364</f>
        <v>0.4190324082043827</v>
      </c>
      <c r="P31" s="12">
        <f>'Oceana Group Ltd'!C349</f>
        <v>1.8594825222247338</v>
      </c>
      <c r="Q31" s="13">
        <f>'Oceana Group Ltd'!C354</f>
        <v>0.11409234972762396</v>
      </c>
      <c r="R31" s="12">
        <f>'Oceana Group Ltd'!C359</f>
        <v>1.265893952289818</v>
      </c>
      <c r="S31" s="12">
        <f>'Oceana Group Ltd'!C364</f>
        <v>0.72271655045698013</v>
      </c>
      <c r="T31" s="12">
        <f>'Tiger Brands Ltd'!C351</f>
        <v>1.9927791149787077</v>
      </c>
      <c r="U31" s="13">
        <f>'Tiger Brands Ltd'!C356</f>
        <v>8.4760562194916678E-2</v>
      </c>
      <c r="V31" s="12">
        <f>'Tiger Brands Ltd'!C361</f>
        <v>0.37006160822664497</v>
      </c>
      <c r="W31" s="12">
        <f>'Tiger Brands Ltd'!C366</f>
        <v>1.191755403620802</v>
      </c>
      <c r="X31" s="12">
        <f>'Tongaat Hullett'!C315</f>
        <v>1.5402092003149253</v>
      </c>
      <c r="Y31" s="13">
        <f>'Tongaat Hullett'!C320</f>
        <v>4.8934165587092217E-2</v>
      </c>
      <c r="Z31" s="12">
        <f>'Tiger Brands Ltd'!C351</f>
        <v>1.9927791149787077</v>
      </c>
      <c r="AA31" s="13">
        <f>'Tiger Brands Ltd'!C356</f>
        <v>8.4760562194916678E-2</v>
      </c>
      <c r="AB31" s="12">
        <f>'Tiger Brands Ltd'!C361</f>
        <v>0.37006160822664497</v>
      </c>
      <c r="AC31" s="12">
        <f>'Tiger Brands Ltd'!C366</f>
        <v>1.191755403620802</v>
      </c>
      <c r="AD31" s="12">
        <f>'Pioneer Food Group'!D349</f>
        <v>1.7661840800021449</v>
      </c>
      <c r="AE31" s="13">
        <f>'Pioneer Food Group'!D354</f>
        <v>5.3225874563495479E-2</v>
      </c>
      <c r="AF31" s="12">
        <f>'Pioneer Food Group'!D359</f>
        <v>0.72798936758825639</v>
      </c>
      <c r="AG31" s="12">
        <f>'Pioneer Food Group'!D364</f>
        <v>1.3858574526004686</v>
      </c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</row>
    <row r="32" spans="2:221" x14ac:dyDescent="0.25">
      <c r="C32" s="58" t="s">
        <v>263</v>
      </c>
      <c r="D32" s="12">
        <f>'Astral Foods Ltd'!C382</f>
        <v>2.0604844742226756</v>
      </c>
      <c r="E32" s="13">
        <f>'Astral Foods Ltd'!C387</f>
        <v>4.8017218525858378E-2</v>
      </c>
      <c r="F32" s="12">
        <f>'Astral Foods Ltd'!C391</f>
        <v>0.64376158403007666</v>
      </c>
      <c r="G32" s="12">
        <f>'Astral Foods Ltd'!C396</f>
        <v>2.2312903750470938</v>
      </c>
      <c r="H32" s="12">
        <f>'AVI Ltd'!D387</f>
        <v>1.156084656084656</v>
      </c>
      <c r="I32" s="13">
        <f>'AVI Ltd'!D392</f>
        <v>0.12200685884616262</v>
      </c>
      <c r="J32" s="12">
        <f>'AVI Ltd'!D397</f>
        <v>1.1578877800541933</v>
      </c>
      <c r="K32" s="12">
        <f>'AVI Ltd'!D402</f>
        <v>1.3425724582197585</v>
      </c>
      <c r="L32" s="12">
        <f>'Crookes Brothers Ltd'!C385</f>
        <v>1.7084350802790451</v>
      </c>
      <c r="M32" s="13">
        <f>'Crookes Brothers Ltd'!C390</f>
        <v>6.3760622388999127E-2</v>
      </c>
      <c r="N32" s="12">
        <f>'Crookes Brothers Ltd'!C395</f>
        <v>0.58729733300617204</v>
      </c>
      <c r="O32" s="12">
        <f>'Crookes Brothers Ltd'!C400</f>
        <v>0.39579067405816643</v>
      </c>
      <c r="P32" s="12">
        <f>'Oceana Group Ltd'!C386</f>
        <v>2.0441863235579705</v>
      </c>
      <c r="Q32" s="13">
        <f>'Oceana Group Ltd'!C391</f>
        <v>8.4782504937943079E-2</v>
      </c>
      <c r="R32" s="12">
        <f>'Oceana Group Ltd'!C395</f>
        <v>1.1087025919187024</v>
      </c>
      <c r="S32" s="12">
        <f>'Oceana Group Ltd'!C400</f>
        <v>0.70808093443463405</v>
      </c>
      <c r="T32" s="12">
        <f>'Tiger Brands Ltd'!C387</f>
        <v>1.9934224560904501</v>
      </c>
      <c r="U32" s="13">
        <f>'Tiger Brands Ltd'!C392</f>
        <v>0.13420025388225446</v>
      </c>
      <c r="V32" s="12">
        <f>'Tiger Brands Ltd'!C397</f>
        <v>0.43959110822651304</v>
      </c>
      <c r="W32" s="12">
        <f>'Tiger Brands Ltd'!C402</f>
        <v>1.3247537251189108</v>
      </c>
      <c r="X32" s="12">
        <f>'Tongaat Hullett'!C351</f>
        <v>0.50231869122761819</v>
      </c>
      <c r="Y32" s="12">
        <f>'Tongaat Hullett'!C356</f>
        <v>-4.6399906262815628E-2</v>
      </c>
      <c r="Z32" s="12">
        <f>'Tiger Brands Ltd'!C387</f>
        <v>1.9934224560904501</v>
      </c>
      <c r="AA32" s="13">
        <f>'Tiger Brands Ltd'!C392</f>
        <v>0.13420025388225446</v>
      </c>
      <c r="AB32" s="12">
        <f>'Tiger Brands Ltd'!C397</f>
        <v>0.43959110822651304</v>
      </c>
      <c r="AC32" s="12">
        <f>'Tiger Brands Ltd'!C402</f>
        <v>1.3247537251189108</v>
      </c>
      <c r="AD32" s="12">
        <f>'Pioneer Food Group'!D385</f>
        <v>1.9537810990384994</v>
      </c>
      <c r="AE32" s="13">
        <f>'Pioneer Food Group'!D390</f>
        <v>4.0849016970560592E-2</v>
      </c>
      <c r="AF32" s="12">
        <f>'Pioneer Food Group'!D395</f>
        <v>0.63723788033241369</v>
      </c>
      <c r="AG32" s="12">
        <f>'Pioneer Food Group'!D400</f>
        <v>1.5189048944973305</v>
      </c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</row>
    <row r="33" spans="2:221" x14ac:dyDescent="0.25">
      <c r="C33" s="58" t="s">
        <v>264</v>
      </c>
      <c r="D33" s="29">
        <f>'Astral Foods Ltd'!C418</f>
        <v>1.7137777458864187</v>
      </c>
      <c r="E33" s="13">
        <f>'Astral Foods Ltd'!C423</f>
        <v>3.9791748335133138E-2</v>
      </c>
      <c r="F33" s="29">
        <f>'Astral Foods Ltd'!C428</f>
        <v>0.64376158403007666</v>
      </c>
      <c r="G33" s="12">
        <f>'Astral Foods Ltd'!C433</f>
        <v>1.975530605127257</v>
      </c>
      <c r="H33" s="12">
        <f>'AVI Ltd'!D425</f>
        <v>1.4237052390432814</v>
      </c>
      <c r="I33" s="13">
        <f>'AVI Ltd'!D430</f>
        <v>0.14741440002422462</v>
      </c>
      <c r="J33" s="12">
        <f>'AVI Ltd'!D435</f>
        <v>0.94657659811892236</v>
      </c>
      <c r="K33" s="12">
        <f>'AVI Ltd'!D440</f>
        <v>1.3522474843121397</v>
      </c>
      <c r="L33" s="12">
        <f>'Crookes Brothers Ltd'!C422</f>
        <v>1.7648041378064983</v>
      </c>
      <c r="M33" s="13">
        <f>'Crookes Brothers Ltd'!C427</f>
        <v>3.3663172165638494E-2</v>
      </c>
      <c r="N33" s="12">
        <f>'Crookes Brothers Ltd'!C432</f>
        <v>0.6798472331411396</v>
      </c>
      <c r="O33" s="12">
        <f>'Crookes Brothers Ltd'!C437</f>
        <v>0.39298106290974094</v>
      </c>
      <c r="P33" s="12">
        <f>'Oceana Group Ltd'!C421</f>
        <v>1.9261139826109583</v>
      </c>
      <c r="Q33" s="13">
        <f>'Oceana Group Ltd'!C426</f>
        <v>9.8232727809318368E-2</v>
      </c>
      <c r="R33" s="12">
        <f>'Oceana Group Ltd'!C431</f>
        <v>1.0186475271052278</v>
      </c>
      <c r="S33" s="12">
        <f>'Oceana Group Ltd'!C436</f>
        <v>0.68826764725593537</v>
      </c>
      <c r="T33" s="12">
        <f>'Tiger Brands Ltd'!C423</f>
        <v>2.1351560534819374</v>
      </c>
      <c r="U33" s="13">
        <f>'Tiger Brands Ltd'!C427</f>
        <v>4.8188921486042931E-2</v>
      </c>
      <c r="V33" s="12">
        <f>'Tiger Brands Ltd'!C432</f>
        <v>0.41467246031645488</v>
      </c>
      <c r="W33" s="12">
        <f>'Tiger Brands Ltd'!C437</f>
        <v>1.3873153040207755</v>
      </c>
      <c r="Z33" s="12">
        <f>'Tiger Brands Ltd'!C423</f>
        <v>2.1351560534819374</v>
      </c>
      <c r="AA33" s="13">
        <f>'Tiger Brands Ltd'!C427</f>
        <v>4.8188921486042931E-2</v>
      </c>
      <c r="AB33" s="12">
        <f>'Tiger Brands Ltd'!C432</f>
        <v>0.41467246031645488</v>
      </c>
      <c r="AC33" s="12">
        <f>'Tiger Brands Ltd'!C437</f>
        <v>1.3873153040207755</v>
      </c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</row>
    <row r="34" spans="2:221" x14ac:dyDescent="0.25"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</row>
    <row r="35" spans="2:221" ht="30" x14ac:dyDescent="0.25">
      <c r="C35" s="92" t="s">
        <v>309</v>
      </c>
      <c r="D35" s="51" t="s">
        <v>248</v>
      </c>
      <c r="I35" s="51" t="s">
        <v>266</v>
      </c>
      <c r="N35" s="51" t="s">
        <v>308</v>
      </c>
      <c r="S35" s="51" t="s">
        <v>249</v>
      </c>
      <c r="X35" s="51" t="s">
        <v>250</v>
      </c>
      <c r="AD35" s="51" t="s">
        <v>333</v>
      </c>
      <c r="AI35" s="51" t="s">
        <v>253</v>
      </c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</row>
    <row r="36" spans="2:221" x14ac:dyDescent="0.25">
      <c r="D36" s="88" t="s">
        <v>7</v>
      </c>
      <c r="E36" s="59" t="s">
        <v>267</v>
      </c>
      <c r="F36" s="59" t="s">
        <v>268</v>
      </c>
      <c r="G36" s="59" t="s">
        <v>269</v>
      </c>
      <c r="H36" s="59" t="s">
        <v>270</v>
      </c>
      <c r="I36" s="88" t="s">
        <v>7</v>
      </c>
      <c r="J36" s="59" t="s">
        <v>267</v>
      </c>
      <c r="K36" s="59" t="s">
        <v>268</v>
      </c>
      <c r="L36" s="59" t="s">
        <v>269</v>
      </c>
      <c r="M36" s="59" t="s">
        <v>270</v>
      </c>
      <c r="N36" s="88" t="s">
        <v>7</v>
      </c>
      <c r="O36" s="59" t="s">
        <v>267</v>
      </c>
      <c r="P36" s="59" t="s">
        <v>268</v>
      </c>
      <c r="Q36" s="59" t="s">
        <v>269</v>
      </c>
      <c r="R36" s="59" t="s">
        <v>270</v>
      </c>
      <c r="S36" s="88" t="s">
        <v>7</v>
      </c>
      <c r="T36" s="59" t="s">
        <v>267</v>
      </c>
      <c r="U36" s="59" t="s">
        <v>268</v>
      </c>
      <c r="V36" s="59" t="s">
        <v>269</v>
      </c>
      <c r="W36" s="59" t="s">
        <v>270</v>
      </c>
      <c r="X36" s="88" t="s">
        <v>7</v>
      </c>
      <c r="Y36" s="59" t="s">
        <v>267</v>
      </c>
      <c r="Z36" s="59" t="s">
        <v>267</v>
      </c>
      <c r="AA36" s="59" t="s">
        <v>268</v>
      </c>
      <c r="AB36" s="59" t="s">
        <v>269</v>
      </c>
      <c r="AC36" s="59" t="s">
        <v>270</v>
      </c>
      <c r="AD36" s="88" t="s">
        <v>7</v>
      </c>
      <c r="AE36" s="59" t="s">
        <v>267</v>
      </c>
      <c r="AF36" s="59" t="s">
        <v>268</v>
      </c>
      <c r="AG36" s="59" t="s">
        <v>269</v>
      </c>
      <c r="AH36" s="59" t="s">
        <v>270</v>
      </c>
      <c r="AI36" s="88" t="s">
        <v>7</v>
      </c>
      <c r="AJ36" s="59" t="s">
        <v>267</v>
      </c>
      <c r="AK36" s="59" t="s">
        <v>268</v>
      </c>
      <c r="AL36" s="59" t="s">
        <v>269</v>
      </c>
      <c r="AM36" s="59" t="s">
        <v>270</v>
      </c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</row>
    <row r="37" spans="2:221" x14ac:dyDescent="0.25">
      <c r="B37" s="58" t="s">
        <v>265</v>
      </c>
      <c r="C37" s="60">
        <v>1</v>
      </c>
      <c r="D37" s="89">
        <f>G5</f>
        <v>1.9494026560716242E-2</v>
      </c>
      <c r="E37" s="8">
        <f>D22</f>
        <v>1.1408919859061584</v>
      </c>
      <c r="F37" s="8">
        <f t="shared" ref="E37:H48" si="0">E22</f>
        <v>3.9959980248228423E-2</v>
      </c>
      <c r="G37" s="8">
        <f t="shared" si="0"/>
        <v>1.3225455176153667</v>
      </c>
      <c r="H37" s="8">
        <f t="shared" si="0"/>
        <v>2.9053795467895784</v>
      </c>
      <c r="I37" s="89">
        <f>J5</f>
        <v>1.1794465807132601E-2</v>
      </c>
      <c r="J37" s="8">
        <f t="shared" ref="J37:J48" si="1">H22</f>
        <v>1.5857277191516037</v>
      </c>
      <c r="K37" s="8">
        <f t="shared" ref="K37:K48" si="2">I22</f>
        <v>6.7644971613949723E-2</v>
      </c>
      <c r="L37" s="8">
        <f t="shared" ref="L37:L48" si="3">J22</f>
        <v>1.0798838875065973</v>
      </c>
      <c r="M37" s="8">
        <f t="shared" ref="M37:M48" si="4">K22</f>
        <v>1.4303166518642041</v>
      </c>
      <c r="N37" s="89">
        <f t="shared" ref="N37:N48" si="5">M5</f>
        <v>9.0443398459467639E-2</v>
      </c>
      <c r="O37" s="8">
        <f t="shared" ref="O37:O48" si="6">L22</f>
        <v>3.2969170629067692</v>
      </c>
      <c r="P37" s="8">
        <f t="shared" ref="P37:P48" si="7">M22</f>
        <v>0.235587309023711</v>
      </c>
      <c r="Q37" s="8">
        <f t="shared" ref="Q37:Q48" si="8">N22</f>
        <v>0.52683592203106433</v>
      </c>
      <c r="R37" s="8">
        <f t="shared" ref="R37:R48" si="9">O22</f>
        <v>0.58917070477826172</v>
      </c>
      <c r="S37" s="89">
        <f t="shared" ref="S37:S48" si="10">P5</f>
        <v>-1.8114482062652787E-2</v>
      </c>
      <c r="T37" s="8">
        <f t="shared" ref="T37:T48" si="11">P22</f>
        <v>2.283321705404008</v>
      </c>
      <c r="U37" s="8">
        <f t="shared" ref="U37:U48" si="12">Q22</f>
        <v>9.3276624153966578E-2</v>
      </c>
      <c r="V37" s="8">
        <f t="shared" ref="V37:V48" si="13">R22</f>
        <v>0.52997434476093008</v>
      </c>
      <c r="W37" s="8">
        <f t="shared" ref="W37:W48" si="14">S22</f>
        <v>1.9168059195743332</v>
      </c>
      <c r="X37" s="110">
        <f t="shared" ref="X37:X48" si="15">S5</f>
        <v>-9.1866240202067351E-2</v>
      </c>
      <c r="Y37" s="8">
        <f t="shared" ref="Y37:Y48" si="16">T22</f>
        <v>1.8175602944171296</v>
      </c>
      <c r="Z37" s="12">
        <f t="shared" ref="Z37:Z48" si="17">P22</f>
        <v>2.283321705404008</v>
      </c>
      <c r="AA37" s="8">
        <f t="shared" ref="AA37:AA48" si="18">Q22</f>
        <v>9.3276624153966578E-2</v>
      </c>
      <c r="AB37" s="8">
        <f t="shared" ref="AB37:AB48" si="19">R22</f>
        <v>0.52997434476093008</v>
      </c>
      <c r="AC37" s="8">
        <f t="shared" ref="AC37:AC48" si="20">S22</f>
        <v>1.9168059195743332</v>
      </c>
      <c r="AD37" s="89">
        <f t="shared" ref="AD37:AD48" si="21">S5</f>
        <v>-9.1866240202067351E-2</v>
      </c>
      <c r="AE37" s="8">
        <f>Z22</f>
        <v>1.8175602944171296</v>
      </c>
      <c r="AF37" s="8">
        <f t="shared" ref="AF37:AF48" si="22">AA22</f>
        <v>0.11784615823425668</v>
      </c>
      <c r="AG37" s="12">
        <f t="shared" ref="AG37:AG48" si="23">AB22</f>
        <v>0.60436256812222877</v>
      </c>
      <c r="AH37" s="12">
        <f t="shared" ref="AH37:AH48" si="24">AC22</f>
        <v>2.9053795467895784</v>
      </c>
      <c r="AI37" s="90">
        <f t="shared" ref="AI37:AI48" si="25">AB5</f>
        <v>7.5566916445901772E-3</v>
      </c>
      <c r="AJ37" s="12">
        <f t="shared" ref="AJ37:AJ48" si="26">AD22</f>
        <v>2.4795040795824859</v>
      </c>
      <c r="AK37" s="12">
        <f t="shared" ref="AK37:AK48" si="27">AE22</f>
        <v>3.4421638434101287E-2</v>
      </c>
      <c r="AL37" s="12">
        <f t="shared" ref="AL37:AL48" si="28">AF22</f>
        <v>0.74837237728734729</v>
      </c>
      <c r="AM37" s="12">
        <f t="shared" ref="AM37:AM48" si="29">AG22</f>
        <v>2.0099815787745614</v>
      </c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</row>
    <row r="38" spans="2:221" x14ac:dyDescent="0.25">
      <c r="B38" s="58" t="s">
        <v>254</v>
      </c>
      <c r="C38" s="60">
        <v>2</v>
      </c>
      <c r="D38" s="110">
        <f t="shared" ref="D38:D48" si="30">G6</f>
        <v>-0.12225133796798569</v>
      </c>
      <c r="E38" s="8">
        <f t="shared" si="0"/>
        <v>1.1645784815616711</v>
      </c>
      <c r="F38" s="8">
        <f t="shared" si="0"/>
        <v>4.3460142922802134E-2</v>
      </c>
      <c r="G38" s="8">
        <f t="shared" si="0"/>
        <v>1.1631202388056399</v>
      </c>
      <c r="H38" s="8">
        <f t="shared" si="0"/>
        <v>2.7906094311879976</v>
      </c>
      <c r="I38" s="89">
        <f t="shared" ref="I38:I48" si="31">J6</f>
        <v>-2.2366913157291571E-2</v>
      </c>
      <c r="J38" s="8">
        <f t="shared" si="1"/>
        <v>1.3515932203389831</v>
      </c>
      <c r="K38" s="8">
        <f t="shared" si="2"/>
        <v>7.2366913157291574E-2</v>
      </c>
      <c r="L38" s="8">
        <f t="shared" si="3"/>
        <v>0.91469856524554405</v>
      </c>
      <c r="M38" s="8">
        <f t="shared" si="4"/>
        <v>1.4754819073385188</v>
      </c>
      <c r="N38" s="89">
        <f t="shared" si="5"/>
        <v>-1.9475863683586725E-2</v>
      </c>
      <c r="O38" s="8">
        <f t="shared" si="6"/>
        <v>3.1009993573976824</v>
      </c>
      <c r="P38" s="8">
        <f t="shared" si="7"/>
        <v>0.11999935235257926</v>
      </c>
      <c r="Q38" s="8">
        <f t="shared" si="8"/>
        <v>0.55329597167147104</v>
      </c>
      <c r="R38" s="8">
        <f t="shared" si="9"/>
        <v>0.58181619499254855</v>
      </c>
      <c r="S38" s="89">
        <f t="shared" si="10"/>
        <v>-5.0839902269968859E-2</v>
      </c>
      <c r="T38" s="8">
        <f t="shared" si="11"/>
        <v>2.568626483967821</v>
      </c>
      <c r="U38" s="8">
        <f t="shared" si="12"/>
        <v>8.8663623332307984E-2</v>
      </c>
      <c r="V38" s="8">
        <f t="shared" si="13"/>
        <v>0.47875921602605759</v>
      </c>
      <c r="W38" s="8">
        <f t="shared" si="14"/>
        <v>1.8571859492228042</v>
      </c>
      <c r="X38" s="110">
        <f t="shared" si="15"/>
        <v>-0.15007206359366784</v>
      </c>
      <c r="Y38" s="8">
        <f t="shared" si="16"/>
        <v>1.9104865173348551</v>
      </c>
      <c r="Z38" s="12">
        <f t="shared" si="17"/>
        <v>2.568626483967821</v>
      </c>
      <c r="AA38" s="8">
        <f t="shared" si="18"/>
        <v>8.8663623332307984E-2</v>
      </c>
      <c r="AB38" s="8">
        <f t="shared" si="19"/>
        <v>0.47875921602605759</v>
      </c>
      <c r="AC38" s="8">
        <f t="shared" si="20"/>
        <v>1.8571859492228042</v>
      </c>
      <c r="AD38" s="89">
        <f t="shared" si="21"/>
        <v>-0.15007206359366784</v>
      </c>
      <c r="AE38" s="8">
        <f t="shared" ref="AE38:AE48" si="32">Z23</f>
        <v>1.9104865173348551</v>
      </c>
      <c r="AF38" s="8">
        <f t="shared" si="22"/>
        <v>0.11262683785462829</v>
      </c>
      <c r="AG38" s="12">
        <f t="shared" si="23"/>
        <v>0.50951007975445861</v>
      </c>
      <c r="AH38" s="12">
        <f t="shared" si="24"/>
        <v>1.48768859895717</v>
      </c>
      <c r="AI38" s="90">
        <f t="shared" si="25"/>
        <v>-4.6588356057281496E-2</v>
      </c>
      <c r="AJ38" s="12">
        <f t="shared" si="26"/>
        <v>2.2060894029017364</v>
      </c>
      <c r="AK38" s="12">
        <f t="shared" si="27"/>
        <v>1.4909427192450831E-2</v>
      </c>
      <c r="AL38" s="12">
        <f t="shared" si="28"/>
        <v>0.86575699415045393</v>
      </c>
      <c r="AM38" s="12">
        <f t="shared" si="29"/>
        <v>1.7720986519776953</v>
      </c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</row>
    <row r="39" spans="2:221" x14ac:dyDescent="0.25">
      <c r="B39" s="58" t="s">
        <v>255</v>
      </c>
      <c r="C39" s="60">
        <v>3</v>
      </c>
      <c r="D39" s="110">
        <f t="shared" si="30"/>
        <v>-5.808689555200576E-2</v>
      </c>
      <c r="E39" s="8">
        <f t="shared" si="0"/>
        <v>1.2258483645387603</v>
      </c>
      <c r="F39" s="8">
        <f t="shared" si="0"/>
        <v>5.0577138671312159E-2</v>
      </c>
      <c r="G39" s="8">
        <f t="shared" si="0"/>
        <v>1.1350439446227119</v>
      </c>
      <c r="H39" s="8">
        <f t="shared" si="0"/>
        <v>2.6611756243983606</v>
      </c>
      <c r="I39" s="89">
        <f t="shared" si="31"/>
        <v>-1.9077989720947881E-2</v>
      </c>
      <c r="J39" s="8">
        <f t="shared" si="1"/>
        <v>1.3499564249055873</v>
      </c>
      <c r="K39" s="8">
        <f t="shared" si="2"/>
        <v>8.8328414915351441E-2</v>
      </c>
      <c r="L39" s="8">
        <f t="shared" si="3"/>
        <v>0.85685212652202403</v>
      </c>
      <c r="M39" s="8">
        <f t="shared" si="4"/>
        <v>1.554818695199881</v>
      </c>
      <c r="N39" s="89">
        <f t="shared" si="5"/>
        <v>-0.25312643489668751</v>
      </c>
      <c r="O39" s="8">
        <f t="shared" si="6"/>
        <v>7.0128634442622575</v>
      </c>
      <c r="P39" s="8">
        <f t="shared" si="7"/>
        <v>0.37950003855140579</v>
      </c>
      <c r="Q39" s="8">
        <f t="shared" si="8"/>
        <v>0.36493977989140336</v>
      </c>
      <c r="R39" s="8">
        <f t="shared" si="9"/>
        <v>0.49776483643007918</v>
      </c>
      <c r="S39" s="89">
        <f t="shared" si="10"/>
        <v>-1.756697695845294E-2</v>
      </c>
      <c r="T39" s="8">
        <f t="shared" si="11"/>
        <v>2.6929234764765786</v>
      </c>
      <c r="U39" s="8">
        <f t="shared" si="12"/>
        <v>9.4667335302783887E-2</v>
      </c>
      <c r="V39" s="8">
        <f t="shared" si="13"/>
        <v>0.44566731291863154</v>
      </c>
      <c r="W39" s="8">
        <f t="shared" si="14"/>
        <v>1.8078117801518145</v>
      </c>
      <c r="X39" s="110">
        <f t="shared" si="15"/>
        <v>-9.9664377955647324E-2</v>
      </c>
      <c r="Y39" s="8">
        <f t="shared" si="16"/>
        <v>1.412982900569981</v>
      </c>
      <c r="Z39" s="12">
        <f t="shared" si="17"/>
        <v>2.6929234764765786</v>
      </c>
      <c r="AA39" s="8">
        <f t="shared" si="18"/>
        <v>9.4667335302783887E-2</v>
      </c>
      <c r="AB39" s="8">
        <f t="shared" si="19"/>
        <v>0.44566731291863154</v>
      </c>
      <c r="AC39" s="8">
        <f t="shared" si="20"/>
        <v>1.8078117801518145</v>
      </c>
      <c r="AD39" s="89">
        <f t="shared" si="21"/>
        <v>-9.9664377955647324E-2</v>
      </c>
      <c r="AE39" s="8">
        <f t="shared" si="32"/>
        <v>1.412982900569981</v>
      </c>
      <c r="AF39" s="8">
        <f t="shared" si="22"/>
        <v>0.1262004287770066</v>
      </c>
      <c r="AG39" s="12">
        <f t="shared" si="23"/>
        <v>0.58080132741203461</v>
      </c>
      <c r="AH39" s="12">
        <f t="shared" si="24"/>
        <v>1.261427133692679</v>
      </c>
      <c r="AI39" s="90">
        <f t="shared" si="25"/>
        <v>-5.0447351024768508E-2</v>
      </c>
      <c r="AJ39" s="12">
        <f t="shared" si="26"/>
        <v>1.9486460957051686</v>
      </c>
      <c r="AK39" s="12">
        <f t="shared" si="27"/>
        <v>4.3233762284442798E-2</v>
      </c>
      <c r="AL39" s="12">
        <f t="shared" si="28"/>
        <v>0.79466909667489061</v>
      </c>
      <c r="AM39" s="12">
        <f t="shared" si="29"/>
        <v>1.7087193925995245</v>
      </c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</row>
    <row r="40" spans="2:221" x14ac:dyDescent="0.25">
      <c r="B40" s="58" t="s">
        <v>256</v>
      </c>
      <c r="C40" s="60">
        <v>4</v>
      </c>
      <c r="D40" s="110">
        <f t="shared" si="30"/>
        <v>-5.6055638309997928E-2</v>
      </c>
      <c r="E40" s="8">
        <f t="shared" si="0"/>
        <v>1.1688685362295348</v>
      </c>
      <c r="F40" s="8">
        <f t="shared" si="0"/>
        <v>4.0747159524700621E-2</v>
      </c>
      <c r="G40" s="8">
        <f t="shared" si="0"/>
        <v>1.2336427165656518</v>
      </c>
      <c r="H40" s="8">
        <f t="shared" si="0"/>
        <v>2.391915052652406</v>
      </c>
      <c r="I40" s="89">
        <f t="shared" si="31"/>
        <v>-0.13388569204681289</v>
      </c>
      <c r="J40" s="8">
        <f t="shared" si="1"/>
        <v>1.7942152678994785</v>
      </c>
      <c r="K40" s="8">
        <f t="shared" si="2"/>
        <v>0.11110715852631829</v>
      </c>
      <c r="L40" s="8">
        <f t="shared" si="3"/>
        <v>0.53723626052872986</v>
      </c>
      <c r="M40" s="8">
        <f t="shared" si="4"/>
        <v>1.5250366191070364</v>
      </c>
      <c r="N40" s="89">
        <f t="shared" si="5"/>
        <v>8.9976019636907698E-2</v>
      </c>
      <c r="O40" s="8">
        <f t="shared" si="6"/>
        <v>4.4665363212513158</v>
      </c>
      <c r="P40" s="8">
        <f t="shared" si="7"/>
        <v>0.22705020388767944</v>
      </c>
      <c r="Q40" s="8">
        <f t="shared" si="8"/>
        <v>0.45127731609726068</v>
      </c>
      <c r="R40" s="8">
        <f t="shared" si="9"/>
        <v>0.49526035224449139</v>
      </c>
      <c r="S40" s="89">
        <f t="shared" si="10"/>
        <v>0.13996116865716809</v>
      </c>
      <c r="T40" s="8">
        <f t="shared" si="11"/>
        <v>2.358798366272469</v>
      </c>
      <c r="U40" s="8">
        <f t="shared" si="12"/>
        <v>9.981301437988481E-2</v>
      </c>
      <c r="V40" s="8">
        <f t="shared" si="13"/>
        <v>0.57277855945414091</v>
      </c>
      <c r="W40" s="8">
        <f t="shared" si="14"/>
        <v>1.8094368107483547</v>
      </c>
      <c r="X40" s="89">
        <f t="shared" si="15"/>
        <v>1.045754137677303E-2</v>
      </c>
      <c r="Y40" s="8">
        <f t="shared" si="16"/>
        <v>1.4904923306715689</v>
      </c>
      <c r="Z40" s="12">
        <f t="shared" si="17"/>
        <v>2.358798366272469</v>
      </c>
      <c r="AA40" s="8">
        <f t="shared" si="18"/>
        <v>9.981301437988481E-2</v>
      </c>
      <c r="AB40" s="8">
        <f t="shared" si="19"/>
        <v>0.57277855945414091</v>
      </c>
      <c r="AC40" s="8">
        <f t="shared" si="20"/>
        <v>1.8094368107483547</v>
      </c>
      <c r="AD40" s="89">
        <f t="shared" si="21"/>
        <v>1.045754137677303E-2</v>
      </c>
      <c r="AE40" s="8">
        <f t="shared" si="32"/>
        <v>1.4904923306715689</v>
      </c>
      <c r="AF40" s="8">
        <f t="shared" si="22"/>
        <v>0.12117123076244653</v>
      </c>
      <c r="AG40" s="12">
        <f t="shared" si="23"/>
        <v>0.52651874652644182</v>
      </c>
      <c r="AH40" s="12">
        <f t="shared" si="24"/>
        <v>1.2701782293568733</v>
      </c>
      <c r="AI40" s="90">
        <f t="shared" si="25"/>
        <v>2.5629947209314566E-2</v>
      </c>
      <c r="AJ40" s="12">
        <f t="shared" si="26"/>
        <v>1.6733935246511085</v>
      </c>
      <c r="AK40" s="12">
        <f t="shared" si="27"/>
        <v>3.243459520351661E-2</v>
      </c>
      <c r="AL40" s="12">
        <f t="shared" si="28"/>
        <v>0.71257559576421514</v>
      </c>
      <c r="AM40" s="12">
        <f t="shared" si="29"/>
        <v>1.7546085470436821</v>
      </c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</row>
    <row r="41" spans="2:221" x14ac:dyDescent="0.25">
      <c r="B41" s="58" t="s">
        <v>257</v>
      </c>
      <c r="C41" s="60">
        <v>5</v>
      </c>
      <c r="D41" s="110">
        <f t="shared" si="30"/>
        <v>-3.0077403417952765E-2</v>
      </c>
      <c r="E41" s="8">
        <f t="shared" si="0"/>
        <v>1.2338878477067396</v>
      </c>
      <c r="F41" s="8">
        <f t="shared" si="0"/>
        <v>2.9012165214918485E-2</v>
      </c>
      <c r="G41" s="8">
        <f t="shared" si="0"/>
        <v>1.2888115854787923</v>
      </c>
      <c r="H41" s="8">
        <f t="shared" si="0"/>
        <v>2.2473630189626403</v>
      </c>
      <c r="I41" s="89">
        <f t="shared" si="31"/>
        <v>0.12597229781207459</v>
      </c>
      <c r="J41" s="8">
        <f t="shared" si="1"/>
        <v>1.2744326380690016</v>
      </c>
      <c r="K41" s="8">
        <f t="shared" si="2"/>
        <v>0.11286330375382354</v>
      </c>
      <c r="L41" s="8">
        <f t="shared" si="3"/>
        <v>0.7861648901457472</v>
      </c>
      <c r="M41" s="8">
        <f t="shared" si="4"/>
        <v>1.4084612105711849</v>
      </c>
      <c r="N41" s="89">
        <f t="shared" si="5"/>
        <v>1.9328575578147655E-2</v>
      </c>
      <c r="O41" s="8">
        <f t="shared" si="6"/>
        <v>6.0112033573579051</v>
      </c>
      <c r="P41" s="8">
        <f t="shared" si="7"/>
        <v>0.21157278338466784</v>
      </c>
      <c r="Q41" s="8">
        <f t="shared" si="8"/>
        <v>0.38001676405621454</v>
      </c>
      <c r="R41" s="8">
        <f t="shared" si="9"/>
        <v>0.51118125367947698</v>
      </c>
      <c r="S41" s="89">
        <f t="shared" si="10"/>
        <v>5.9946517224408608E-3</v>
      </c>
      <c r="T41" s="8">
        <f t="shared" si="11"/>
        <v>2.3527028448202025</v>
      </c>
      <c r="U41" s="8">
        <f t="shared" si="12"/>
        <v>0.10493353082451233</v>
      </c>
      <c r="V41" s="8">
        <f t="shared" si="13"/>
        <v>0.61811023402025844</v>
      </c>
      <c r="W41" s="8">
        <f t="shared" si="14"/>
        <v>1.725959675430665</v>
      </c>
      <c r="X41" s="89">
        <f t="shared" si="15"/>
        <v>0.17125652224243054</v>
      </c>
      <c r="Y41" s="8">
        <f t="shared" si="16"/>
        <v>1.1360935380478494</v>
      </c>
      <c r="Z41" s="12">
        <f t="shared" si="17"/>
        <v>2.3527028448202025</v>
      </c>
      <c r="AA41" s="8">
        <f t="shared" si="18"/>
        <v>0.10493353082451233</v>
      </c>
      <c r="AB41" s="8">
        <f t="shared" si="19"/>
        <v>0.61811023402025844</v>
      </c>
      <c r="AC41" s="8">
        <f t="shared" si="20"/>
        <v>1.725959675430665</v>
      </c>
      <c r="AD41" s="89">
        <f t="shared" si="21"/>
        <v>0.17125652224243054</v>
      </c>
      <c r="AE41" s="8">
        <f t="shared" si="32"/>
        <v>1.1360935380478494</v>
      </c>
      <c r="AF41" s="8">
        <f t="shared" si="22"/>
        <v>8.5065482907519405E-2</v>
      </c>
      <c r="AG41" s="12">
        <f t="shared" si="23"/>
        <v>0.81350447632402112</v>
      </c>
      <c r="AH41" s="12">
        <f t="shared" si="24"/>
        <v>1.1138722020658618</v>
      </c>
      <c r="AI41" s="90">
        <f t="shared" si="25"/>
        <v>-0.13337071227592703</v>
      </c>
      <c r="AJ41" s="12">
        <f t="shared" si="26"/>
        <v>1.8906219068202907</v>
      </c>
      <c r="AK41" s="12">
        <f t="shared" si="27"/>
        <v>2.9228554918526696E-2</v>
      </c>
      <c r="AL41" s="12">
        <f t="shared" si="28"/>
        <v>0.80144999521210813</v>
      </c>
      <c r="AM41" s="12">
        <f t="shared" si="29"/>
        <v>1.4314418875005528</v>
      </c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</row>
    <row r="42" spans="2:221" x14ac:dyDescent="0.25">
      <c r="B42" s="58" t="s">
        <v>258</v>
      </c>
      <c r="C42" s="60">
        <v>6</v>
      </c>
      <c r="D42" s="110">
        <f t="shared" si="30"/>
        <v>4.7580010446648349E-2</v>
      </c>
      <c r="E42" s="8">
        <f t="shared" si="0"/>
        <v>1.2555354109182366</v>
      </c>
      <c r="F42" s="8">
        <f t="shared" si="0"/>
        <v>3.5518917401276516E-2</v>
      </c>
      <c r="G42" s="8">
        <f t="shared" si="0"/>
        <v>1.2495603751465416</v>
      </c>
      <c r="H42" s="8">
        <f t="shared" si="0"/>
        <v>2.2752833389293032</v>
      </c>
      <c r="I42" s="89">
        <f t="shared" si="31"/>
        <v>1.2517274473311926E-2</v>
      </c>
      <c r="J42" s="8">
        <f t="shared" si="1"/>
        <v>1.4167147741906834</v>
      </c>
      <c r="K42" s="8">
        <f t="shared" si="2"/>
        <v>0.12814344429943317</v>
      </c>
      <c r="L42" s="8">
        <f t="shared" si="3"/>
        <v>0.68459750486219817</v>
      </c>
      <c r="M42" s="8">
        <f t="shared" si="4"/>
        <v>1.4455833075211895</v>
      </c>
      <c r="N42" s="89">
        <f t="shared" si="5"/>
        <v>0.12009794431953723</v>
      </c>
      <c r="O42" s="8">
        <f t="shared" si="6"/>
        <v>4.1375587922017303</v>
      </c>
      <c r="P42" s="8">
        <f t="shared" si="7"/>
        <v>0.16228979709187449</v>
      </c>
      <c r="Q42" s="8">
        <f t="shared" si="8"/>
        <v>0.34315206774743445</v>
      </c>
      <c r="R42" s="8">
        <f t="shared" si="9"/>
        <v>0.47805179993566438</v>
      </c>
      <c r="S42" s="89">
        <f t="shared" si="10"/>
        <v>4.1240842630388089E-2</v>
      </c>
      <c r="T42" s="8">
        <f t="shared" si="11"/>
        <v>2.6814818476326634</v>
      </c>
      <c r="U42" s="8">
        <f t="shared" si="12"/>
        <v>0.1208380249463499</v>
      </c>
      <c r="V42" s="8">
        <f t="shared" si="13"/>
        <v>0.7031809381844244</v>
      </c>
      <c r="W42" s="8">
        <f t="shared" si="14"/>
        <v>1.6936574735228114</v>
      </c>
      <c r="X42" s="89">
        <f t="shared" si="15"/>
        <v>-2.9680986772714218E-3</v>
      </c>
      <c r="Y42" s="8">
        <f t="shared" si="16"/>
        <v>1.1447305242266776</v>
      </c>
      <c r="Z42" s="12">
        <f t="shared" si="17"/>
        <v>2.6814818476326634</v>
      </c>
      <c r="AA42" s="8">
        <f t="shared" si="18"/>
        <v>0.1208380249463499</v>
      </c>
      <c r="AB42" s="8">
        <f t="shared" si="19"/>
        <v>0.7031809381844244</v>
      </c>
      <c r="AC42" s="8">
        <f t="shared" si="20"/>
        <v>1.6936574735228114</v>
      </c>
      <c r="AD42" s="89">
        <f t="shared" si="21"/>
        <v>-2.9680986772714218E-3</v>
      </c>
      <c r="AE42" s="8">
        <f t="shared" si="32"/>
        <v>1.1447305242266776</v>
      </c>
      <c r="AF42" s="8">
        <f t="shared" si="22"/>
        <v>6.1595100945506943E-2</v>
      </c>
      <c r="AG42" s="12">
        <f t="shared" si="23"/>
        <v>0.78186302627050586</v>
      </c>
      <c r="AH42" s="12">
        <f t="shared" si="24"/>
        <v>1.217563978754225</v>
      </c>
      <c r="AI42" s="90">
        <f t="shared" si="25"/>
        <v>0.34015192127648752</v>
      </c>
      <c r="AJ42" s="12">
        <f t="shared" si="26"/>
        <v>1.3825988308049062</v>
      </c>
      <c r="AK42" s="12">
        <f t="shared" si="27"/>
        <v>4.5287847082778492E-2</v>
      </c>
      <c r="AL42" s="12">
        <f t="shared" si="28"/>
        <v>1.1119936618627324</v>
      </c>
      <c r="AM42" s="12">
        <f t="shared" si="29"/>
        <v>1.6490704727932555</v>
      </c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</row>
    <row r="43" spans="2:221" x14ac:dyDescent="0.25">
      <c r="B43" s="58" t="s">
        <v>259</v>
      </c>
      <c r="C43" s="60">
        <v>7</v>
      </c>
      <c r="D43" s="110">
        <f t="shared" si="30"/>
        <v>-3.1723889090318064E-2</v>
      </c>
      <c r="E43" s="8">
        <f t="shared" si="0"/>
        <v>1.4132716772883316</v>
      </c>
      <c r="F43" s="8">
        <f t="shared" si="0"/>
        <v>6.9229684957218929E-2</v>
      </c>
      <c r="G43" s="8">
        <f t="shared" si="0"/>
        <v>1.0297877364457451</v>
      </c>
      <c r="H43" s="8">
        <f t="shared" si="0"/>
        <v>2.4158879586900208</v>
      </c>
      <c r="I43" s="89">
        <f t="shared" si="31"/>
        <v>0.17684304022332187</v>
      </c>
      <c r="J43" s="8">
        <f t="shared" si="1"/>
        <v>1.0742545198403382</v>
      </c>
      <c r="K43" s="8">
        <f t="shared" si="2"/>
        <v>0.11849302275941194</v>
      </c>
      <c r="L43" s="8">
        <f t="shared" si="3"/>
        <v>1.0388275599543204</v>
      </c>
      <c r="M43" s="8">
        <f t="shared" si="4"/>
        <v>1.399514563106796</v>
      </c>
      <c r="N43" s="89">
        <f t="shared" si="5"/>
        <v>4.9054391543203804E-2</v>
      </c>
      <c r="O43" s="8">
        <f t="shared" si="6"/>
        <v>2.7326909350463953</v>
      </c>
      <c r="P43" s="8">
        <f t="shared" si="7"/>
        <v>8.1994042810409687E-2</v>
      </c>
      <c r="Q43" s="8">
        <f t="shared" si="8"/>
        <v>0.41906679785554674</v>
      </c>
      <c r="R43" s="8">
        <f t="shared" si="9"/>
        <v>0.47310620197214892</v>
      </c>
      <c r="S43" s="89">
        <f t="shared" si="10"/>
        <v>0.17019548187818986</v>
      </c>
      <c r="T43" s="8">
        <f t="shared" si="11"/>
        <v>2.038263315674921</v>
      </c>
      <c r="U43" s="8">
        <f t="shared" si="12"/>
        <v>0.10410523836410361</v>
      </c>
      <c r="V43" s="8">
        <f t="shared" si="13"/>
        <v>1.9495567976307175</v>
      </c>
      <c r="W43" s="8">
        <f t="shared" si="14"/>
        <v>0.58677251465414837</v>
      </c>
      <c r="X43" s="89">
        <f t="shared" si="15"/>
        <v>4.6251098418971993E-2</v>
      </c>
      <c r="Y43" s="8">
        <f t="shared" si="16"/>
        <v>1.2882949819794844</v>
      </c>
      <c r="Z43" s="12">
        <f t="shared" si="17"/>
        <v>2.038263315674921</v>
      </c>
      <c r="AA43" s="8">
        <f t="shared" si="18"/>
        <v>0.10410523836410361</v>
      </c>
      <c r="AB43" s="8">
        <f t="shared" si="19"/>
        <v>1.9495567976307175</v>
      </c>
      <c r="AC43" s="8">
        <f t="shared" si="20"/>
        <v>0.58677251465414837</v>
      </c>
      <c r="AD43" s="89">
        <f t="shared" si="21"/>
        <v>4.6251098418971993E-2</v>
      </c>
      <c r="AE43" s="8">
        <f t="shared" si="32"/>
        <v>1.2882949819794844</v>
      </c>
      <c r="AF43" s="8">
        <f t="shared" si="22"/>
        <v>2.985017872081527E-2</v>
      </c>
      <c r="AG43" s="12">
        <f t="shared" si="23"/>
        <v>0.80396440599233543</v>
      </c>
      <c r="AH43" s="12">
        <f t="shared" si="24"/>
        <v>1.269703833944227</v>
      </c>
      <c r="AI43" s="90">
        <f t="shared" si="25"/>
        <v>-0.21561692121515366</v>
      </c>
      <c r="AJ43" s="12">
        <f t="shared" si="26"/>
        <v>2.1711378047241858</v>
      </c>
      <c r="AK43" s="12">
        <f t="shared" si="27"/>
        <v>6.0294798418258903E-2</v>
      </c>
      <c r="AL43" s="12">
        <f t="shared" si="28"/>
        <v>0.74594249692585146</v>
      </c>
      <c r="AM43" s="12">
        <f t="shared" si="29"/>
        <v>1.540395848238949</v>
      </c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</row>
    <row r="44" spans="2:221" x14ac:dyDescent="0.25">
      <c r="B44" s="58" t="s">
        <v>260</v>
      </c>
      <c r="C44" s="60">
        <v>8</v>
      </c>
      <c r="D44" s="89">
        <f t="shared" si="30"/>
        <v>5.142738857075875E-2</v>
      </c>
      <c r="E44" s="8">
        <f t="shared" si="0"/>
        <v>1.3893094076193098</v>
      </c>
      <c r="F44" s="8">
        <f t="shared" si="0"/>
        <v>3.1133599411738624E-2</v>
      </c>
      <c r="G44" s="8">
        <f t="shared" si="0"/>
        <v>1.0986569633986278</v>
      </c>
      <c r="H44" s="8">
        <f t="shared" si="0"/>
        <v>2.4881155493926697</v>
      </c>
      <c r="I44" s="89">
        <f t="shared" si="31"/>
        <v>-2.3922485800200177E-3</v>
      </c>
      <c r="J44" s="8">
        <f t="shared" si="1"/>
        <v>1.0680893248460817</v>
      </c>
      <c r="K44" s="8">
        <f t="shared" si="2"/>
        <v>0.12152039970793099</v>
      </c>
      <c r="L44" s="8">
        <f t="shared" si="3"/>
        <v>1.0116048557745851</v>
      </c>
      <c r="M44" s="8">
        <f t="shared" si="4"/>
        <v>1.3496584026309086</v>
      </c>
      <c r="N44" s="89">
        <f t="shared" si="5"/>
        <v>-1.4697000732740904E-2</v>
      </c>
      <c r="O44" s="8">
        <f t="shared" si="6"/>
        <v>5.9661970134874762</v>
      </c>
      <c r="P44" s="8">
        <f t="shared" si="7"/>
        <v>0.11380437506449093</v>
      </c>
      <c r="Q44" s="8">
        <f t="shared" si="8"/>
        <v>0.31031957213186889</v>
      </c>
      <c r="R44" s="8">
        <f t="shared" si="9"/>
        <v>0.40772979088815064</v>
      </c>
      <c r="S44" s="89">
        <f t="shared" si="10"/>
        <v>0.22155638524443305</v>
      </c>
      <c r="T44" s="8">
        <f t="shared" si="11"/>
        <v>2.2106271168182778</v>
      </c>
      <c r="U44" s="8">
        <f t="shared" si="12"/>
        <v>0.11624095037498841</v>
      </c>
      <c r="V44" s="8">
        <f t="shared" si="13"/>
        <v>1.7713660631699137</v>
      </c>
      <c r="W44" s="8">
        <f t="shared" si="14"/>
        <v>0.74224684497363369</v>
      </c>
      <c r="X44" s="110">
        <f t="shared" si="15"/>
        <v>-2.1033398955934479E-2</v>
      </c>
      <c r="Y44" s="8">
        <f t="shared" si="16"/>
        <v>1.7059112846208233</v>
      </c>
      <c r="Z44" s="12">
        <f t="shared" si="17"/>
        <v>2.2106271168182778</v>
      </c>
      <c r="AA44" s="8">
        <f t="shared" si="18"/>
        <v>0.11624095037498841</v>
      </c>
      <c r="AB44" s="8">
        <f t="shared" si="19"/>
        <v>1.7713660631699137</v>
      </c>
      <c r="AC44" s="8">
        <f t="shared" si="20"/>
        <v>0.74224684497363369</v>
      </c>
      <c r="AD44" s="89">
        <f t="shared" si="21"/>
        <v>-2.1033398955934479E-2</v>
      </c>
      <c r="AE44" s="8">
        <f t="shared" si="32"/>
        <v>1.7059112846208233</v>
      </c>
      <c r="AF44" s="8">
        <f t="shared" si="22"/>
        <v>9.8933805862566074E-2</v>
      </c>
      <c r="AG44" s="12">
        <f t="shared" si="23"/>
        <v>0.52981495456501537</v>
      </c>
      <c r="AH44" s="12">
        <f t="shared" si="24"/>
        <v>1.3574192075470159</v>
      </c>
      <c r="AI44" s="90">
        <f t="shared" si="25"/>
        <v>-3.0985070368817785E-2</v>
      </c>
      <c r="AJ44" s="12">
        <f t="shared" si="26"/>
        <v>1.9644597236720613</v>
      </c>
      <c r="AK44" s="12">
        <f t="shared" si="27"/>
        <v>8.2048328315062452E-2</v>
      </c>
      <c r="AL44" s="12">
        <f t="shared" si="28"/>
        <v>0.418549757119209</v>
      </c>
      <c r="AM44" s="12">
        <f t="shared" si="29"/>
        <v>1.6925213712432507</v>
      </c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</row>
    <row r="45" spans="2:221" x14ac:dyDescent="0.25">
      <c r="B45" s="58" t="s">
        <v>261</v>
      </c>
      <c r="C45" s="60">
        <v>9</v>
      </c>
      <c r="D45" s="110">
        <f t="shared" si="30"/>
        <v>-0.19242606698327505</v>
      </c>
      <c r="E45" s="8">
        <f t="shared" si="0"/>
        <v>1.8255460076156573</v>
      </c>
      <c r="F45" s="8">
        <f t="shared" si="0"/>
        <v>6.112099100284387E-2</v>
      </c>
      <c r="G45" s="8">
        <f t="shared" si="0"/>
        <v>0.7660017118432384</v>
      </c>
      <c r="H45" s="8">
        <f t="shared" si="0"/>
        <v>2.3916622436240895</v>
      </c>
      <c r="I45" s="89">
        <f t="shared" si="31"/>
        <v>-3.6115027021443438E-2</v>
      </c>
      <c r="J45" s="8">
        <f t="shared" si="1"/>
        <v>1.2040368582711716</v>
      </c>
      <c r="K45" s="8">
        <f t="shared" si="2"/>
        <v>0.11780410478892041</v>
      </c>
      <c r="L45" s="8">
        <f t="shared" si="3"/>
        <v>0.90988725601335618</v>
      </c>
      <c r="M45" s="8">
        <f t="shared" si="4"/>
        <v>1.4228702164857223</v>
      </c>
      <c r="N45" s="89">
        <f t="shared" si="5"/>
        <v>0.19685341294241843</v>
      </c>
      <c r="O45" s="8">
        <f t="shared" si="6"/>
        <v>2.877531949979387</v>
      </c>
      <c r="P45" s="8">
        <f t="shared" si="7"/>
        <v>0.14489924708299257</v>
      </c>
      <c r="Q45" s="8">
        <f t="shared" si="8"/>
        <v>0.37568066070715611</v>
      </c>
      <c r="R45" s="8">
        <f t="shared" si="9"/>
        <v>0.45233785318509545</v>
      </c>
      <c r="S45" s="89">
        <f t="shared" si="10"/>
        <v>-0.15242781907029507</v>
      </c>
      <c r="T45" s="8">
        <f t="shared" si="11"/>
        <v>1.5025840783185902</v>
      </c>
      <c r="U45" s="8">
        <f t="shared" si="12"/>
        <v>7.0410566975820987E-2</v>
      </c>
      <c r="V45" s="8">
        <f t="shared" si="13"/>
        <v>1.6734673559726021</v>
      </c>
      <c r="W45" s="8">
        <f t="shared" si="14"/>
        <v>0.67786263874402897</v>
      </c>
      <c r="X45" s="110">
        <f t="shared" si="15"/>
        <v>-0.11179646121011874</v>
      </c>
      <c r="Y45" s="8">
        <f t="shared" si="16"/>
        <v>1.8464015512196812</v>
      </c>
      <c r="Z45" s="12">
        <f t="shared" si="17"/>
        <v>1.5025840783185902</v>
      </c>
      <c r="AA45" s="8">
        <f t="shared" si="18"/>
        <v>7.0410566975820987E-2</v>
      </c>
      <c r="AB45" s="8">
        <f t="shared" si="19"/>
        <v>1.6734673559726021</v>
      </c>
      <c r="AC45" s="8">
        <f t="shared" si="20"/>
        <v>0.67786263874402897</v>
      </c>
      <c r="AD45" s="89">
        <f t="shared" si="21"/>
        <v>-0.11179646121011874</v>
      </c>
      <c r="AE45" s="8">
        <f t="shared" si="32"/>
        <v>1.8464015512196812</v>
      </c>
      <c r="AF45" s="8">
        <f t="shared" si="22"/>
        <v>9.5200429390660757E-2</v>
      </c>
      <c r="AG45" s="12">
        <f t="shared" si="23"/>
        <v>0.40548144327479896</v>
      </c>
      <c r="AH45" s="12">
        <f t="shared" si="24"/>
        <v>1.3286139654367117</v>
      </c>
      <c r="AI45" s="90">
        <f t="shared" si="25"/>
        <v>-5.6163001107071148E-2</v>
      </c>
      <c r="AJ45" s="12">
        <f t="shared" si="26"/>
        <v>1.6809162230761525</v>
      </c>
      <c r="AK45" s="12">
        <f t="shared" si="27"/>
        <v>3.7088190601860686E-2</v>
      </c>
      <c r="AL45" s="12">
        <f t="shared" si="28"/>
        <v>0.58468995453845407</v>
      </c>
      <c r="AM45" s="12">
        <f t="shared" si="29"/>
        <v>1.5089711307313309</v>
      </c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</row>
    <row r="46" spans="2:221" x14ac:dyDescent="0.25">
      <c r="B46" s="58" t="s">
        <v>262</v>
      </c>
      <c r="C46" s="60">
        <v>10</v>
      </c>
      <c r="D46" s="110">
        <f>G14</f>
        <v>-0.14616259546575053</v>
      </c>
      <c r="E46" s="8">
        <f t="shared" si="0"/>
        <v>2.1069393228293665</v>
      </c>
      <c r="F46" s="8">
        <f t="shared" si="0"/>
        <v>0.11051687471361424</v>
      </c>
      <c r="G46" s="8">
        <f t="shared" si="0"/>
        <v>0.65199985658548232</v>
      </c>
      <c r="H46" s="8">
        <f t="shared" si="0"/>
        <v>2.1714463302169009</v>
      </c>
      <c r="I46" s="89">
        <f t="shared" si="31"/>
        <v>-3.0326441784548432E-2</v>
      </c>
      <c r="J46" s="8">
        <f t="shared" si="1"/>
        <v>1.3401922295925275</v>
      </c>
      <c r="K46" s="8">
        <f t="shared" si="2"/>
        <v>0.1247106976744186</v>
      </c>
      <c r="L46" s="8">
        <f t="shared" si="3"/>
        <v>0.87793408984921495</v>
      </c>
      <c r="M46" s="8">
        <f t="shared" si="4"/>
        <v>1.3903834612917245</v>
      </c>
      <c r="N46" s="89">
        <f t="shared" si="5"/>
        <v>2.0128620487647395E-2</v>
      </c>
      <c r="O46" s="8">
        <f t="shared" si="6"/>
        <v>1.5668759420430787</v>
      </c>
      <c r="P46" s="8">
        <f t="shared" si="7"/>
        <v>-4.9252688965541374E-3</v>
      </c>
      <c r="Q46" s="8">
        <f t="shared" si="8"/>
        <v>0.51956680966830593</v>
      </c>
      <c r="R46" s="8">
        <f t="shared" si="9"/>
        <v>0.4190324082043827</v>
      </c>
      <c r="S46" s="89">
        <f t="shared" si="10"/>
        <v>-1.6064112500610461E-2</v>
      </c>
      <c r="T46" s="8">
        <f t="shared" si="11"/>
        <v>1.8594825222247338</v>
      </c>
      <c r="U46" s="8">
        <f t="shared" si="12"/>
        <v>0.11409234972762396</v>
      </c>
      <c r="V46" s="8">
        <f t="shared" si="13"/>
        <v>1.265893952289818</v>
      </c>
      <c r="W46" s="8">
        <f t="shared" si="14"/>
        <v>0.72271655045698013</v>
      </c>
      <c r="X46" s="110">
        <f t="shared" si="15"/>
        <v>-0.10700439738028816</v>
      </c>
      <c r="Y46" s="8">
        <f t="shared" si="16"/>
        <v>1.9927791149787077</v>
      </c>
      <c r="Z46" s="12">
        <f t="shared" si="17"/>
        <v>1.8594825222247338</v>
      </c>
      <c r="AA46" s="8">
        <f t="shared" si="18"/>
        <v>0.11409234972762396</v>
      </c>
      <c r="AB46" s="8">
        <f t="shared" si="19"/>
        <v>1.265893952289818</v>
      </c>
      <c r="AC46" s="8">
        <f t="shared" si="20"/>
        <v>0.72271655045698013</v>
      </c>
      <c r="AD46" s="89">
        <f t="shared" si="21"/>
        <v>-0.10700439738028816</v>
      </c>
      <c r="AE46" s="8">
        <f t="shared" si="32"/>
        <v>1.9927791149787077</v>
      </c>
      <c r="AF46" s="8">
        <f t="shared" si="22"/>
        <v>8.4760562194916678E-2</v>
      </c>
      <c r="AG46" s="12">
        <f t="shared" si="23"/>
        <v>0.37006160822664497</v>
      </c>
      <c r="AH46" s="12">
        <f t="shared" si="24"/>
        <v>1.191755403620802</v>
      </c>
      <c r="AI46" s="90">
        <f t="shared" si="25"/>
        <v>-1.6702302928666632E-2</v>
      </c>
      <c r="AJ46" s="12">
        <f t="shared" si="26"/>
        <v>1.7661840800021449</v>
      </c>
      <c r="AK46" s="12">
        <f t="shared" si="27"/>
        <v>5.3225874563495479E-2</v>
      </c>
      <c r="AL46" s="12">
        <f t="shared" si="28"/>
        <v>0.72798936758825639</v>
      </c>
      <c r="AM46" s="12">
        <f t="shared" si="29"/>
        <v>1.3858574526004686</v>
      </c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</row>
    <row r="47" spans="2:221" x14ac:dyDescent="0.25">
      <c r="B47" s="58" t="s">
        <v>263</v>
      </c>
      <c r="C47" s="60">
        <v>11</v>
      </c>
      <c r="D47" s="89">
        <f t="shared" si="30"/>
        <v>2.5645713867491773E-2</v>
      </c>
      <c r="E47" s="8">
        <f t="shared" si="0"/>
        <v>2.0604844742226756</v>
      </c>
      <c r="F47" s="8">
        <f t="shared" si="0"/>
        <v>4.8017218525858378E-2</v>
      </c>
      <c r="G47" s="8">
        <f t="shared" si="0"/>
        <v>0.64376158403007666</v>
      </c>
      <c r="H47" s="8">
        <f t="shared" si="0"/>
        <v>2.2312903750470938</v>
      </c>
      <c r="I47" s="89">
        <f t="shared" si="31"/>
        <v>0.12867931178816119</v>
      </c>
      <c r="J47" s="8">
        <f t="shared" si="1"/>
        <v>1.156084656084656</v>
      </c>
      <c r="K47" s="8">
        <f t="shared" si="2"/>
        <v>0.12200685884616262</v>
      </c>
      <c r="L47" s="8">
        <f t="shared" si="3"/>
        <v>1.1578877800541933</v>
      </c>
      <c r="M47" s="8">
        <f t="shared" si="4"/>
        <v>1.3425724582197585</v>
      </c>
      <c r="N47" s="89">
        <f t="shared" si="5"/>
        <v>-1.1503260637384863E-2</v>
      </c>
      <c r="O47" s="8">
        <f t="shared" si="6"/>
        <v>1.7084350802790451</v>
      </c>
      <c r="P47" s="8">
        <f t="shared" si="7"/>
        <v>6.3760622388999127E-2</v>
      </c>
      <c r="Q47" s="8">
        <f t="shared" si="8"/>
        <v>0.58729733300617204</v>
      </c>
      <c r="R47" s="8">
        <f t="shared" si="9"/>
        <v>0.39579067405816643</v>
      </c>
      <c r="S47" s="89">
        <f t="shared" si="10"/>
        <v>-2.9079250677764533E-2</v>
      </c>
      <c r="T47" s="8">
        <f t="shared" si="11"/>
        <v>2.0441863235579705</v>
      </c>
      <c r="U47" s="8">
        <f t="shared" si="12"/>
        <v>8.4782504937943079E-2</v>
      </c>
      <c r="V47" s="8">
        <f t="shared" si="13"/>
        <v>1.1087025919187024</v>
      </c>
      <c r="W47" s="8">
        <f t="shared" si="14"/>
        <v>0.70808093443463405</v>
      </c>
      <c r="X47" s="89">
        <f t="shared" si="15"/>
        <v>0.14697921194429708</v>
      </c>
      <c r="Y47" s="8">
        <f t="shared" si="16"/>
        <v>1.9934224560904501</v>
      </c>
      <c r="Z47" s="12">
        <f t="shared" si="17"/>
        <v>2.0441863235579705</v>
      </c>
      <c r="AA47" s="8">
        <f t="shared" si="18"/>
        <v>8.4782504937943079E-2</v>
      </c>
      <c r="AB47" s="8">
        <f t="shared" si="19"/>
        <v>1.1087025919187024</v>
      </c>
      <c r="AC47" s="8">
        <f t="shared" si="20"/>
        <v>0.70808093443463405</v>
      </c>
      <c r="AD47" s="89">
        <f t="shared" si="21"/>
        <v>0.14697921194429708</v>
      </c>
      <c r="AE47" s="8">
        <f t="shared" si="32"/>
        <v>1.9934224560904501</v>
      </c>
      <c r="AF47" s="8">
        <f t="shared" si="22"/>
        <v>0.13420025388225446</v>
      </c>
      <c r="AG47" s="12">
        <f t="shared" si="23"/>
        <v>0.43959110822651304</v>
      </c>
      <c r="AH47" s="12">
        <f t="shared" si="24"/>
        <v>1.3247537251189108</v>
      </c>
      <c r="AI47" s="90">
        <f t="shared" si="25"/>
        <v>6.4075394889189868E-2</v>
      </c>
      <c r="AJ47" s="12">
        <f t="shared" si="26"/>
        <v>1.9537810990384994</v>
      </c>
      <c r="AK47" s="12">
        <f t="shared" si="27"/>
        <v>4.0849016970560592E-2</v>
      </c>
      <c r="AL47" s="12">
        <f t="shared" si="28"/>
        <v>0.63723788033241369</v>
      </c>
      <c r="AM47" s="12">
        <f t="shared" si="29"/>
        <v>1.5189048944973305</v>
      </c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</row>
    <row r="48" spans="2:221" x14ac:dyDescent="0.25">
      <c r="B48" s="58" t="s">
        <v>264</v>
      </c>
      <c r="C48" s="60">
        <v>12</v>
      </c>
      <c r="D48" s="110">
        <f t="shared" si="30"/>
        <v>-3.4205514743827395E-2</v>
      </c>
      <c r="E48" s="8">
        <f t="shared" si="0"/>
        <v>1.7137777458864187</v>
      </c>
      <c r="F48" s="8">
        <f t="shared" si="0"/>
        <v>3.9791748335133138E-2</v>
      </c>
      <c r="G48" s="8">
        <f t="shared" si="0"/>
        <v>0.64376158403007666</v>
      </c>
      <c r="H48" s="8">
        <f t="shared" si="0"/>
        <v>1.975530605127257</v>
      </c>
      <c r="I48" s="89">
        <f t="shared" si="31"/>
        <v>-0.11856368563685636</v>
      </c>
      <c r="J48" s="8">
        <f t="shared" si="1"/>
        <v>1.4237052390432814</v>
      </c>
      <c r="K48" s="8">
        <f t="shared" si="2"/>
        <v>0.14741440002422462</v>
      </c>
      <c r="L48" s="8">
        <f t="shared" si="3"/>
        <v>0.94657659811892236</v>
      </c>
      <c r="M48" s="8">
        <f t="shared" si="4"/>
        <v>1.3522474843121397</v>
      </c>
      <c r="N48" s="89">
        <f t="shared" si="5"/>
        <v>5.1918854567526443E-2</v>
      </c>
      <c r="O48" s="8">
        <f t="shared" si="6"/>
        <v>1.7648041378064983</v>
      </c>
      <c r="P48" s="8">
        <f t="shared" si="7"/>
        <v>3.3663172165638494E-2</v>
      </c>
      <c r="Q48" s="8">
        <f t="shared" si="8"/>
        <v>0.6798472331411396</v>
      </c>
      <c r="R48" s="8">
        <f t="shared" si="9"/>
        <v>0.39298106290974094</v>
      </c>
      <c r="S48" s="89">
        <f t="shared" si="10"/>
        <v>4.360467964952796E-2</v>
      </c>
      <c r="T48" s="8">
        <f t="shared" si="11"/>
        <v>1.9261139826109583</v>
      </c>
      <c r="U48" s="8">
        <f t="shared" si="12"/>
        <v>9.8232727809318368E-2</v>
      </c>
      <c r="V48" s="8">
        <f t="shared" si="13"/>
        <v>1.0186475271052278</v>
      </c>
      <c r="W48" s="8">
        <f t="shared" si="14"/>
        <v>0.68826764725593537</v>
      </c>
      <c r="X48" s="89">
        <f t="shared" si="15"/>
        <v>4.7453665581413035E-2</v>
      </c>
      <c r="Y48" s="8">
        <f t="shared" si="16"/>
        <v>2.1351560534819374</v>
      </c>
      <c r="Z48" s="12">
        <f t="shared" si="17"/>
        <v>1.9261139826109583</v>
      </c>
      <c r="AA48" s="8">
        <f t="shared" si="18"/>
        <v>9.8232727809318368E-2</v>
      </c>
      <c r="AB48" s="8">
        <f t="shared" si="19"/>
        <v>1.0186475271052278</v>
      </c>
      <c r="AC48" s="8">
        <f t="shared" si="20"/>
        <v>0.68826764725593537</v>
      </c>
      <c r="AD48" s="90">
        <f t="shared" si="21"/>
        <v>4.7453665581413035E-2</v>
      </c>
      <c r="AE48" s="12">
        <f t="shared" si="32"/>
        <v>2.1351560534819374</v>
      </c>
      <c r="AF48" s="12">
        <f t="shared" si="22"/>
        <v>4.8188921486042931E-2</v>
      </c>
      <c r="AG48" s="12">
        <f t="shared" si="23"/>
        <v>0.41467246031645488</v>
      </c>
      <c r="AH48" s="12">
        <f t="shared" si="24"/>
        <v>1.3873153040207755</v>
      </c>
      <c r="AI48" s="90">
        <f t="shared" si="25"/>
        <v>0</v>
      </c>
      <c r="AJ48" s="12">
        <f t="shared" si="26"/>
        <v>0</v>
      </c>
      <c r="AK48" s="12">
        <f t="shared" si="27"/>
        <v>0</v>
      </c>
      <c r="AL48" s="12">
        <f t="shared" si="28"/>
        <v>0</v>
      </c>
      <c r="AM48" s="12">
        <f t="shared" si="29"/>
        <v>0</v>
      </c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</row>
    <row r="49" spans="3:221" x14ac:dyDescent="0.25"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</row>
    <row r="50" spans="3:221" x14ac:dyDescent="0.25">
      <c r="D50">
        <v>9</v>
      </c>
      <c r="I50">
        <v>6</v>
      </c>
      <c r="N50" s="111">
        <v>4</v>
      </c>
      <c r="O50" s="12"/>
      <c r="S50" s="112">
        <v>5</v>
      </c>
      <c r="W50" s="8"/>
      <c r="X50">
        <v>6</v>
      </c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</row>
    <row r="51" spans="3:221" x14ac:dyDescent="0.25">
      <c r="D51" s="88" t="s">
        <v>7</v>
      </c>
      <c r="E51" s="59" t="s">
        <v>267</v>
      </c>
      <c r="F51" s="59" t="s">
        <v>268</v>
      </c>
      <c r="G51" s="59" t="s">
        <v>269</v>
      </c>
      <c r="H51" s="59" t="s">
        <v>270</v>
      </c>
      <c r="P51" s="12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</row>
    <row r="52" spans="3:221" x14ac:dyDescent="0.25">
      <c r="C52" s="60">
        <v>1</v>
      </c>
      <c r="D52" s="129">
        <f>D37+I37+N37+S37+AD37+AI37</f>
        <v>1.9307860207186514E-2</v>
      </c>
      <c r="E52" s="96">
        <f>E37+J37+O37+T37+AE37+AJ37</f>
        <v>12.603922847368153</v>
      </c>
      <c r="F52" s="96">
        <f t="shared" ref="F52:H52" si="33">F37+K37+P37+U37+AF37+AK37</f>
        <v>0.58873668170821369</v>
      </c>
      <c r="G52" s="96">
        <f t="shared" si="33"/>
        <v>4.8119746173235338</v>
      </c>
      <c r="H52" s="96">
        <f t="shared" si="33"/>
        <v>11.757033948570516</v>
      </c>
      <c r="P52" s="7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  <c r="GS52" s="56"/>
      <c r="GT52" s="56"/>
      <c r="GU52" s="56"/>
      <c r="GV52" s="56"/>
      <c r="GW52" s="56"/>
      <c r="GX52" s="56"/>
      <c r="GY52" s="56"/>
      <c r="GZ52" s="56"/>
      <c r="HA52" s="56"/>
      <c r="HB52" s="56"/>
      <c r="HC52" s="56"/>
      <c r="HD52" s="56"/>
      <c r="HE52" s="56"/>
      <c r="HF52" s="56"/>
      <c r="HG52" s="56"/>
      <c r="HH52" s="56"/>
      <c r="HI52" s="56"/>
      <c r="HJ52" s="56"/>
      <c r="HK52" s="56"/>
      <c r="HL52" s="56"/>
      <c r="HM52" s="56"/>
    </row>
    <row r="53" spans="3:221" x14ac:dyDescent="0.25">
      <c r="C53" s="60">
        <v>2</v>
      </c>
      <c r="D53" s="96">
        <f>D38+I38+N38+S38+AD38+AI38</f>
        <v>-0.41159443672978224</v>
      </c>
      <c r="E53" s="96">
        <f>E38+J38+O38+T38+AE38+AJ38</f>
        <v>12.302373463502747</v>
      </c>
      <c r="F53" s="96">
        <f>F38+K38+P38+U38+AF38+AK38</f>
        <v>0.45202629681206002</v>
      </c>
      <c r="G53" s="96">
        <f t="shared" ref="G53:H53" si="34">G38+L38+Q38+V38+AG38+AL38</f>
        <v>4.4851410656536252</v>
      </c>
      <c r="H53" s="96">
        <f t="shared" si="34"/>
        <v>9.9648807336767344</v>
      </c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  <c r="GS53" s="56"/>
      <c r="GT53" s="56"/>
      <c r="GU53" s="56"/>
      <c r="GV53" s="56"/>
      <c r="GW53" s="56"/>
      <c r="GX53" s="56"/>
      <c r="GY53" s="56"/>
      <c r="GZ53" s="56"/>
      <c r="HA53" s="56"/>
      <c r="HB53" s="56"/>
      <c r="HC53" s="56"/>
      <c r="HD53" s="56"/>
      <c r="HE53" s="56"/>
      <c r="HF53" s="56"/>
      <c r="HG53" s="56"/>
      <c r="HH53" s="56"/>
      <c r="HI53" s="56"/>
      <c r="HJ53" s="56"/>
      <c r="HK53" s="56"/>
      <c r="HL53" s="56"/>
      <c r="HM53" s="56"/>
    </row>
    <row r="54" spans="3:221" x14ac:dyDescent="0.25">
      <c r="C54" s="60">
        <v>3</v>
      </c>
      <c r="D54" s="96">
        <f t="shared" ref="D54:D63" si="35">D39+I39+N39+S39+AD39+AI39</f>
        <v>-0.49797002610850988</v>
      </c>
      <c r="E54" s="96">
        <f t="shared" ref="E54:H54" si="36">E39+J39+O39+T39+AE39+AJ39</f>
        <v>15.643220706458335</v>
      </c>
      <c r="F54" s="96">
        <f t="shared" si="36"/>
        <v>0.7825071185023027</v>
      </c>
      <c r="G54" s="96">
        <f t="shared" si="36"/>
        <v>4.1779735880416968</v>
      </c>
      <c r="H54" s="96">
        <f t="shared" si="36"/>
        <v>9.4917174624723391</v>
      </c>
      <c r="P54" s="8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</row>
    <row r="55" spans="3:221" x14ac:dyDescent="0.25">
      <c r="C55" s="60">
        <v>4</v>
      </c>
      <c r="D55" s="96">
        <f t="shared" si="35"/>
        <v>7.6083346523352566E-2</v>
      </c>
      <c r="E55" s="96">
        <f t="shared" ref="E55:H55" si="37">E40+J40+O40+T40+AE40+AJ40</f>
        <v>12.952304346975476</v>
      </c>
      <c r="F55" s="96">
        <f t="shared" si="37"/>
        <v>0.63232336228454633</v>
      </c>
      <c r="G55" s="96">
        <f t="shared" si="37"/>
        <v>4.0340291949364397</v>
      </c>
      <c r="H55" s="96">
        <f t="shared" si="37"/>
        <v>9.2464356111528438</v>
      </c>
      <c r="P55" s="7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6"/>
      <c r="FU55" s="56"/>
      <c r="FV55" s="56"/>
      <c r="FW55" s="56"/>
      <c r="FX55" s="56"/>
      <c r="FY55" s="56"/>
      <c r="FZ55" s="56"/>
      <c r="GA55" s="56"/>
      <c r="GB55" s="56"/>
      <c r="GC55" s="56"/>
      <c r="GD55" s="56"/>
      <c r="GE55" s="56"/>
      <c r="GF55" s="56"/>
      <c r="GG55" s="56"/>
      <c r="GH55" s="56"/>
      <c r="GI55" s="56"/>
      <c r="GJ55" s="56"/>
      <c r="GK55" s="56"/>
      <c r="GL55" s="56"/>
      <c r="GM55" s="56"/>
      <c r="GN55" s="56"/>
      <c r="GO55" s="56"/>
      <c r="GP55" s="56"/>
      <c r="GQ55" s="56"/>
      <c r="GR55" s="56"/>
      <c r="GS55" s="56"/>
      <c r="GT55" s="56"/>
      <c r="GU55" s="56"/>
      <c r="GV55" s="56"/>
      <c r="GW55" s="56"/>
      <c r="GX55" s="56"/>
      <c r="GY55" s="56"/>
      <c r="GZ55" s="56"/>
      <c r="HA55" s="56"/>
      <c r="HB55" s="56"/>
      <c r="HC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</row>
    <row r="56" spans="3:221" x14ac:dyDescent="0.25">
      <c r="C56" s="60">
        <v>5</v>
      </c>
      <c r="D56" s="96">
        <f t="shared" si="35"/>
        <v>0.15910393166121387</v>
      </c>
      <c r="E56" s="96">
        <f t="shared" ref="E56:H56" si="38">E41+J41+O41+T41+AE41+AJ41</f>
        <v>13.898942132821988</v>
      </c>
      <c r="F56" s="96">
        <f t="shared" si="38"/>
        <v>0.5726758210039683</v>
      </c>
      <c r="G56" s="96">
        <f t="shared" si="38"/>
        <v>4.6880579452371416</v>
      </c>
      <c r="H56" s="96">
        <f t="shared" si="38"/>
        <v>8.4382792482103817</v>
      </c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  <c r="GB56" s="56"/>
      <c r="GC56" s="56"/>
      <c r="GD56" s="56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</row>
    <row r="57" spans="3:221" x14ac:dyDescent="0.25">
      <c r="C57" s="60">
        <v>6</v>
      </c>
      <c r="D57" s="96">
        <f t="shared" si="35"/>
        <v>0.55861989446910165</v>
      </c>
      <c r="E57" s="96">
        <f t="shared" ref="E57:H57" si="39">E42+J42+O42+T42+AE42+AJ42</f>
        <v>12.018620179974896</v>
      </c>
      <c r="F57" s="96">
        <f t="shared" si="39"/>
        <v>0.55367313176721944</v>
      </c>
      <c r="G57" s="96">
        <f t="shared" si="39"/>
        <v>4.8743475740738367</v>
      </c>
      <c r="H57" s="96">
        <f t="shared" si="39"/>
        <v>8.7592103714564491</v>
      </c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</row>
    <row r="58" spans="3:221" x14ac:dyDescent="0.25">
      <c r="C58" s="60">
        <v>7</v>
      </c>
      <c r="D58" s="96">
        <f t="shared" si="35"/>
        <v>0.19500320175821581</v>
      </c>
      <c r="E58" s="96">
        <f t="shared" ref="E58:H58" si="40">E43+J43+O43+T43+AE43+AJ43</f>
        <v>10.717913234553658</v>
      </c>
      <c r="F58" s="96">
        <f t="shared" si="40"/>
        <v>0.46396696603021831</v>
      </c>
      <c r="G58" s="96">
        <f t="shared" si="40"/>
        <v>5.9871457948045173</v>
      </c>
      <c r="H58" s="96">
        <f t="shared" si="40"/>
        <v>7.6853809206062902</v>
      </c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  <c r="GB58" s="56"/>
      <c r="GC58" s="56"/>
      <c r="GD58" s="56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  <c r="GP58" s="56"/>
      <c r="GQ58" s="56"/>
      <c r="GR58" s="56"/>
      <c r="GS58" s="56"/>
      <c r="GT58" s="56"/>
      <c r="GU58" s="56"/>
      <c r="GV58" s="56"/>
      <c r="GW58" s="56"/>
      <c r="GX58" s="56"/>
      <c r="GY58" s="56"/>
      <c r="GZ58" s="56"/>
      <c r="HA58" s="56"/>
      <c r="HB58" s="56"/>
      <c r="HC58" s="56"/>
      <c r="HD58" s="56"/>
      <c r="HE58" s="56"/>
      <c r="HF58" s="56"/>
      <c r="HG58" s="56"/>
      <c r="HH58" s="56"/>
      <c r="HI58" s="56"/>
      <c r="HJ58" s="56"/>
      <c r="HK58" s="56"/>
      <c r="HL58" s="56"/>
      <c r="HM58" s="56"/>
    </row>
    <row r="59" spans="3:221" x14ac:dyDescent="0.25">
      <c r="C59" s="60">
        <v>8</v>
      </c>
      <c r="D59" s="96">
        <f t="shared" si="35"/>
        <v>0.20387605517767862</v>
      </c>
      <c r="E59" s="96">
        <f t="shared" ref="E59:H59" si="41">E44+J44+O44+T44+AE44+AJ44</f>
        <v>14.30459387106403</v>
      </c>
      <c r="F59" s="96">
        <f t="shared" si="41"/>
        <v>0.56368145873677744</v>
      </c>
      <c r="G59" s="96">
        <f t="shared" si="41"/>
        <v>5.1403121661592195</v>
      </c>
      <c r="H59" s="96">
        <f t="shared" si="41"/>
        <v>8.0376911666756303</v>
      </c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  <c r="FK59" s="56"/>
      <c r="FL59" s="56"/>
      <c r="FM59" s="56"/>
      <c r="FN59" s="56"/>
      <c r="FO59" s="56"/>
      <c r="FP59" s="56"/>
      <c r="FQ59" s="56"/>
      <c r="FR59" s="56"/>
      <c r="FS59" s="56"/>
      <c r="FT59" s="56"/>
      <c r="FU59" s="56"/>
      <c r="FV59" s="56"/>
      <c r="FW59" s="56"/>
      <c r="FX59" s="56"/>
      <c r="FY59" s="56"/>
      <c r="FZ59" s="56"/>
      <c r="GA59" s="56"/>
      <c r="GB59" s="56"/>
      <c r="GC59" s="56"/>
      <c r="GD59" s="56"/>
      <c r="GE59" s="56"/>
      <c r="GF59" s="56"/>
      <c r="GG59" s="56"/>
      <c r="GH59" s="56"/>
      <c r="GI59" s="56"/>
      <c r="GJ59" s="56"/>
      <c r="GK59" s="56"/>
      <c r="GL59" s="56"/>
      <c r="GM59" s="56"/>
      <c r="GN59" s="56"/>
      <c r="GO59" s="56"/>
      <c r="GP59" s="56"/>
      <c r="GQ59" s="56"/>
      <c r="GR59" s="56"/>
      <c r="GS59" s="56"/>
      <c r="GT59" s="56"/>
      <c r="GU59" s="56"/>
      <c r="GV59" s="56"/>
      <c r="GW59" s="56"/>
      <c r="GX59" s="56"/>
      <c r="GY59" s="56"/>
      <c r="GZ59" s="56"/>
      <c r="HA59" s="56"/>
      <c r="HB59" s="56"/>
      <c r="HC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</row>
    <row r="60" spans="3:221" x14ac:dyDescent="0.25">
      <c r="C60" s="60">
        <v>9</v>
      </c>
      <c r="D60" s="96">
        <f t="shared" si="35"/>
        <v>-0.35207496244978509</v>
      </c>
      <c r="E60" s="96">
        <f t="shared" ref="E60:H60" si="42">E45+J45+O45+T45+AE45+AJ45</f>
        <v>10.93701666848064</v>
      </c>
      <c r="F60" s="96">
        <f t="shared" si="42"/>
        <v>0.52652352984309925</v>
      </c>
      <c r="G60" s="96">
        <f t="shared" si="42"/>
        <v>4.7152083823496049</v>
      </c>
      <c r="H60" s="96">
        <f t="shared" si="42"/>
        <v>7.7823180482069798</v>
      </c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  <c r="FK60" s="56"/>
      <c r="FL60" s="56"/>
      <c r="FM60" s="56"/>
      <c r="FN60" s="56"/>
      <c r="FO60" s="56"/>
      <c r="FP60" s="56"/>
      <c r="FQ60" s="56"/>
      <c r="FR60" s="56"/>
      <c r="FS60" s="56"/>
      <c r="FT60" s="56"/>
      <c r="FU60" s="56"/>
      <c r="FV60" s="56"/>
      <c r="FW60" s="56"/>
      <c r="FX60" s="56"/>
      <c r="FY60" s="56"/>
      <c r="FZ60" s="56"/>
      <c r="GA60" s="56"/>
      <c r="GB60" s="56"/>
      <c r="GC60" s="56"/>
      <c r="GD60" s="56"/>
      <c r="GE60" s="56"/>
      <c r="GF60" s="56"/>
      <c r="GG60" s="56"/>
      <c r="GH60" s="56"/>
      <c r="GI60" s="56"/>
      <c r="GJ60" s="56"/>
      <c r="GK60" s="56"/>
      <c r="GL60" s="56"/>
      <c r="GM60" s="56"/>
      <c r="GN60" s="56"/>
      <c r="GO60" s="56"/>
      <c r="GP60" s="56"/>
      <c r="GQ60" s="56"/>
      <c r="GR60" s="56"/>
      <c r="GS60" s="56"/>
      <c r="GT60" s="56"/>
      <c r="GU60" s="56"/>
      <c r="GV60" s="56"/>
      <c r="GW60" s="56"/>
      <c r="GX60" s="56"/>
      <c r="GY60" s="56"/>
      <c r="GZ60" s="56"/>
      <c r="HA60" s="56"/>
      <c r="HB60" s="56"/>
      <c r="HC60" s="56"/>
      <c r="HD60" s="56"/>
      <c r="HE60" s="56"/>
      <c r="HF60" s="56"/>
      <c r="HG60" s="56"/>
      <c r="HH60" s="56"/>
      <c r="HI60" s="56"/>
      <c r="HJ60" s="56"/>
      <c r="HK60" s="56"/>
      <c r="HL60" s="56"/>
      <c r="HM60" s="56"/>
    </row>
    <row r="61" spans="3:221" x14ac:dyDescent="0.25">
      <c r="C61" s="60">
        <v>10</v>
      </c>
      <c r="D61" s="96">
        <f t="shared" si="35"/>
        <v>-0.29613122957221683</v>
      </c>
      <c r="E61" s="96">
        <f t="shared" ref="E61:H61" si="43">E46+J46+O46+T46+AE46+AJ46</f>
        <v>10.632453211670558</v>
      </c>
      <c r="F61" s="96">
        <f t="shared" si="43"/>
        <v>0.48238108997751478</v>
      </c>
      <c r="G61" s="96">
        <f t="shared" si="43"/>
        <v>4.4134456842077228</v>
      </c>
      <c r="H61" s="96">
        <f t="shared" si="43"/>
        <v>7.2811916063912596</v>
      </c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  <c r="GO61" s="56"/>
      <c r="GP61" s="56"/>
      <c r="GQ61" s="56"/>
      <c r="GR61" s="56"/>
      <c r="GS61" s="56"/>
      <c r="GT61" s="56"/>
      <c r="GU61" s="56"/>
      <c r="GV61" s="56"/>
      <c r="GW61" s="56"/>
      <c r="GX61" s="56"/>
      <c r="GY61" s="56"/>
      <c r="GZ61" s="56"/>
      <c r="HA61" s="56"/>
      <c r="HB61" s="56"/>
      <c r="HC61" s="56"/>
      <c r="HD61" s="56"/>
      <c r="HE61" s="56"/>
      <c r="HF61" s="56"/>
      <c r="HG61" s="56"/>
      <c r="HH61" s="56"/>
      <c r="HI61" s="56"/>
      <c r="HJ61" s="56"/>
      <c r="HK61" s="56"/>
      <c r="HL61" s="56"/>
      <c r="HM61" s="56"/>
    </row>
    <row r="62" spans="3:221" x14ac:dyDescent="0.25">
      <c r="C62" s="60">
        <v>11</v>
      </c>
      <c r="D62" s="96">
        <f t="shared" si="35"/>
        <v>0.32479712117399051</v>
      </c>
      <c r="E62" s="96">
        <f t="shared" ref="E62:H62" si="44">E47+J47+O47+T47+AE47+AJ47</f>
        <v>10.916394089273297</v>
      </c>
      <c r="F62" s="96">
        <f t="shared" si="44"/>
        <v>0.49361647555177829</v>
      </c>
      <c r="G62" s="96">
        <f t="shared" si="44"/>
        <v>4.5744782775680717</v>
      </c>
      <c r="H62" s="96">
        <f t="shared" si="44"/>
        <v>7.5213930613758944</v>
      </c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</row>
    <row r="63" spans="3:221" x14ac:dyDescent="0.25">
      <c r="C63" s="60">
        <v>12</v>
      </c>
      <c r="D63" s="96">
        <f t="shared" si="35"/>
        <v>-9.7920005822163189E-3</v>
      </c>
      <c r="E63" s="96">
        <f t="shared" ref="E63:H63" si="45">E48+J48+O48+T48+AE48+AJ48</f>
        <v>8.9635571588290937</v>
      </c>
      <c r="F63" s="96">
        <f t="shared" si="45"/>
        <v>0.36729096982035753</v>
      </c>
      <c r="G63" s="96">
        <f t="shared" si="45"/>
        <v>3.703505402711821</v>
      </c>
      <c r="H63" s="96">
        <f t="shared" si="45"/>
        <v>5.7963421036258485</v>
      </c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  <c r="FL63" s="56"/>
      <c r="FM63" s="56"/>
      <c r="FN63" s="56"/>
      <c r="FO63" s="56"/>
      <c r="FP63" s="56"/>
      <c r="FQ63" s="56"/>
      <c r="FR63" s="56"/>
      <c r="FS63" s="56"/>
      <c r="FT63" s="56"/>
      <c r="FU63" s="56"/>
      <c r="FV63" s="56"/>
      <c r="FW63" s="56"/>
      <c r="FX63" s="56"/>
      <c r="FY63" s="56"/>
      <c r="FZ63" s="56"/>
      <c r="GA63" s="56"/>
      <c r="GB63" s="56"/>
      <c r="GC63" s="56"/>
      <c r="GD63" s="56"/>
      <c r="GE63" s="56"/>
      <c r="GF63" s="56"/>
      <c r="GG63" s="56"/>
      <c r="GH63" s="56"/>
      <c r="GI63" s="56"/>
      <c r="GJ63" s="56"/>
      <c r="GK63" s="56"/>
      <c r="GL63" s="56"/>
      <c r="GM63" s="56"/>
      <c r="GN63" s="56"/>
      <c r="GO63" s="56"/>
      <c r="GP63" s="56"/>
      <c r="GQ63" s="56"/>
      <c r="GR63" s="56"/>
      <c r="GS63" s="56"/>
      <c r="GT63" s="56"/>
      <c r="GU63" s="56"/>
      <c r="GV63" s="56"/>
      <c r="GW63" s="56"/>
      <c r="GX63" s="56"/>
      <c r="GY63" s="56"/>
      <c r="GZ63" s="56"/>
      <c r="HA63" s="56"/>
      <c r="HB63" s="56"/>
      <c r="HC63" s="56"/>
      <c r="HD63" s="56"/>
      <c r="HE63" s="56"/>
      <c r="HF63" s="56"/>
      <c r="HG63" s="56"/>
      <c r="HH63" s="56"/>
      <c r="HI63" s="56"/>
      <c r="HJ63" s="56"/>
      <c r="HK63" s="56"/>
      <c r="HL63" s="56"/>
      <c r="HM63" s="56"/>
    </row>
    <row r="64" spans="3:221" x14ac:dyDescent="0.25"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  <c r="FK64" s="56"/>
      <c r="FL64" s="56"/>
      <c r="FM64" s="56"/>
      <c r="FN64" s="56"/>
      <c r="FO64" s="56"/>
      <c r="FP64" s="56"/>
      <c r="FQ64" s="56"/>
      <c r="FR64" s="56"/>
      <c r="FS64" s="56"/>
      <c r="FT64" s="56"/>
      <c r="FU64" s="56"/>
      <c r="FV64" s="56"/>
      <c r="FW64" s="56"/>
      <c r="FX64" s="56"/>
      <c r="FY64" s="56"/>
      <c r="FZ64" s="56"/>
      <c r="GA64" s="56"/>
      <c r="GB64" s="56"/>
      <c r="GC64" s="56"/>
      <c r="GD64" s="56"/>
      <c r="GE64" s="56"/>
      <c r="GF64" s="56"/>
      <c r="GG64" s="56"/>
      <c r="GH64" s="56"/>
      <c r="GI64" s="56"/>
      <c r="GJ64" s="56"/>
      <c r="GK64" s="56"/>
      <c r="GL64" s="56"/>
      <c r="GM64" s="56"/>
      <c r="GN64" s="56"/>
      <c r="GO64" s="56"/>
      <c r="GP64" s="56"/>
      <c r="GQ64" s="56"/>
      <c r="GR64" s="56"/>
      <c r="GS64" s="56"/>
      <c r="GT64" s="56"/>
      <c r="GU64" s="56"/>
      <c r="GV64" s="56"/>
      <c r="GW64" s="56"/>
      <c r="GX64" s="56"/>
      <c r="GY64" s="56"/>
      <c r="GZ64" s="56"/>
      <c r="HA64" s="56"/>
      <c r="HB64" s="56"/>
      <c r="HC64" s="56"/>
      <c r="HD64" s="56"/>
      <c r="HE64" s="56"/>
      <c r="HF64" s="56"/>
      <c r="HG64" s="56"/>
      <c r="HH64" s="56"/>
      <c r="HI64" s="56"/>
      <c r="HJ64" s="56"/>
      <c r="HK64" s="56"/>
      <c r="HL64" s="56"/>
      <c r="HM64" s="56"/>
    </row>
    <row r="65" spans="6:221" x14ac:dyDescent="0.25">
      <c r="I65" s="8"/>
      <c r="EQ65" s="56"/>
      <c r="ER65" s="56"/>
      <c r="ES65" s="56"/>
      <c r="ET65" s="56"/>
      <c r="EU65" s="56"/>
      <c r="EV65" s="56"/>
      <c r="EW65" s="56"/>
      <c r="EX65" s="56"/>
      <c r="EY65" s="56"/>
      <c r="EZ65" s="56"/>
      <c r="FA65" s="56"/>
      <c r="FB65" s="56"/>
      <c r="FC65" s="56"/>
      <c r="FD65" s="56"/>
      <c r="FE65" s="56"/>
      <c r="FF65" s="56"/>
      <c r="FG65" s="56"/>
      <c r="FH65" s="56"/>
      <c r="FI65" s="56"/>
      <c r="FJ65" s="56"/>
      <c r="FK65" s="56"/>
      <c r="FL65" s="56"/>
      <c r="FM65" s="56"/>
      <c r="FN65" s="56"/>
      <c r="FO65" s="56"/>
      <c r="FP65" s="56"/>
      <c r="FQ65" s="56"/>
      <c r="FR65" s="56"/>
      <c r="FS65" s="56"/>
      <c r="FT65" s="56"/>
      <c r="FU65" s="56"/>
      <c r="FV65" s="56"/>
      <c r="FW65" s="56"/>
      <c r="FX65" s="56"/>
      <c r="FY65" s="56"/>
      <c r="FZ65" s="56"/>
      <c r="GA65" s="56"/>
      <c r="GB65" s="56"/>
      <c r="GC65" s="56"/>
      <c r="GD65" s="56"/>
      <c r="GE65" s="56"/>
      <c r="GF65" s="56"/>
      <c r="GG65" s="56"/>
      <c r="GH65" s="56"/>
      <c r="GI65" s="56"/>
      <c r="GJ65" s="56"/>
      <c r="GK65" s="56"/>
      <c r="GL65" s="56"/>
      <c r="GM65" s="56"/>
      <c r="GN65" s="56"/>
      <c r="GO65" s="56"/>
      <c r="GP65" s="56"/>
      <c r="GQ65" s="56"/>
      <c r="GR65" s="56"/>
      <c r="GS65" s="56"/>
      <c r="GT65" s="56"/>
      <c r="GU65" s="56"/>
      <c r="GV65" s="56"/>
      <c r="GW65" s="56"/>
      <c r="GX65" s="56"/>
      <c r="GY65" s="56"/>
      <c r="GZ65" s="56"/>
      <c r="HA65" s="56"/>
      <c r="HB65" s="56"/>
      <c r="HC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</row>
    <row r="66" spans="6:221" x14ac:dyDescent="0.25">
      <c r="F66" s="8"/>
      <c r="G66" s="137"/>
      <c r="H66" s="137"/>
      <c r="I66" s="137"/>
      <c r="J66" s="137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  <c r="FK66" s="56"/>
      <c r="FL66" s="56"/>
      <c r="FM66" s="56"/>
      <c r="FN66" s="56"/>
      <c r="FO66" s="56"/>
      <c r="FP66" s="56"/>
      <c r="FQ66" s="56"/>
      <c r="FR66" s="56"/>
      <c r="FS66" s="56"/>
      <c r="FT66" s="56"/>
      <c r="FU66" s="56"/>
      <c r="FV66" s="56"/>
      <c r="FW66" s="56"/>
      <c r="FX66" s="56"/>
      <c r="FY66" s="56"/>
      <c r="FZ66" s="56"/>
      <c r="GA66" s="56"/>
      <c r="GB66" s="56"/>
      <c r="GC66" s="56"/>
      <c r="GD66" s="56"/>
      <c r="GE66" s="56"/>
      <c r="GF66" s="56"/>
      <c r="GG66" s="56"/>
      <c r="GH66" s="56"/>
      <c r="GI66" s="56"/>
      <c r="GJ66" s="56"/>
      <c r="GK66" s="56"/>
      <c r="GL66" s="56"/>
      <c r="GM66" s="56"/>
      <c r="GN66" s="56"/>
      <c r="GO66" s="56"/>
      <c r="GP66" s="56"/>
      <c r="GQ66" s="56"/>
      <c r="GR66" s="56"/>
      <c r="GS66" s="56"/>
      <c r="GT66" s="56"/>
      <c r="GU66" s="56"/>
      <c r="GV66" s="56"/>
      <c r="GW66" s="56"/>
      <c r="GX66" s="56"/>
      <c r="GY66" s="56"/>
      <c r="GZ66" s="56"/>
      <c r="HA66" s="56"/>
      <c r="HB66" s="56"/>
      <c r="HC66" s="56"/>
      <c r="HD66" s="56"/>
      <c r="HE66" s="56"/>
      <c r="HF66" s="56"/>
      <c r="HG66" s="56"/>
      <c r="HH66" s="56"/>
      <c r="HI66" s="56"/>
      <c r="HJ66" s="56"/>
      <c r="HK66" s="56"/>
      <c r="HL66" s="56"/>
      <c r="HM66" s="56"/>
    </row>
    <row r="67" spans="6:221" x14ac:dyDescent="0.25">
      <c r="F67" s="8"/>
      <c r="G67" s="8"/>
      <c r="H67" s="8"/>
      <c r="I67" s="8"/>
      <c r="J67" s="8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6"/>
      <c r="GI67" s="56"/>
      <c r="GJ67" s="56"/>
      <c r="GK67" s="56"/>
      <c r="GL67" s="56"/>
      <c r="GM67" s="56"/>
      <c r="GN67" s="56"/>
      <c r="GO67" s="56"/>
      <c r="GP67" s="56"/>
      <c r="GQ67" s="56"/>
      <c r="GR67" s="56"/>
      <c r="GS67" s="56"/>
      <c r="GT67" s="56"/>
      <c r="GU67" s="56"/>
      <c r="GV67" s="56"/>
      <c r="GW67" s="56"/>
      <c r="GX67" s="56"/>
      <c r="GY67" s="56"/>
      <c r="GZ67" s="56"/>
      <c r="HA67" s="56"/>
      <c r="HB67" s="56"/>
      <c r="HC67" s="56"/>
      <c r="HD67" s="56"/>
      <c r="HE67" s="56"/>
      <c r="HF67" s="56"/>
      <c r="HG67" s="56"/>
      <c r="HH67" s="56"/>
      <c r="HI67" s="56"/>
      <c r="HJ67" s="56"/>
      <c r="HK67" s="56"/>
      <c r="HL67" s="56"/>
      <c r="HM67" s="56"/>
    </row>
    <row r="68" spans="6:221" x14ac:dyDescent="0.25">
      <c r="F68" s="8"/>
      <c r="G68" s="8"/>
      <c r="H68" s="8"/>
      <c r="I68" s="8"/>
      <c r="J68" s="8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  <c r="FK68" s="56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  <c r="GB68" s="56"/>
      <c r="GC68" s="56"/>
      <c r="GD68" s="56"/>
      <c r="GE68" s="56"/>
      <c r="GF68" s="56"/>
      <c r="GG68" s="56"/>
      <c r="GH68" s="56"/>
      <c r="GI68" s="56"/>
      <c r="GJ68" s="56"/>
      <c r="GK68" s="56"/>
      <c r="GL68" s="56"/>
      <c r="GM68" s="56"/>
      <c r="GN68" s="56"/>
      <c r="GO68" s="56"/>
      <c r="GP68" s="56"/>
      <c r="GQ68" s="56"/>
      <c r="GR68" s="56"/>
      <c r="GS68" s="56"/>
      <c r="GT68" s="56"/>
      <c r="GU68" s="56"/>
      <c r="GV68" s="56"/>
      <c r="GW68" s="56"/>
      <c r="GX68" s="56"/>
      <c r="GY68" s="56"/>
      <c r="GZ68" s="56"/>
      <c r="HA68" s="56"/>
      <c r="HB68" s="56"/>
      <c r="HC68" s="56"/>
      <c r="HD68" s="56"/>
      <c r="HE68" s="56"/>
      <c r="HF68" s="56"/>
      <c r="HG68" s="56"/>
      <c r="HH68" s="56"/>
      <c r="HI68" s="56"/>
      <c r="HJ68" s="56"/>
      <c r="HK68" s="56"/>
      <c r="HL68" s="56"/>
      <c r="HM68" s="56"/>
    </row>
    <row r="69" spans="6:221" x14ac:dyDescent="0.25">
      <c r="F69" s="8"/>
      <c r="G69" s="8"/>
      <c r="H69" s="8"/>
      <c r="I69" s="8"/>
      <c r="J69" s="8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</row>
    <row r="70" spans="6:221" x14ac:dyDescent="0.25">
      <c r="F70" s="8"/>
      <c r="G70" s="8"/>
      <c r="H70" s="8"/>
      <c r="I70" s="8"/>
      <c r="J70" s="8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</row>
    <row r="71" spans="6:221" x14ac:dyDescent="0.25">
      <c r="F71" s="8"/>
      <c r="G71" s="8"/>
      <c r="H71" s="8"/>
      <c r="I71" s="8"/>
      <c r="J71" s="8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6"/>
      <c r="GF71" s="56"/>
      <c r="GG71" s="56"/>
      <c r="GH71" s="56"/>
      <c r="GI71" s="56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6"/>
      <c r="GU71" s="56"/>
      <c r="GV71" s="56"/>
      <c r="GW71" s="56"/>
      <c r="GX71" s="56"/>
      <c r="GY71" s="56"/>
      <c r="GZ71" s="56"/>
      <c r="HA71" s="56"/>
      <c r="HB71" s="56"/>
      <c r="HC71" s="56"/>
      <c r="HD71" s="56"/>
      <c r="HE71" s="56"/>
      <c r="HF71" s="56"/>
      <c r="HG71" s="56"/>
      <c r="HH71" s="56"/>
      <c r="HI71" s="56"/>
      <c r="HJ71" s="56"/>
      <c r="HK71" s="56"/>
      <c r="HL71" s="56"/>
      <c r="HM71" s="56"/>
    </row>
    <row r="72" spans="6:221" x14ac:dyDescent="0.25">
      <c r="F72" s="8"/>
      <c r="G72" s="8"/>
      <c r="H72" s="8"/>
      <c r="I72" s="8"/>
      <c r="J72" s="8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6"/>
      <c r="GF72" s="56"/>
      <c r="GG72" s="56"/>
      <c r="GH72" s="56"/>
      <c r="GI72" s="56"/>
      <c r="GJ72" s="56"/>
      <c r="GK72" s="56"/>
      <c r="GL72" s="56"/>
      <c r="GM72" s="56"/>
      <c r="GN72" s="56"/>
      <c r="GO72" s="56"/>
      <c r="GP72" s="56"/>
      <c r="GQ72" s="56"/>
      <c r="GR72" s="56"/>
      <c r="GS72" s="56"/>
      <c r="GT72" s="56"/>
      <c r="GU72" s="56"/>
      <c r="GV72" s="56"/>
      <c r="GW72" s="56"/>
      <c r="GX72" s="56"/>
      <c r="GY72" s="56"/>
      <c r="GZ72" s="56"/>
      <c r="HA72" s="56"/>
      <c r="HB72" s="56"/>
      <c r="HC72" s="56"/>
      <c r="HD72" s="56"/>
      <c r="HE72" s="56"/>
      <c r="HF72" s="56"/>
      <c r="HG72" s="56"/>
      <c r="HH72" s="56"/>
      <c r="HI72" s="56"/>
      <c r="HJ72" s="56"/>
      <c r="HK72" s="56"/>
      <c r="HL72" s="56"/>
      <c r="HM72" s="56"/>
    </row>
    <row r="73" spans="6:221" x14ac:dyDescent="0.25">
      <c r="F73" s="8"/>
      <c r="G73" s="8"/>
      <c r="H73" s="8"/>
      <c r="I73" s="8"/>
      <c r="J73" s="8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56"/>
      <c r="GZ73" s="56"/>
      <c r="HA73" s="56"/>
      <c r="HB73" s="56"/>
      <c r="HC73" s="56"/>
      <c r="HD73" s="56"/>
      <c r="HE73" s="56"/>
      <c r="HF73" s="56"/>
      <c r="HG73" s="56"/>
      <c r="HH73" s="56"/>
      <c r="HI73" s="56"/>
      <c r="HJ73" s="56"/>
      <c r="HK73" s="56"/>
      <c r="HL73" s="56"/>
      <c r="HM73" s="56"/>
    </row>
    <row r="74" spans="6:221" x14ac:dyDescent="0.25">
      <c r="F74" s="8"/>
      <c r="G74" s="8"/>
      <c r="H74" s="8"/>
      <c r="I74" s="8"/>
      <c r="J74" s="8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56"/>
      <c r="FT74" s="56"/>
      <c r="FU74" s="56"/>
      <c r="FV74" s="56"/>
      <c r="FW74" s="56"/>
      <c r="FX74" s="56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56"/>
      <c r="GZ74" s="56"/>
      <c r="HA74" s="56"/>
      <c r="HB74" s="56"/>
      <c r="HC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</row>
    <row r="75" spans="6:221" x14ac:dyDescent="0.25">
      <c r="F75" s="8"/>
      <c r="G75" s="8"/>
      <c r="H75" s="8"/>
      <c r="I75" s="8"/>
      <c r="J75" s="8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  <c r="GB75" s="56"/>
      <c r="GC75" s="56"/>
      <c r="GD75" s="56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56"/>
      <c r="GZ75" s="56"/>
      <c r="HA75" s="56"/>
      <c r="HB75" s="56"/>
      <c r="HC75" s="56"/>
      <c r="HD75" s="56"/>
      <c r="HE75" s="56"/>
      <c r="HF75" s="56"/>
      <c r="HG75" s="56"/>
      <c r="HH75" s="56"/>
      <c r="HI75" s="56"/>
      <c r="HJ75" s="56"/>
      <c r="HK75" s="56"/>
      <c r="HL75" s="56"/>
      <c r="HM75" s="56"/>
    </row>
    <row r="76" spans="6:221" x14ac:dyDescent="0.25">
      <c r="F76" s="8"/>
      <c r="G76" s="8"/>
      <c r="H76" s="8"/>
      <c r="I76" s="8"/>
      <c r="J76" s="8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  <c r="GB76" s="56"/>
      <c r="GC76" s="56"/>
      <c r="GD76" s="56"/>
      <c r="GE76" s="56"/>
      <c r="GF76" s="56"/>
      <c r="GG76" s="56"/>
      <c r="GH76" s="56"/>
      <c r="GI76" s="56"/>
      <c r="GJ76" s="56"/>
      <c r="GK76" s="56"/>
      <c r="GL76" s="56"/>
      <c r="GM76" s="56"/>
      <c r="GN76" s="56"/>
      <c r="GO76" s="56"/>
      <c r="GP76" s="56"/>
      <c r="GQ76" s="56"/>
      <c r="GR76" s="56"/>
      <c r="GS76" s="56"/>
      <c r="GT76" s="56"/>
      <c r="GU76" s="56"/>
      <c r="GV76" s="56"/>
      <c r="GW76" s="56"/>
      <c r="GX76" s="56"/>
      <c r="GY76" s="56"/>
      <c r="GZ76" s="56"/>
      <c r="HA76" s="56"/>
      <c r="HB76" s="56"/>
      <c r="HC76" s="56"/>
      <c r="HD76" s="56"/>
      <c r="HE76" s="56"/>
      <c r="HF76" s="56"/>
      <c r="HG76" s="56"/>
      <c r="HH76" s="56"/>
      <c r="HI76" s="56"/>
      <c r="HJ76" s="56"/>
      <c r="HK76" s="56"/>
      <c r="HL76" s="56"/>
      <c r="HM76" s="56"/>
    </row>
    <row r="77" spans="6:221" x14ac:dyDescent="0.25">
      <c r="F77" s="8"/>
      <c r="G77" s="8"/>
      <c r="H77" s="8"/>
      <c r="I77" s="8"/>
      <c r="J77" s="8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  <c r="FK77" s="56"/>
      <c r="FL77" s="56"/>
      <c r="FM77" s="56"/>
      <c r="FN77" s="56"/>
      <c r="FO77" s="56"/>
      <c r="FP77" s="56"/>
      <c r="FQ77" s="56"/>
      <c r="FR77" s="56"/>
      <c r="FS77" s="56"/>
      <c r="FT77" s="56"/>
      <c r="FU77" s="56"/>
      <c r="FV77" s="56"/>
      <c r="FW77" s="56"/>
      <c r="FX77" s="56"/>
      <c r="FY77" s="56"/>
      <c r="FZ77" s="56"/>
      <c r="GA77" s="56"/>
      <c r="GB77" s="56"/>
      <c r="GC77" s="56"/>
      <c r="GD77" s="56"/>
      <c r="GE77" s="56"/>
      <c r="GF77" s="56"/>
      <c r="GG77" s="56"/>
      <c r="GH77" s="56"/>
      <c r="GI77" s="56"/>
      <c r="GJ77" s="56"/>
      <c r="GK77" s="56"/>
      <c r="GL77" s="56"/>
      <c r="GM77" s="56"/>
      <c r="GN77" s="56"/>
      <c r="GO77" s="56"/>
      <c r="GP77" s="56"/>
      <c r="GQ77" s="56"/>
      <c r="GR77" s="56"/>
      <c r="GS77" s="56"/>
      <c r="GT77" s="56"/>
      <c r="GU77" s="56"/>
      <c r="GV77" s="56"/>
      <c r="GW77" s="56"/>
      <c r="GX77" s="56"/>
      <c r="GY77" s="56"/>
      <c r="GZ77" s="56"/>
      <c r="HA77" s="56"/>
      <c r="HB77" s="56"/>
      <c r="HC77" s="56"/>
      <c r="HD77" s="56"/>
      <c r="HE77" s="56"/>
      <c r="HF77" s="56"/>
      <c r="HG77" s="56"/>
      <c r="HH77" s="56"/>
      <c r="HI77" s="56"/>
      <c r="HJ77" s="56"/>
      <c r="HK77" s="56"/>
      <c r="HL77" s="56"/>
      <c r="HM77" s="56"/>
    </row>
    <row r="78" spans="6:221" x14ac:dyDescent="0.25">
      <c r="G78" s="8"/>
      <c r="H78" s="8"/>
      <c r="I78" s="8"/>
      <c r="J78" s="8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  <c r="FK78" s="56"/>
      <c r="FL78" s="56"/>
      <c r="FM78" s="56"/>
      <c r="FN78" s="56"/>
      <c r="FO78" s="56"/>
      <c r="FP78" s="56"/>
      <c r="FQ78" s="56"/>
      <c r="FR78" s="56"/>
      <c r="FS78" s="56"/>
      <c r="FT78" s="56"/>
      <c r="FU78" s="56"/>
      <c r="FV78" s="56"/>
      <c r="FW78" s="56"/>
      <c r="FX78" s="56"/>
      <c r="FY78" s="56"/>
      <c r="FZ78" s="56"/>
      <c r="GA78" s="56"/>
      <c r="GB78" s="56"/>
      <c r="GC78" s="56"/>
      <c r="GD78" s="56"/>
      <c r="GE78" s="56"/>
      <c r="GF78" s="56"/>
      <c r="GG78" s="56"/>
      <c r="GH78" s="56"/>
      <c r="GI78" s="56"/>
      <c r="GJ78" s="56"/>
      <c r="GK78" s="56"/>
      <c r="GL78" s="56"/>
      <c r="GM78" s="56"/>
      <c r="GN78" s="56"/>
      <c r="GO78" s="56"/>
      <c r="GP78" s="56"/>
      <c r="GQ78" s="56"/>
      <c r="GR78" s="56"/>
      <c r="GS78" s="56"/>
      <c r="GT78" s="56"/>
      <c r="GU78" s="56"/>
      <c r="GV78" s="56"/>
      <c r="GW78" s="56"/>
      <c r="GX78" s="56"/>
      <c r="GY78" s="56"/>
      <c r="GZ78" s="56"/>
      <c r="HA78" s="56"/>
      <c r="HB78" s="56"/>
      <c r="HC78" s="56"/>
      <c r="HD78" s="56"/>
      <c r="HE78" s="56"/>
      <c r="HF78" s="56"/>
      <c r="HG78" s="56"/>
      <c r="HH78" s="56"/>
      <c r="HI78" s="56"/>
      <c r="HJ78" s="56"/>
      <c r="HK78" s="56"/>
      <c r="HL78" s="56"/>
      <c r="HM78" s="56"/>
    </row>
    <row r="79" spans="6:221" x14ac:dyDescent="0.25"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  <c r="FK79" s="56"/>
      <c r="FL79" s="56"/>
      <c r="FM79" s="56"/>
      <c r="FN79" s="56"/>
      <c r="FO79" s="56"/>
      <c r="FP79" s="56"/>
      <c r="FQ79" s="56"/>
      <c r="FR79" s="56"/>
      <c r="FS79" s="56"/>
      <c r="FT79" s="56"/>
      <c r="FU79" s="56"/>
      <c r="FV79" s="56"/>
      <c r="FW79" s="56"/>
      <c r="FX79" s="56"/>
      <c r="FY79" s="56"/>
      <c r="FZ79" s="56"/>
      <c r="GA79" s="56"/>
      <c r="GB79" s="56"/>
      <c r="GC79" s="56"/>
      <c r="GD79" s="56"/>
      <c r="GE79" s="56"/>
      <c r="GF79" s="56"/>
      <c r="GG79" s="56"/>
      <c r="GH79" s="56"/>
      <c r="GI79" s="56"/>
      <c r="GJ79" s="56"/>
      <c r="GK79" s="56"/>
      <c r="GL79" s="56"/>
      <c r="GM79" s="56"/>
      <c r="GN79" s="56"/>
      <c r="GO79" s="56"/>
      <c r="GP79" s="56"/>
      <c r="GQ79" s="56"/>
      <c r="GR79" s="56"/>
      <c r="GS79" s="56"/>
      <c r="GT79" s="56"/>
      <c r="GU79" s="56"/>
      <c r="GV79" s="56"/>
      <c r="GW79" s="56"/>
      <c r="GX79" s="56"/>
      <c r="GY79" s="56"/>
      <c r="GZ79" s="56"/>
      <c r="HA79" s="56"/>
      <c r="HB79" s="56"/>
      <c r="HC79" s="56"/>
      <c r="HD79" s="56"/>
      <c r="HE79" s="56"/>
      <c r="HF79" s="56"/>
      <c r="HG79" s="56"/>
      <c r="HH79" s="56"/>
      <c r="HI79" s="56"/>
      <c r="HJ79" s="56"/>
      <c r="HK79" s="56"/>
      <c r="HL79" s="56"/>
      <c r="HM79" s="56"/>
    </row>
    <row r="80" spans="6:221" x14ac:dyDescent="0.25"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  <c r="GB80" s="56"/>
      <c r="GC80" s="56"/>
      <c r="GD80" s="56"/>
      <c r="GE80" s="56"/>
      <c r="GF80" s="56"/>
      <c r="GG80" s="56"/>
      <c r="GH80" s="56"/>
      <c r="GI80" s="56"/>
      <c r="GJ80" s="56"/>
      <c r="GK80" s="56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</row>
    <row r="81" spans="147:221" x14ac:dyDescent="0.25">
      <c r="EQ81" s="56"/>
      <c r="ER81" s="56"/>
      <c r="ES81" s="56"/>
      <c r="ET81" s="56"/>
      <c r="EU81" s="56"/>
      <c r="EV81" s="56"/>
      <c r="EW81" s="56"/>
      <c r="EX81" s="56"/>
      <c r="EY81" s="56"/>
      <c r="EZ81" s="56"/>
      <c r="FA81" s="56"/>
      <c r="FB81" s="56"/>
      <c r="FC81" s="56"/>
      <c r="FD81" s="56"/>
      <c r="FE81" s="56"/>
      <c r="FF81" s="56"/>
      <c r="FG81" s="56"/>
      <c r="FH81" s="56"/>
      <c r="FI81" s="56"/>
      <c r="FJ81" s="56"/>
      <c r="FK81" s="56"/>
      <c r="FL81" s="56"/>
      <c r="FM81" s="56"/>
      <c r="FN81" s="56"/>
      <c r="FO81" s="56"/>
      <c r="FP81" s="56"/>
      <c r="FQ81" s="56"/>
      <c r="FR81" s="56"/>
      <c r="FS81" s="56"/>
      <c r="FT81" s="56"/>
      <c r="FU81" s="56"/>
      <c r="FV81" s="56"/>
      <c r="FW81" s="56"/>
      <c r="FX81" s="56"/>
      <c r="FY81" s="56"/>
      <c r="FZ81" s="56"/>
      <c r="GA81" s="56"/>
      <c r="GB81" s="56"/>
      <c r="GC81" s="56"/>
      <c r="GD81" s="56"/>
      <c r="GE81" s="56"/>
      <c r="GF81" s="56"/>
      <c r="GG81" s="56"/>
      <c r="GH81" s="56"/>
      <c r="GI81" s="56"/>
      <c r="GJ81" s="56"/>
      <c r="GK81" s="56"/>
      <c r="GL81" s="56"/>
      <c r="GM81" s="56"/>
      <c r="GN81" s="56"/>
      <c r="GO81" s="56"/>
      <c r="GP81" s="56"/>
      <c r="GQ81" s="56"/>
      <c r="GR81" s="56"/>
      <c r="GS81" s="56"/>
      <c r="GT81" s="56"/>
      <c r="GU81" s="56"/>
      <c r="GV81" s="56"/>
      <c r="GW81" s="56"/>
      <c r="GX81" s="56"/>
      <c r="GY81" s="56"/>
      <c r="GZ81" s="56"/>
      <c r="HA81" s="56"/>
      <c r="HB81" s="56"/>
      <c r="HC81" s="56"/>
      <c r="HD81" s="56"/>
      <c r="HE81" s="56"/>
      <c r="HF81" s="56"/>
      <c r="HG81" s="56"/>
      <c r="HH81" s="56"/>
      <c r="HI81" s="56"/>
      <c r="HJ81" s="56"/>
      <c r="HK81" s="56"/>
      <c r="HL81" s="56"/>
      <c r="HM81" s="56"/>
    </row>
    <row r="82" spans="147:221" x14ac:dyDescent="0.25"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  <c r="GB82" s="56"/>
      <c r="GC82" s="56"/>
      <c r="GD82" s="56"/>
      <c r="GE82" s="56"/>
      <c r="GF82" s="56"/>
      <c r="GG82" s="56"/>
      <c r="GH82" s="56"/>
      <c r="GI82" s="56"/>
      <c r="GJ82" s="56"/>
      <c r="GK82" s="56"/>
      <c r="GL82" s="56"/>
      <c r="GM82" s="56"/>
      <c r="GN82" s="56"/>
      <c r="GO82" s="56"/>
      <c r="GP82" s="56"/>
      <c r="GQ82" s="56"/>
      <c r="GR82" s="56"/>
      <c r="GS82" s="56"/>
      <c r="GT82" s="56"/>
      <c r="GU82" s="56"/>
      <c r="GV82" s="56"/>
      <c r="GW82" s="56"/>
      <c r="GX82" s="56"/>
      <c r="GY82" s="56"/>
      <c r="GZ82" s="56"/>
      <c r="HA82" s="56"/>
      <c r="HB82" s="56"/>
      <c r="HC82" s="56"/>
      <c r="HD82" s="56"/>
      <c r="HE82" s="56"/>
      <c r="HF82" s="56"/>
      <c r="HG82" s="56"/>
      <c r="HH82" s="56"/>
      <c r="HI82" s="56"/>
      <c r="HJ82" s="56"/>
      <c r="HK82" s="56"/>
      <c r="HL82" s="56"/>
      <c r="HM82" s="56"/>
    </row>
    <row r="83" spans="147:221" x14ac:dyDescent="0.25"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  <c r="GB83" s="56"/>
      <c r="GC83" s="56"/>
      <c r="GD83" s="56"/>
      <c r="GE83" s="56"/>
      <c r="GF83" s="56"/>
      <c r="GG83" s="56"/>
      <c r="GH83" s="56"/>
      <c r="GI83" s="56"/>
      <c r="GJ83" s="56"/>
      <c r="GK83" s="56"/>
      <c r="GL83" s="56"/>
      <c r="GM83" s="56"/>
      <c r="GN83" s="56"/>
      <c r="GO83" s="56"/>
      <c r="GP83" s="56"/>
      <c r="GQ83" s="56"/>
      <c r="GR83" s="56"/>
      <c r="GS83" s="56"/>
      <c r="GT83" s="56"/>
      <c r="GU83" s="56"/>
      <c r="GV83" s="56"/>
      <c r="GW83" s="56"/>
      <c r="GX83" s="56"/>
      <c r="GY83" s="56"/>
      <c r="GZ83" s="56"/>
      <c r="HA83" s="56"/>
      <c r="HB83" s="56"/>
      <c r="HC83" s="56"/>
      <c r="HD83" s="56"/>
      <c r="HE83" s="56"/>
      <c r="HF83" s="56"/>
      <c r="HG83" s="56"/>
      <c r="HH83" s="56"/>
      <c r="HI83" s="56"/>
      <c r="HJ83" s="56"/>
      <c r="HK83" s="56"/>
      <c r="HL83" s="56"/>
      <c r="HM83" s="56"/>
    </row>
    <row r="84" spans="147:221" x14ac:dyDescent="0.25"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  <c r="FK84" s="56"/>
      <c r="FL84" s="56"/>
      <c r="FM84" s="56"/>
      <c r="FN84" s="56"/>
      <c r="FO84" s="56"/>
      <c r="FP84" s="56"/>
      <c r="FQ84" s="56"/>
      <c r="FR84" s="56"/>
      <c r="FS84" s="56"/>
      <c r="FT84" s="56"/>
      <c r="FU84" s="56"/>
      <c r="FV84" s="56"/>
      <c r="FW84" s="56"/>
      <c r="FX84" s="56"/>
      <c r="FY84" s="56"/>
      <c r="FZ84" s="56"/>
      <c r="GA84" s="56"/>
      <c r="GB84" s="56"/>
      <c r="GC84" s="56"/>
      <c r="GD84" s="56"/>
      <c r="GE84" s="56"/>
      <c r="GF84" s="56"/>
      <c r="GG84" s="56"/>
      <c r="GH84" s="56"/>
      <c r="GI84" s="56"/>
      <c r="GJ84" s="56"/>
      <c r="GK84" s="56"/>
      <c r="GL84" s="56"/>
      <c r="GM84" s="56"/>
      <c r="GN84" s="56"/>
      <c r="GO84" s="56"/>
      <c r="GP84" s="56"/>
      <c r="GQ84" s="56"/>
      <c r="GR84" s="56"/>
      <c r="GS84" s="56"/>
      <c r="GT84" s="56"/>
      <c r="GU84" s="56"/>
      <c r="GV84" s="56"/>
      <c r="GW84" s="56"/>
      <c r="GX84" s="56"/>
      <c r="GY84" s="56"/>
      <c r="GZ84" s="56"/>
      <c r="HA84" s="56"/>
      <c r="HB84" s="56"/>
      <c r="HC84" s="56"/>
      <c r="HD84" s="56"/>
      <c r="HE84" s="56"/>
      <c r="HF84" s="56"/>
      <c r="HG84" s="56"/>
      <c r="HH84" s="56"/>
      <c r="HI84" s="56"/>
      <c r="HJ84" s="56"/>
      <c r="HK84" s="56"/>
      <c r="HL84" s="56"/>
      <c r="HM84" s="56"/>
    </row>
    <row r="85" spans="147:221" x14ac:dyDescent="0.25"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  <c r="GB85" s="56"/>
      <c r="GC85" s="56"/>
      <c r="GD85" s="56"/>
      <c r="GE85" s="56"/>
      <c r="GF85" s="56"/>
      <c r="GG85" s="56"/>
      <c r="GH85" s="56"/>
      <c r="GI85" s="56"/>
      <c r="GJ85" s="56"/>
      <c r="GK85" s="56"/>
      <c r="GL85" s="56"/>
      <c r="GM85" s="56"/>
      <c r="GN85" s="56"/>
      <c r="GO85" s="56"/>
      <c r="GP85" s="56"/>
      <c r="GQ85" s="56"/>
      <c r="GR85" s="56"/>
      <c r="GS85" s="56"/>
      <c r="GT85" s="56"/>
      <c r="GU85" s="56"/>
      <c r="GV85" s="56"/>
      <c r="GW85" s="56"/>
      <c r="GX85" s="56"/>
      <c r="GY85" s="56"/>
      <c r="GZ85" s="56"/>
      <c r="HA85" s="56"/>
      <c r="HB85" s="56"/>
      <c r="HC85" s="56"/>
      <c r="HD85" s="56"/>
      <c r="HE85" s="56"/>
      <c r="HF85" s="56"/>
      <c r="HG85" s="56"/>
      <c r="HH85" s="56"/>
      <c r="HI85" s="56"/>
      <c r="HJ85" s="56"/>
      <c r="HK85" s="56"/>
      <c r="HL85" s="56"/>
      <c r="HM85" s="56"/>
    </row>
    <row r="86" spans="147:221" x14ac:dyDescent="0.25"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  <c r="GB86" s="56"/>
      <c r="GC86" s="56"/>
      <c r="GD86" s="56"/>
      <c r="GE86" s="56"/>
      <c r="GF86" s="56"/>
      <c r="GG86" s="56"/>
      <c r="GH86" s="56"/>
      <c r="GI86" s="56"/>
      <c r="GJ86" s="56"/>
      <c r="GK86" s="56"/>
      <c r="GL86" s="56"/>
      <c r="GM86" s="56"/>
      <c r="GN86" s="56"/>
      <c r="GO86" s="56"/>
      <c r="GP86" s="56"/>
      <c r="GQ86" s="56"/>
      <c r="GR86" s="56"/>
      <c r="GS86" s="56"/>
      <c r="GT86" s="56"/>
      <c r="GU86" s="56"/>
      <c r="GV86" s="56"/>
      <c r="GW86" s="56"/>
      <c r="GX86" s="56"/>
      <c r="GY86" s="56"/>
      <c r="GZ86" s="56"/>
      <c r="HA86" s="56"/>
      <c r="HB86" s="56"/>
      <c r="HC86" s="56"/>
      <c r="HD86" s="56"/>
      <c r="HE86" s="56"/>
      <c r="HF86" s="56"/>
      <c r="HG86" s="56"/>
      <c r="HH86" s="56"/>
      <c r="HI86" s="56"/>
      <c r="HJ86" s="56"/>
      <c r="HK86" s="56"/>
      <c r="HL86" s="56"/>
      <c r="HM86" s="56"/>
    </row>
    <row r="87" spans="147:221" x14ac:dyDescent="0.25"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  <c r="FF87" s="56"/>
      <c r="FG87" s="56"/>
      <c r="FH87" s="56"/>
      <c r="FI87" s="56"/>
      <c r="FJ87" s="56"/>
      <c r="FK87" s="56"/>
      <c r="FL87" s="56"/>
      <c r="FM87" s="56"/>
      <c r="FN87" s="56"/>
      <c r="FO87" s="56"/>
      <c r="FP87" s="56"/>
      <c r="FQ87" s="56"/>
      <c r="FR87" s="56"/>
      <c r="FS87" s="56"/>
      <c r="FT87" s="56"/>
      <c r="FU87" s="56"/>
      <c r="FV87" s="56"/>
      <c r="FW87" s="56"/>
      <c r="FX87" s="56"/>
      <c r="FY87" s="56"/>
      <c r="FZ87" s="56"/>
      <c r="GA87" s="56"/>
      <c r="GB87" s="56"/>
      <c r="GC87" s="56"/>
      <c r="GD87" s="56"/>
      <c r="GE87" s="56"/>
      <c r="GF87" s="56"/>
      <c r="GG87" s="56"/>
      <c r="GH87" s="56"/>
      <c r="GI87" s="56"/>
      <c r="GJ87" s="56"/>
      <c r="GK87" s="56"/>
      <c r="GL87" s="56"/>
      <c r="GM87" s="56"/>
      <c r="GN87" s="56"/>
      <c r="GO87" s="56"/>
      <c r="GP87" s="56"/>
      <c r="GQ87" s="56"/>
      <c r="GR87" s="56"/>
      <c r="GS87" s="56"/>
      <c r="GT87" s="56"/>
      <c r="GU87" s="56"/>
      <c r="GV87" s="56"/>
      <c r="GW87" s="56"/>
      <c r="GX87" s="56"/>
      <c r="GY87" s="56"/>
      <c r="GZ87" s="56"/>
      <c r="HA87" s="56"/>
      <c r="HB87" s="56"/>
      <c r="HC87" s="56"/>
      <c r="HD87" s="56"/>
      <c r="HE87" s="56"/>
      <c r="HF87" s="56"/>
      <c r="HG87" s="56"/>
      <c r="HH87" s="56"/>
      <c r="HI87" s="56"/>
      <c r="HJ87" s="56"/>
      <c r="HK87" s="56"/>
      <c r="HL87" s="56"/>
      <c r="HM87" s="56"/>
    </row>
    <row r="88" spans="147:221" x14ac:dyDescent="0.25">
      <c r="EQ88" s="56"/>
      <c r="ER88" s="56"/>
      <c r="ES88" s="56"/>
      <c r="ET88" s="56"/>
      <c r="EU88" s="56"/>
      <c r="EV88" s="56"/>
      <c r="EW88" s="56"/>
      <c r="EX88" s="56"/>
      <c r="EY88" s="56"/>
      <c r="EZ88" s="56"/>
      <c r="FA88" s="56"/>
      <c r="FB88" s="56"/>
      <c r="FC88" s="56"/>
      <c r="FD88" s="56"/>
      <c r="FE88" s="56"/>
      <c r="FF88" s="56"/>
      <c r="FG88" s="56"/>
      <c r="FH88" s="56"/>
      <c r="FI88" s="56"/>
      <c r="FJ88" s="56"/>
      <c r="FK88" s="56"/>
      <c r="FL88" s="56"/>
      <c r="FM88" s="56"/>
      <c r="FN88" s="56"/>
      <c r="FO88" s="56"/>
      <c r="FP88" s="56"/>
      <c r="FQ88" s="56"/>
      <c r="FR88" s="56"/>
      <c r="FS88" s="56"/>
      <c r="FT88" s="56"/>
      <c r="FU88" s="56"/>
      <c r="FV88" s="56"/>
      <c r="FW88" s="56"/>
      <c r="FX88" s="56"/>
      <c r="FY88" s="56"/>
      <c r="FZ88" s="56"/>
      <c r="GA88" s="56"/>
      <c r="GB88" s="56"/>
      <c r="GC88" s="56"/>
      <c r="GD88" s="56"/>
      <c r="GE88" s="56"/>
      <c r="GF88" s="56"/>
      <c r="GG88" s="56"/>
      <c r="GH88" s="56"/>
      <c r="GI88" s="56"/>
      <c r="GJ88" s="56"/>
      <c r="GK88" s="56"/>
      <c r="GL88" s="56"/>
      <c r="GM88" s="56"/>
      <c r="GN88" s="56"/>
      <c r="GO88" s="56"/>
      <c r="GP88" s="56"/>
      <c r="GQ88" s="56"/>
      <c r="GR88" s="56"/>
      <c r="GS88" s="56"/>
      <c r="GT88" s="56"/>
      <c r="GU88" s="56"/>
      <c r="GV88" s="56"/>
      <c r="GW88" s="56"/>
      <c r="GX88" s="56"/>
      <c r="GY88" s="56"/>
      <c r="GZ88" s="56"/>
      <c r="HA88" s="56"/>
      <c r="HB88" s="56"/>
      <c r="HC88" s="56"/>
      <c r="HD88" s="56"/>
      <c r="HE88" s="56"/>
      <c r="HF88" s="56"/>
      <c r="HG88" s="56"/>
      <c r="HH88" s="56"/>
      <c r="HI88" s="56"/>
      <c r="HJ88" s="56"/>
      <c r="HK88" s="56"/>
      <c r="HL88" s="56"/>
      <c r="HM88" s="56"/>
    </row>
    <row r="89" spans="147:221" x14ac:dyDescent="0.25">
      <c r="EQ89" s="56"/>
      <c r="ER89" s="56"/>
      <c r="ES89" s="56"/>
      <c r="ET89" s="56"/>
      <c r="EU89" s="56"/>
      <c r="EV89" s="56"/>
      <c r="EW89" s="56"/>
      <c r="EX89" s="56"/>
      <c r="EY89" s="56"/>
      <c r="EZ89" s="56"/>
      <c r="FA89" s="56"/>
      <c r="FB89" s="56"/>
      <c r="FC89" s="56"/>
      <c r="FD89" s="56"/>
      <c r="FE89" s="56"/>
      <c r="FF89" s="56"/>
      <c r="FG89" s="56"/>
      <c r="FH89" s="56"/>
      <c r="FI89" s="56"/>
      <c r="FJ89" s="56"/>
      <c r="FK89" s="56"/>
      <c r="FL89" s="56"/>
      <c r="FM89" s="56"/>
      <c r="FN89" s="56"/>
      <c r="FO89" s="56"/>
      <c r="FP89" s="56"/>
      <c r="FQ89" s="56"/>
      <c r="FR89" s="56"/>
      <c r="FS89" s="56"/>
      <c r="FT89" s="56"/>
      <c r="FU89" s="56"/>
      <c r="FV89" s="56"/>
      <c r="FW89" s="56"/>
      <c r="FX89" s="56"/>
      <c r="FY89" s="56"/>
      <c r="FZ89" s="56"/>
      <c r="GA89" s="56"/>
      <c r="GB89" s="56"/>
      <c r="GC89" s="56"/>
      <c r="GD89" s="56"/>
      <c r="GE89" s="56"/>
      <c r="GF89" s="56"/>
      <c r="GG89" s="56"/>
      <c r="GH89" s="56"/>
      <c r="GI89" s="56"/>
      <c r="GJ89" s="56"/>
      <c r="GK89" s="56"/>
      <c r="GL89" s="56"/>
      <c r="GM89" s="56"/>
      <c r="GN89" s="56"/>
      <c r="GO89" s="56"/>
      <c r="GP89" s="56"/>
      <c r="GQ89" s="56"/>
      <c r="GR89" s="56"/>
      <c r="GS89" s="56"/>
      <c r="GT89" s="56"/>
      <c r="GU89" s="56"/>
      <c r="GV89" s="56"/>
      <c r="GW89" s="56"/>
      <c r="GX89" s="56"/>
      <c r="GY89" s="56"/>
      <c r="GZ89" s="56"/>
      <c r="HA89" s="56"/>
      <c r="HB89" s="56"/>
      <c r="HC89" s="56"/>
      <c r="HD89" s="56"/>
      <c r="HE89" s="56"/>
      <c r="HF89" s="56"/>
      <c r="HG89" s="56"/>
      <c r="HH89" s="56"/>
      <c r="HI89" s="56"/>
      <c r="HJ89" s="56"/>
      <c r="HK89" s="56"/>
      <c r="HL89" s="56"/>
      <c r="HM89" s="56"/>
    </row>
    <row r="90" spans="147:221" x14ac:dyDescent="0.25"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  <c r="FK90" s="56"/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  <c r="GB90" s="56"/>
      <c r="GC90" s="56"/>
      <c r="GD90" s="56"/>
      <c r="GE90" s="56"/>
      <c r="GF90" s="56"/>
      <c r="GG90" s="56"/>
      <c r="GH90" s="56"/>
      <c r="GI90" s="56"/>
      <c r="GJ90" s="56"/>
      <c r="GK90" s="56"/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</row>
    <row r="91" spans="147:221" x14ac:dyDescent="0.25"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  <c r="FK91" s="56"/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  <c r="GB91" s="56"/>
      <c r="GC91" s="56"/>
      <c r="GD91" s="56"/>
      <c r="GE91" s="56"/>
      <c r="GF91" s="56"/>
      <c r="GG91" s="56"/>
      <c r="GH91" s="56"/>
      <c r="GI91" s="56"/>
      <c r="GJ91" s="56"/>
      <c r="GK91" s="56"/>
      <c r="GL91" s="56"/>
      <c r="GM91" s="56"/>
      <c r="GN91" s="56"/>
      <c r="GO91" s="56"/>
      <c r="GP91" s="56"/>
      <c r="GQ91" s="56"/>
      <c r="GR91" s="56"/>
      <c r="GS91" s="56"/>
      <c r="GT91" s="56"/>
      <c r="GU91" s="56"/>
      <c r="GV91" s="56"/>
      <c r="GW91" s="56"/>
      <c r="GX91" s="56"/>
      <c r="GY91" s="56"/>
      <c r="GZ91" s="56"/>
      <c r="HA91" s="56"/>
      <c r="HB91" s="56"/>
      <c r="HC91" s="56"/>
      <c r="HD91" s="56"/>
      <c r="HE91" s="56"/>
      <c r="HF91" s="56"/>
      <c r="HG91" s="56"/>
      <c r="HH91" s="56"/>
      <c r="HI91" s="56"/>
      <c r="HJ91" s="56"/>
      <c r="HK91" s="56"/>
      <c r="HL91" s="56"/>
      <c r="HM91" s="56"/>
    </row>
    <row r="92" spans="147:221" x14ac:dyDescent="0.25"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  <c r="FK92" s="56"/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  <c r="GB92" s="56"/>
      <c r="GC92" s="56"/>
      <c r="GD92" s="56"/>
      <c r="GE92" s="56"/>
      <c r="GF92" s="56"/>
      <c r="GG92" s="56"/>
      <c r="GH92" s="56"/>
      <c r="GI92" s="56"/>
      <c r="GJ92" s="56"/>
      <c r="GK92" s="56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</row>
    <row r="93" spans="147:221" x14ac:dyDescent="0.25"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6"/>
      <c r="FE93" s="56"/>
      <c r="FF93" s="56"/>
      <c r="FG93" s="56"/>
      <c r="FH93" s="56"/>
      <c r="FI93" s="56"/>
      <c r="FJ93" s="56"/>
      <c r="FK93" s="56"/>
      <c r="FL93" s="56"/>
      <c r="FM93" s="56"/>
      <c r="FN93" s="56"/>
      <c r="FO93" s="56"/>
      <c r="FP93" s="56"/>
      <c r="FQ93" s="56"/>
      <c r="FR93" s="56"/>
      <c r="FS93" s="56"/>
      <c r="FT93" s="56"/>
      <c r="FU93" s="56"/>
      <c r="FV93" s="56"/>
      <c r="FW93" s="56"/>
      <c r="FX93" s="56"/>
      <c r="FY93" s="56"/>
      <c r="FZ93" s="56"/>
      <c r="GA93" s="56"/>
      <c r="GB93" s="56"/>
      <c r="GC93" s="56"/>
      <c r="GD93" s="56"/>
      <c r="GE93" s="56"/>
      <c r="GF93" s="56"/>
      <c r="GG93" s="56"/>
      <c r="GH93" s="56"/>
      <c r="GI93" s="56"/>
      <c r="GJ93" s="56"/>
      <c r="GK93" s="56"/>
      <c r="GL93" s="56"/>
      <c r="GM93" s="56"/>
      <c r="GN93" s="56"/>
      <c r="GO93" s="56"/>
      <c r="GP93" s="56"/>
      <c r="GQ93" s="56"/>
      <c r="GR93" s="56"/>
      <c r="GS93" s="56"/>
      <c r="GT93" s="56"/>
      <c r="GU93" s="56"/>
      <c r="GV93" s="56"/>
      <c r="GW93" s="56"/>
      <c r="GX93" s="56"/>
      <c r="GY93" s="56"/>
      <c r="GZ93" s="56"/>
      <c r="HA93" s="56"/>
      <c r="HB93" s="56"/>
      <c r="HC93" s="56"/>
      <c r="HD93" s="56"/>
      <c r="HE93" s="56"/>
      <c r="HF93" s="56"/>
      <c r="HG93" s="56"/>
      <c r="HH93" s="56"/>
      <c r="HI93" s="56"/>
      <c r="HJ93" s="56"/>
      <c r="HK93" s="56"/>
      <c r="HL93" s="56"/>
      <c r="HM93" s="56"/>
    </row>
    <row r="94" spans="147:221" x14ac:dyDescent="0.25"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  <c r="FK94" s="56"/>
      <c r="FL94" s="56"/>
      <c r="FM94" s="56"/>
      <c r="FN94" s="56"/>
      <c r="FO94" s="56"/>
      <c r="FP94" s="56"/>
      <c r="FQ94" s="56"/>
      <c r="FR94" s="56"/>
      <c r="FS94" s="56"/>
      <c r="FT94" s="56"/>
      <c r="FU94" s="56"/>
      <c r="FV94" s="56"/>
      <c r="FW94" s="56"/>
      <c r="FX94" s="56"/>
      <c r="FY94" s="56"/>
      <c r="FZ94" s="56"/>
      <c r="GA94" s="56"/>
      <c r="GB94" s="56"/>
      <c r="GC94" s="56"/>
      <c r="GD94" s="56"/>
      <c r="GE94" s="56"/>
      <c r="GF94" s="56"/>
      <c r="GG94" s="56"/>
      <c r="GH94" s="56"/>
      <c r="GI94" s="56"/>
      <c r="GJ94" s="56"/>
      <c r="GK94" s="56"/>
      <c r="GL94" s="56"/>
      <c r="GM94" s="56"/>
      <c r="GN94" s="56"/>
      <c r="GO94" s="56"/>
      <c r="GP94" s="56"/>
      <c r="GQ94" s="56"/>
      <c r="GR94" s="56"/>
      <c r="GS94" s="56"/>
      <c r="GT94" s="56"/>
      <c r="GU94" s="56"/>
      <c r="GV94" s="56"/>
      <c r="GW94" s="56"/>
      <c r="GX94" s="56"/>
      <c r="GY94" s="56"/>
      <c r="GZ94" s="56"/>
      <c r="HA94" s="56"/>
      <c r="HB94" s="56"/>
      <c r="HC94" s="56"/>
      <c r="HD94" s="56"/>
      <c r="HE94" s="56"/>
      <c r="HF94" s="56"/>
      <c r="HG94" s="56"/>
      <c r="HH94" s="56"/>
      <c r="HI94" s="56"/>
      <c r="HJ94" s="56"/>
      <c r="HK94" s="56"/>
      <c r="HL94" s="56"/>
      <c r="HM94" s="56"/>
    </row>
    <row r="95" spans="147:221" x14ac:dyDescent="0.25">
      <c r="EQ95" s="56"/>
      <c r="ER95" s="56"/>
      <c r="ES95" s="56"/>
      <c r="ET95" s="56"/>
      <c r="EU95" s="56"/>
      <c r="EV95" s="56"/>
      <c r="EW95" s="56"/>
      <c r="EX95" s="56"/>
      <c r="EY95" s="56"/>
      <c r="EZ95" s="56"/>
      <c r="FA95" s="56"/>
      <c r="FB95" s="56"/>
      <c r="FC95" s="56"/>
      <c r="FD95" s="56"/>
      <c r="FE95" s="56"/>
      <c r="FF95" s="56"/>
      <c r="FG95" s="56"/>
      <c r="FH95" s="56"/>
      <c r="FI95" s="56"/>
      <c r="FJ95" s="56"/>
      <c r="FK95" s="56"/>
      <c r="FL95" s="56"/>
      <c r="FM95" s="56"/>
      <c r="FN95" s="56"/>
      <c r="FO95" s="56"/>
      <c r="FP95" s="56"/>
      <c r="FQ95" s="56"/>
      <c r="FR95" s="56"/>
      <c r="FS95" s="56"/>
      <c r="FT95" s="56"/>
      <c r="FU95" s="56"/>
      <c r="FV95" s="56"/>
      <c r="FW95" s="56"/>
      <c r="FX95" s="56"/>
      <c r="FY95" s="56"/>
      <c r="FZ95" s="56"/>
      <c r="GA95" s="56"/>
      <c r="GB95" s="56"/>
      <c r="GC95" s="56"/>
      <c r="GD95" s="56"/>
      <c r="GE95" s="56"/>
      <c r="GF95" s="56"/>
      <c r="GG95" s="56"/>
      <c r="GH95" s="56"/>
      <c r="GI95" s="56"/>
      <c r="GJ95" s="56"/>
      <c r="GK95" s="56"/>
      <c r="GL95" s="56"/>
      <c r="GM95" s="56"/>
      <c r="GN95" s="56"/>
      <c r="GO95" s="56"/>
      <c r="GP95" s="56"/>
      <c r="GQ95" s="56"/>
      <c r="GR95" s="56"/>
      <c r="GS95" s="56"/>
      <c r="GT95" s="56"/>
      <c r="GU95" s="56"/>
      <c r="GV95" s="56"/>
      <c r="GW95" s="56"/>
      <c r="GX95" s="56"/>
      <c r="GY95" s="56"/>
      <c r="GZ95" s="56"/>
      <c r="HA95" s="56"/>
      <c r="HB95" s="56"/>
      <c r="HC95" s="56"/>
      <c r="HD95" s="56"/>
      <c r="HE95" s="56"/>
      <c r="HF95" s="56"/>
      <c r="HG95" s="56"/>
      <c r="HH95" s="56"/>
      <c r="HI95" s="56"/>
      <c r="HJ95" s="56"/>
      <c r="HK95" s="56"/>
      <c r="HL95" s="56"/>
      <c r="HM95" s="56"/>
    </row>
    <row r="96" spans="147:221" x14ac:dyDescent="0.25"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  <c r="GB96" s="56"/>
      <c r="GC96" s="56"/>
      <c r="GD96" s="56"/>
      <c r="GE96" s="56"/>
      <c r="GF96" s="56"/>
      <c r="GG96" s="56"/>
      <c r="GH96" s="56"/>
      <c r="GI96" s="56"/>
      <c r="GJ96" s="56"/>
      <c r="GK96" s="56"/>
      <c r="GL96" s="56"/>
      <c r="GM96" s="56"/>
      <c r="GN96" s="56"/>
      <c r="GO96" s="56"/>
      <c r="GP96" s="56"/>
      <c r="GQ96" s="56"/>
      <c r="GR96" s="56"/>
      <c r="GS96" s="56"/>
      <c r="GT96" s="56"/>
      <c r="GU96" s="56"/>
      <c r="GV96" s="56"/>
      <c r="GW96" s="56"/>
      <c r="GX96" s="56"/>
      <c r="GY96" s="56"/>
      <c r="GZ96" s="56"/>
      <c r="HA96" s="56"/>
      <c r="HB96" s="56"/>
      <c r="HC96" s="56"/>
      <c r="HD96" s="56"/>
      <c r="HE96" s="56"/>
      <c r="HF96" s="56"/>
      <c r="HG96" s="56"/>
      <c r="HH96" s="56"/>
      <c r="HI96" s="56"/>
      <c r="HJ96" s="56"/>
      <c r="HK96" s="56"/>
      <c r="HL96" s="56"/>
      <c r="HM96" s="56"/>
    </row>
    <row r="97" spans="147:221" x14ac:dyDescent="0.25"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6"/>
      <c r="GF97" s="56"/>
      <c r="GG97" s="56"/>
      <c r="GH97" s="56"/>
      <c r="GI97" s="56"/>
      <c r="GJ97" s="56"/>
      <c r="GK97" s="56"/>
      <c r="GL97" s="56"/>
      <c r="GM97" s="56"/>
      <c r="GN97" s="56"/>
      <c r="GO97" s="56"/>
      <c r="GP97" s="56"/>
      <c r="GQ97" s="56"/>
      <c r="GR97" s="56"/>
      <c r="GS97" s="56"/>
      <c r="GT97" s="56"/>
      <c r="GU97" s="56"/>
      <c r="GV97" s="56"/>
      <c r="GW97" s="56"/>
      <c r="GX97" s="56"/>
      <c r="GY97" s="56"/>
      <c r="GZ97" s="56"/>
      <c r="HA97" s="56"/>
      <c r="HB97" s="56"/>
      <c r="HC97" s="56"/>
      <c r="HD97" s="56"/>
      <c r="HE97" s="56"/>
      <c r="HF97" s="56"/>
      <c r="HG97" s="56"/>
      <c r="HH97" s="56"/>
      <c r="HI97" s="56"/>
      <c r="HJ97" s="56"/>
      <c r="HK97" s="56"/>
      <c r="HL97" s="56"/>
      <c r="HM97" s="56"/>
    </row>
    <row r="98" spans="147:221" x14ac:dyDescent="0.25"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6"/>
      <c r="GF98" s="56"/>
      <c r="GG98" s="56"/>
      <c r="GH98" s="56"/>
      <c r="GI98" s="56"/>
      <c r="GJ98" s="56"/>
      <c r="GK98" s="56"/>
      <c r="GL98" s="56"/>
      <c r="GM98" s="56"/>
      <c r="GN98" s="56"/>
      <c r="GO98" s="56"/>
      <c r="GP98" s="56"/>
      <c r="GQ98" s="56"/>
      <c r="GR98" s="56"/>
      <c r="GS98" s="56"/>
      <c r="GT98" s="56"/>
      <c r="GU98" s="56"/>
      <c r="GV98" s="56"/>
      <c r="GW98" s="56"/>
      <c r="GX98" s="56"/>
      <c r="GY98" s="56"/>
      <c r="GZ98" s="56"/>
      <c r="HA98" s="56"/>
      <c r="HB98" s="56"/>
      <c r="HC98" s="56"/>
      <c r="HD98" s="56"/>
      <c r="HE98" s="56"/>
      <c r="HF98" s="56"/>
      <c r="HG98" s="56"/>
      <c r="HH98" s="56"/>
      <c r="HI98" s="56"/>
      <c r="HJ98" s="56"/>
      <c r="HK98" s="56"/>
      <c r="HL98" s="56"/>
      <c r="HM98" s="56"/>
    </row>
    <row r="99" spans="147:221" x14ac:dyDescent="0.25"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6"/>
      <c r="GF99" s="56"/>
      <c r="GG99" s="56"/>
      <c r="GH99" s="56"/>
      <c r="GI99" s="56"/>
      <c r="GJ99" s="56"/>
      <c r="GK99" s="56"/>
      <c r="GL99" s="56"/>
      <c r="GM99" s="56"/>
      <c r="GN99" s="56"/>
      <c r="GO99" s="56"/>
      <c r="GP99" s="56"/>
      <c r="GQ99" s="56"/>
      <c r="GR99" s="56"/>
      <c r="GS99" s="56"/>
      <c r="GT99" s="56"/>
      <c r="GU99" s="56"/>
      <c r="GV99" s="56"/>
      <c r="GW99" s="56"/>
      <c r="GX99" s="56"/>
      <c r="GY99" s="56"/>
      <c r="GZ99" s="56"/>
      <c r="HA99" s="56"/>
      <c r="HB99" s="56"/>
      <c r="HC99" s="56"/>
      <c r="HD99" s="56"/>
      <c r="HE99" s="56"/>
      <c r="HF99" s="56"/>
      <c r="HG99" s="56"/>
      <c r="HH99" s="56"/>
      <c r="HI99" s="56"/>
      <c r="HJ99" s="56"/>
      <c r="HK99" s="56"/>
      <c r="HL99" s="56"/>
      <c r="HM99" s="56"/>
    </row>
    <row r="100" spans="147:221" x14ac:dyDescent="0.25"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  <c r="GB100" s="56"/>
      <c r="GC100" s="56"/>
      <c r="GD100" s="56"/>
      <c r="GE100" s="56"/>
      <c r="GF100" s="56"/>
      <c r="GG100" s="56"/>
      <c r="GH100" s="56"/>
      <c r="GI100" s="56"/>
      <c r="GJ100" s="56"/>
      <c r="GK100" s="56"/>
      <c r="GL100" s="56"/>
      <c r="GM100" s="56"/>
      <c r="GN100" s="56"/>
      <c r="GO100" s="56"/>
      <c r="GP100" s="56"/>
      <c r="GQ100" s="56"/>
      <c r="GR100" s="56"/>
      <c r="GS100" s="56"/>
      <c r="GT100" s="56"/>
      <c r="GU100" s="56"/>
      <c r="GV100" s="56"/>
      <c r="GW100" s="56"/>
      <c r="GX100" s="56"/>
      <c r="GY100" s="56"/>
      <c r="GZ100" s="56"/>
      <c r="HA100" s="56"/>
      <c r="HB100" s="56"/>
      <c r="HC100" s="56"/>
      <c r="HD100" s="56"/>
      <c r="HE100" s="56"/>
      <c r="HF100" s="56"/>
      <c r="HG100" s="56"/>
      <c r="HH100" s="56"/>
      <c r="HI100" s="56"/>
      <c r="HJ100" s="56"/>
      <c r="HK100" s="56"/>
      <c r="HL100" s="56"/>
      <c r="HM100" s="56"/>
    </row>
    <row r="101" spans="147:221" x14ac:dyDescent="0.25"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  <c r="GB101" s="56"/>
      <c r="GC101" s="56"/>
      <c r="GD101" s="56"/>
      <c r="GE101" s="56"/>
      <c r="GF101" s="56"/>
      <c r="GG101" s="56"/>
      <c r="GH101" s="56"/>
      <c r="GI101" s="56"/>
      <c r="GJ101" s="56"/>
      <c r="GK101" s="56"/>
      <c r="GL101" s="56"/>
      <c r="GM101" s="56"/>
      <c r="GN101" s="56"/>
      <c r="GO101" s="56"/>
      <c r="GP101" s="56"/>
      <c r="GQ101" s="56"/>
      <c r="GR101" s="56"/>
      <c r="GS101" s="56"/>
      <c r="GT101" s="56"/>
      <c r="GU101" s="56"/>
      <c r="GV101" s="56"/>
      <c r="GW101" s="56"/>
      <c r="GX101" s="56"/>
      <c r="GY101" s="56"/>
      <c r="GZ101" s="56"/>
      <c r="HA101" s="56"/>
      <c r="HB101" s="56"/>
      <c r="HC101" s="56"/>
      <c r="HD101" s="56"/>
      <c r="HE101" s="56"/>
      <c r="HF101" s="56"/>
      <c r="HG101" s="56"/>
      <c r="HH101" s="56"/>
      <c r="HI101" s="56"/>
      <c r="HJ101" s="56"/>
      <c r="HK101" s="56"/>
      <c r="HL101" s="56"/>
      <c r="HM101" s="56"/>
    </row>
    <row r="102" spans="147:221" x14ac:dyDescent="0.25"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  <c r="GB102" s="56"/>
      <c r="GC102" s="56"/>
      <c r="GD102" s="56"/>
      <c r="GE102" s="56"/>
      <c r="GF102" s="56"/>
      <c r="GG102" s="56"/>
      <c r="GH102" s="56"/>
      <c r="GI102" s="56"/>
      <c r="GJ102" s="56"/>
      <c r="GK102" s="56"/>
      <c r="GL102" s="56"/>
      <c r="GM102" s="56"/>
      <c r="GN102" s="56"/>
      <c r="GO102" s="56"/>
      <c r="GP102" s="56"/>
      <c r="GQ102" s="56"/>
      <c r="GR102" s="56"/>
      <c r="GS102" s="56"/>
      <c r="GT102" s="56"/>
      <c r="GU102" s="56"/>
      <c r="GV102" s="56"/>
      <c r="GW102" s="56"/>
      <c r="GX102" s="56"/>
      <c r="GY102" s="56"/>
      <c r="GZ102" s="56"/>
      <c r="HA102" s="56"/>
      <c r="HB102" s="56"/>
      <c r="HC102" s="56"/>
      <c r="HD102" s="56"/>
      <c r="HE102" s="56"/>
      <c r="HF102" s="56"/>
      <c r="HG102" s="56"/>
      <c r="HH102" s="56"/>
      <c r="HI102" s="56"/>
      <c r="HJ102" s="56"/>
      <c r="HK102" s="56"/>
      <c r="HL102" s="56"/>
      <c r="HM102" s="56"/>
    </row>
    <row r="103" spans="147:221" x14ac:dyDescent="0.25"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  <c r="FK103" s="56"/>
      <c r="FL103" s="56"/>
      <c r="FM103" s="56"/>
      <c r="FN103" s="56"/>
      <c r="FO103" s="56"/>
      <c r="FP103" s="56"/>
      <c r="FQ103" s="56"/>
      <c r="FR103" s="56"/>
      <c r="FS103" s="56"/>
      <c r="FT103" s="56"/>
      <c r="FU103" s="56"/>
      <c r="FV103" s="56"/>
      <c r="FW103" s="56"/>
      <c r="FX103" s="56"/>
      <c r="FY103" s="56"/>
      <c r="FZ103" s="56"/>
      <c r="GA103" s="56"/>
      <c r="GB103" s="56"/>
      <c r="GC103" s="56"/>
      <c r="GD103" s="56"/>
      <c r="GE103" s="56"/>
      <c r="GF103" s="56"/>
      <c r="GG103" s="56"/>
      <c r="GH103" s="56"/>
      <c r="GI103" s="56"/>
      <c r="GJ103" s="56"/>
      <c r="GK103" s="56"/>
      <c r="GL103" s="56"/>
      <c r="GM103" s="56"/>
      <c r="GN103" s="56"/>
      <c r="GO103" s="56"/>
      <c r="GP103" s="56"/>
      <c r="GQ103" s="56"/>
      <c r="GR103" s="56"/>
      <c r="GS103" s="56"/>
      <c r="GT103" s="56"/>
      <c r="GU103" s="56"/>
      <c r="GV103" s="56"/>
      <c r="GW103" s="56"/>
      <c r="GX103" s="56"/>
      <c r="GY103" s="56"/>
      <c r="GZ103" s="56"/>
      <c r="HA103" s="56"/>
      <c r="HB103" s="56"/>
      <c r="HC103" s="56"/>
      <c r="HD103" s="56"/>
      <c r="HE103" s="56"/>
      <c r="HF103" s="56"/>
      <c r="HG103" s="56"/>
      <c r="HH103" s="56"/>
      <c r="HI103" s="56"/>
      <c r="HJ103" s="56"/>
      <c r="HK103" s="56"/>
      <c r="HL103" s="56"/>
      <c r="HM103" s="56"/>
    </row>
    <row r="104" spans="147:221" x14ac:dyDescent="0.25">
      <c r="EQ104" s="56"/>
      <c r="ER104" s="56"/>
      <c r="ES104" s="56"/>
      <c r="ET104" s="56"/>
      <c r="EU104" s="56"/>
      <c r="EV104" s="56"/>
      <c r="EW104" s="56"/>
      <c r="EX104" s="56"/>
      <c r="EY104" s="56"/>
      <c r="EZ104" s="56"/>
      <c r="FA104" s="56"/>
      <c r="FB104" s="56"/>
      <c r="FC104" s="56"/>
      <c r="FD104" s="56"/>
      <c r="FE104" s="56"/>
      <c r="FF104" s="56"/>
      <c r="FG104" s="56"/>
      <c r="FH104" s="56"/>
      <c r="FI104" s="56"/>
      <c r="FJ104" s="56"/>
      <c r="FK104" s="56"/>
      <c r="FL104" s="56"/>
      <c r="FM104" s="56"/>
      <c r="FN104" s="56"/>
      <c r="FO104" s="56"/>
      <c r="FP104" s="56"/>
      <c r="FQ104" s="56"/>
      <c r="FR104" s="56"/>
      <c r="FS104" s="56"/>
      <c r="FT104" s="56"/>
      <c r="FU104" s="56"/>
      <c r="FV104" s="56"/>
      <c r="FW104" s="56"/>
      <c r="FX104" s="56"/>
      <c r="FY104" s="56"/>
      <c r="FZ104" s="56"/>
      <c r="GA104" s="56"/>
      <c r="GB104" s="56"/>
      <c r="GC104" s="56"/>
      <c r="GD104" s="56"/>
      <c r="GE104" s="56"/>
      <c r="GF104" s="56"/>
      <c r="GG104" s="56"/>
      <c r="GH104" s="56"/>
      <c r="GI104" s="56"/>
      <c r="GJ104" s="56"/>
      <c r="GK104" s="56"/>
      <c r="GL104" s="56"/>
      <c r="GM104" s="56"/>
      <c r="GN104" s="56"/>
      <c r="GO104" s="56"/>
      <c r="GP104" s="56"/>
      <c r="GQ104" s="56"/>
      <c r="GR104" s="56"/>
      <c r="GS104" s="56"/>
      <c r="GT104" s="56"/>
      <c r="GU104" s="56"/>
      <c r="GV104" s="56"/>
      <c r="GW104" s="56"/>
      <c r="GX104" s="56"/>
      <c r="GY104" s="56"/>
      <c r="GZ104" s="56"/>
      <c r="HA104" s="56"/>
      <c r="HB104" s="56"/>
      <c r="HC104" s="56"/>
      <c r="HD104" s="56"/>
      <c r="HE104" s="56"/>
      <c r="HF104" s="56"/>
      <c r="HG104" s="56"/>
      <c r="HH104" s="56"/>
      <c r="HI104" s="56"/>
      <c r="HJ104" s="56"/>
      <c r="HK104" s="56"/>
      <c r="HL104" s="56"/>
      <c r="HM104" s="56"/>
    </row>
    <row r="105" spans="147:221" x14ac:dyDescent="0.25">
      <c r="EQ105" s="56"/>
      <c r="ER105" s="56"/>
      <c r="ES105" s="56"/>
      <c r="ET105" s="56"/>
      <c r="EU105" s="56"/>
      <c r="EV105" s="56"/>
      <c r="EW105" s="56"/>
      <c r="EX105" s="56"/>
      <c r="EY105" s="56"/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  <c r="FK105" s="56"/>
      <c r="FL105" s="56"/>
      <c r="FM105" s="56"/>
      <c r="FN105" s="56"/>
      <c r="FO105" s="56"/>
      <c r="FP105" s="56"/>
      <c r="FQ105" s="56"/>
      <c r="FR105" s="56"/>
      <c r="FS105" s="56"/>
      <c r="FT105" s="56"/>
      <c r="FU105" s="56"/>
      <c r="FV105" s="56"/>
      <c r="FW105" s="56"/>
      <c r="FX105" s="56"/>
      <c r="FY105" s="56"/>
      <c r="FZ105" s="56"/>
      <c r="GA105" s="56"/>
      <c r="GB105" s="56"/>
      <c r="GC105" s="56"/>
      <c r="GD105" s="56"/>
      <c r="GE105" s="56"/>
      <c r="GF105" s="56"/>
      <c r="GG105" s="56"/>
      <c r="GH105" s="56"/>
      <c r="GI105" s="56"/>
      <c r="GJ105" s="56"/>
      <c r="GK105" s="56"/>
      <c r="GL105" s="56"/>
      <c r="GM105" s="56"/>
      <c r="GN105" s="56"/>
      <c r="GO105" s="56"/>
      <c r="GP105" s="56"/>
      <c r="GQ105" s="56"/>
      <c r="GR105" s="56"/>
      <c r="GS105" s="56"/>
      <c r="GT105" s="56"/>
      <c r="GU105" s="56"/>
      <c r="GV105" s="56"/>
      <c r="GW105" s="56"/>
      <c r="GX105" s="56"/>
      <c r="GY105" s="56"/>
      <c r="GZ105" s="56"/>
      <c r="HA105" s="56"/>
      <c r="HB105" s="56"/>
      <c r="HC105" s="56"/>
      <c r="HD105" s="56"/>
      <c r="HE105" s="56"/>
      <c r="HF105" s="56"/>
      <c r="HG105" s="56"/>
      <c r="HH105" s="56"/>
      <c r="HI105" s="56"/>
      <c r="HJ105" s="56"/>
      <c r="HK105" s="56"/>
      <c r="HL105" s="56"/>
      <c r="HM105" s="56"/>
    </row>
    <row r="106" spans="147:221" x14ac:dyDescent="0.25"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  <c r="GB106" s="56"/>
      <c r="GC106" s="56"/>
      <c r="GD106" s="56"/>
      <c r="GE106" s="56"/>
      <c r="GF106" s="56"/>
      <c r="GG106" s="56"/>
      <c r="GH106" s="56"/>
      <c r="GI106" s="56"/>
      <c r="GJ106" s="56"/>
      <c r="GK106" s="56"/>
      <c r="GL106" s="56"/>
      <c r="GM106" s="56"/>
      <c r="GN106" s="56"/>
      <c r="GO106" s="56"/>
      <c r="GP106" s="56"/>
      <c r="GQ106" s="56"/>
      <c r="GR106" s="56"/>
      <c r="GS106" s="56"/>
      <c r="GT106" s="56"/>
      <c r="GU106" s="56"/>
      <c r="GV106" s="56"/>
      <c r="GW106" s="56"/>
      <c r="GX106" s="56"/>
      <c r="GY106" s="56"/>
      <c r="GZ106" s="56"/>
      <c r="HA106" s="56"/>
      <c r="HB106" s="56"/>
      <c r="HC106" s="56"/>
      <c r="HD106" s="56"/>
      <c r="HE106" s="56"/>
      <c r="HF106" s="56"/>
      <c r="HG106" s="56"/>
      <c r="HH106" s="56"/>
      <c r="HI106" s="56"/>
      <c r="HJ106" s="56"/>
      <c r="HK106" s="56"/>
      <c r="HL106" s="56"/>
      <c r="HM106" s="56"/>
    </row>
    <row r="107" spans="147:221" x14ac:dyDescent="0.25"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  <c r="GB107" s="56"/>
      <c r="GC107" s="56"/>
      <c r="GD107" s="56"/>
      <c r="GE107" s="56"/>
      <c r="GF107" s="56"/>
      <c r="GG107" s="56"/>
      <c r="GH107" s="56"/>
      <c r="GI107" s="56"/>
      <c r="GJ107" s="56"/>
      <c r="GK107" s="56"/>
      <c r="GL107" s="56"/>
      <c r="GM107" s="56"/>
      <c r="GN107" s="56"/>
      <c r="GO107" s="56"/>
      <c r="GP107" s="56"/>
      <c r="GQ107" s="56"/>
      <c r="GR107" s="56"/>
      <c r="GS107" s="56"/>
      <c r="GT107" s="56"/>
      <c r="GU107" s="56"/>
      <c r="GV107" s="56"/>
      <c r="GW107" s="56"/>
      <c r="GX107" s="56"/>
      <c r="GY107" s="56"/>
      <c r="GZ107" s="56"/>
      <c r="HA107" s="56"/>
      <c r="HB107" s="56"/>
      <c r="HC107" s="56"/>
      <c r="HD107" s="56"/>
      <c r="HE107" s="56"/>
      <c r="HF107" s="56"/>
      <c r="HG107" s="56"/>
      <c r="HH107" s="56"/>
      <c r="HI107" s="56"/>
      <c r="HJ107" s="56"/>
      <c r="HK107" s="56"/>
      <c r="HL107" s="56"/>
      <c r="HM107" s="56"/>
    </row>
    <row r="108" spans="147:221" x14ac:dyDescent="0.25">
      <c r="EQ108" s="56"/>
      <c r="ER108" s="56"/>
      <c r="ES108" s="56"/>
      <c r="ET108" s="56"/>
      <c r="EU108" s="56"/>
      <c r="EV108" s="56"/>
      <c r="EW108" s="56"/>
      <c r="EX108" s="56"/>
      <c r="EY108" s="56"/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  <c r="FK108" s="56"/>
      <c r="FL108" s="56"/>
      <c r="FM108" s="56"/>
      <c r="FN108" s="56"/>
      <c r="FO108" s="56"/>
      <c r="FP108" s="56"/>
      <c r="FQ108" s="56"/>
      <c r="FR108" s="56"/>
      <c r="FS108" s="56"/>
      <c r="FT108" s="56"/>
      <c r="FU108" s="56"/>
      <c r="FV108" s="56"/>
      <c r="FW108" s="56"/>
      <c r="FX108" s="56"/>
      <c r="FY108" s="56"/>
      <c r="FZ108" s="56"/>
      <c r="GA108" s="56"/>
      <c r="GB108" s="56"/>
      <c r="GC108" s="56"/>
      <c r="GD108" s="56"/>
      <c r="GE108" s="56"/>
      <c r="GF108" s="56"/>
      <c r="GG108" s="56"/>
      <c r="GH108" s="56"/>
      <c r="GI108" s="56"/>
      <c r="GJ108" s="56"/>
      <c r="GK108" s="56"/>
      <c r="GL108" s="56"/>
      <c r="GM108" s="56"/>
      <c r="GN108" s="56"/>
      <c r="GO108" s="56"/>
      <c r="GP108" s="56"/>
      <c r="GQ108" s="56"/>
      <c r="GR108" s="56"/>
      <c r="GS108" s="56"/>
      <c r="GT108" s="56"/>
      <c r="GU108" s="56"/>
      <c r="GV108" s="56"/>
      <c r="GW108" s="56"/>
      <c r="GX108" s="56"/>
      <c r="GY108" s="56"/>
      <c r="GZ108" s="56"/>
      <c r="HA108" s="56"/>
      <c r="HB108" s="56"/>
      <c r="HC108" s="56"/>
      <c r="HD108" s="56"/>
      <c r="HE108" s="56"/>
      <c r="HF108" s="56"/>
      <c r="HG108" s="56"/>
      <c r="HH108" s="56"/>
      <c r="HI108" s="56"/>
      <c r="HJ108" s="56"/>
      <c r="HK108" s="56"/>
      <c r="HL108" s="56"/>
      <c r="HM108" s="56"/>
    </row>
    <row r="109" spans="147:221" x14ac:dyDescent="0.25">
      <c r="EQ109" s="56"/>
      <c r="ER109" s="56"/>
      <c r="ES109" s="56"/>
      <c r="ET109" s="56"/>
      <c r="EU109" s="56"/>
      <c r="EV109" s="56"/>
      <c r="EW109" s="56"/>
      <c r="EX109" s="56"/>
      <c r="EY109" s="56"/>
      <c r="EZ109" s="56"/>
      <c r="FA109" s="56"/>
      <c r="FB109" s="56"/>
      <c r="FC109" s="56"/>
      <c r="FD109" s="56"/>
      <c r="FE109" s="56"/>
      <c r="FF109" s="56"/>
      <c r="FG109" s="56"/>
      <c r="FH109" s="56"/>
      <c r="FI109" s="56"/>
      <c r="FJ109" s="56"/>
      <c r="FK109" s="56"/>
      <c r="FL109" s="56"/>
      <c r="FM109" s="56"/>
      <c r="FN109" s="56"/>
      <c r="FO109" s="56"/>
      <c r="FP109" s="56"/>
      <c r="FQ109" s="56"/>
      <c r="FR109" s="56"/>
      <c r="FS109" s="56"/>
      <c r="FT109" s="56"/>
      <c r="FU109" s="56"/>
      <c r="FV109" s="56"/>
      <c r="FW109" s="56"/>
      <c r="FX109" s="56"/>
      <c r="FY109" s="56"/>
      <c r="FZ109" s="56"/>
      <c r="GA109" s="56"/>
      <c r="GB109" s="56"/>
      <c r="GC109" s="56"/>
      <c r="GD109" s="56"/>
      <c r="GE109" s="56"/>
      <c r="GF109" s="56"/>
      <c r="GG109" s="56"/>
      <c r="GH109" s="56"/>
      <c r="GI109" s="56"/>
      <c r="GJ109" s="56"/>
      <c r="GK109" s="56"/>
      <c r="GL109" s="56"/>
      <c r="GM109" s="56"/>
      <c r="GN109" s="56"/>
      <c r="GO109" s="56"/>
      <c r="GP109" s="56"/>
      <c r="GQ109" s="56"/>
      <c r="GR109" s="56"/>
      <c r="GS109" s="56"/>
      <c r="GT109" s="56"/>
      <c r="GU109" s="56"/>
      <c r="GV109" s="56"/>
      <c r="GW109" s="56"/>
      <c r="GX109" s="56"/>
      <c r="GY109" s="56"/>
      <c r="GZ109" s="56"/>
      <c r="HA109" s="56"/>
      <c r="HB109" s="56"/>
      <c r="HC109" s="56"/>
      <c r="HD109" s="56"/>
      <c r="HE109" s="56"/>
      <c r="HF109" s="56"/>
      <c r="HG109" s="56"/>
      <c r="HH109" s="56"/>
      <c r="HI109" s="56"/>
      <c r="HJ109" s="56"/>
      <c r="HK109" s="56"/>
      <c r="HL109" s="56"/>
      <c r="HM109" s="56"/>
    </row>
    <row r="110" spans="147:221" x14ac:dyDescent="0.25">
      <c r="EQ110" s="56"/>
      <c r="ER110" s="56"/>
      <c r="ES110" s="56"/>
      <c r="ET110" s="56"/>
      <c r="EU110" s="56"/>
      <c r="EV110" s="56"/>
      <c r="EW110" s="56"/>
      <c r="EX110" s="56"/>
      <c r="EY110" s="56"/>
      <c r="EZ110" s="56"/>
      <c r="FA110" s="56"/>
      <c r="FB110" s="56"/>
      <c r="FC110" s="56"/>
      <c r="FD110" s="56"/>
      <c r="FE110" s="56"/>
      <c r="FF110" s="56"/>
      <c r="FG110" s="56"/>
      <c r="FH110" s="56"/>
      <c r="FI110" s="56"/>
      <c r="FJ110" s="56"/>
      <c r="FK110" s="56"/>
      <c r="FL110" s="56"/>
      <c r="FM110" s="56"/>
      <c r="FN110" s="56"/>
      <c r="FO110" s="56"/>
      <c r="FP110" s="56"/>
      <c r="FQ110" s="56"/>
      <c r="FR110" s="56"/>
      <c r="FS110" s="56"/>
      <c r="FT110" s="56"/>
      <c r="FU110" s="56"/>
      <c r="FV110" s="56"/>
      <c r="FW110" s="56"/>
      <c r="FX110" s="56"/>
      <c r="FY110" s="56"/>
      <c r="FZ110" s="56"/>
      <c r="GA110" s="56"/>
      <c r="GB110" s="56"/>
      <c r="GC110" s="56"/>
      <c r="GD110" s="56"/>
      <c r="GE110" s="56"/>
      <c r="GF110" s="56"/>
      <c r="GG110" s="56"/>
      <c r="GH110" s="56"/>
      <c r="GI110" s="56"/>
      <c r="GJ110" s="56"/>
      <c r="GK110" s="56"/>
      <c r="GL110" s="56"/>
      <c r="GM110" s="56"/>
      <c r="GN110" s="56"/>
      <c r="GO110" s="56"/>
      <c r="GP110" s="56"/>
      <c r="GQ110" s="56"/>
      <c r="GR110" s="56"/>
      <c r="GS110" s="56"/>
      <c r="GT110" s="56"/>
      <c r="GU110" s="56"/>
      <c r="GV110" s="56"/>
      <c r="GW110" s="56"/>
      <c r="GX110" s="56"/>
      <c r="GY110" s="56"/>
      <c r="GZ110" s="56"/>
      <c r="HA110" s="56"/>
      <c r="HB110" s="56"/>
      <c r="HC110" s="56"/>
      <c r="HD110" s="56"/>
      <c r="HE110" s="56"/>
      <c r="HF110" s="56"/>
      <c r="HG110" s="56"/>
      <c r="HH110" s="56"/>
      <c r="HI110" s="56"/>
      <c r="HJ110" s="56"/>
      <c r="HK110" s="56"/>
      <c r="HL110" s="56"/>
      <c r="HM110" s="56"/>
    </row>
    <row r="111" spans="147:221" x14ac:dyDescent="0.25">
      <c r="EQ111" s="56"/>
      <c r="ER111" s="56"/>
      <c r="ES111" s="56"/>
      <c r="ET111" s="56"/>
      <c r="EU111" s="56"/>
      <c r="EV111" s="56"/>
      <c r="EW111" s="56"/>
      <c r="EX111" s="56"/>
      <c r="EY111" s="56"/>
      <c r="EZ111" s="56"/>
      <c r="FA111" s="56"/>
      <c r="FB111" s="56"/>
      <c r="FC111" s="56"/>
      <c r="FD111" s="56"/>
      <c r="FE111" s="56"/>
      <c r="FF111" s="56"/>
      <c r="FG111" s="56"/>
      <c r="FH111" s="56"/>
      <c r="FI111" s="56"/>
      <c r="FJ111" s="56"/>
      <c r="FK111" s="56"/>
      <c r="FL111" s="56"/>
      <c r="FM111" s="56"/>
      <c r="FN111" s="56"/>
      <c r="FO111" s="56"/>
      <c r="FP111" s="56"/>
      <c r="FQ111" s="56"/>
      <c r="FR111" s="56"/>
      <c r="FS111" s="56"/>
      <c r="FT111" s="56"/>
      <c r="FU111" s="56"/>
      <c r="FV111" s="56"/>
      <c r="FW111" s="56"/>
      <c r="FX111" s="56"/>
      <c r="FY111" s="56"/>
      <c r="FZ111" s="56"/>
      <c r="GA111" s="56"/>
      <c r="GB111" s="56"/>
      <c r="GC111" s="56"/>
      <c r="GD111" s="56"/>
      <c r="GE111" s="56"/>
      <c r="GF111" s="56"/>
      <c r="GG111" s="56"/>
      <c r="GH111" s="56"/>
      <c r="GI111" s="56"/>
      <c r="GJ111" s="56"/>
      <c r="GK111" s="56"/>
      <c r="GL111" s="56"/>
      <c r="GM111" s="56"/>
      <c r="GN111" s="56"/>
      <c r="GO111" s="56"/>
      <c r="GP111" s="56"/>
      <c r="GQ111" s="56"/>
      <c r="GR111" s="56"/>
      <c r="GS111" s="56"/>
      <c r="GT111" s="56"/>
      <c r="GU111" s="56"/>
      <c r="GV111" s="56"/>
      <c r="GW111" s="56"/>
      <c r="GX111" s="56"/>
      <c r="GY111" s="56"/>
      <c r="GZ111" s="56"/>
      <c r="HA111" s="56"/>
      <c r="HB111" s="56"/>
      <c r="HC111" s="56"/>
      <c r="HD111" s="56"/>
      <c r="HE111" s="56"/>
      <c r="HF111" s="56"/>
      <c r="HG111" s="56"/>
      <c r="HH111" s="56"/>
      <c r="HI111" s="56"/>
      <c r="HJ111" s="56"/>
      <c r="HK111" s="56"/>
      <c r="HL111" s="56"/>
      <c r="HM111" s="56"/>
    </row>
    <row r="112" spans="147:221" x14ac:dyDescent="0.25">
      <c r="EQ112" s="56"/>
      <c r="ER112" s="56"/>
      <c r="ES112" s="56"/>
      <c r="ET112" s="56"/>
      <c r="EU112" s="56"/>
      <c r="EV112" s="56"/>
      <c r="EW112" s="56"/>
      <c r="EX112" s="56"/>
      <c r="EY112" s="56"/>
      <c r="EZ112" s="56"/>
      <c r="FA112" s="56"/>
      <c r="FB112" s="56"/>
      <c r="FC112" s="56"/>
      <c r="FD112" s="56"/>
      <c r="FE112" s="56"/>
      <c r="FF112" s="56"/>
      <c r="FG112" s="56"/>
      <c r="FH112" s="56"/>
      <c r="FI112" s="56"/>
      <c r="FJ112" s="56"/>
      <c r="FK112" s="56"/>
      <c r="FL112" s="56"/>
      <c r="FM112" s="56"/>
      <c r="FN112" s="56"/>
      <c r="FO112" s="56"/>
      <c r="FP112" s="56"/>
      <c r="FQ112" s="56"/>
      <c r="FR112" s="56"/>
      <c r="FS112" s="56"/>
      <c r="FT112" s="56"/>
      <c r="FU112" s="56"/>
      <c r="FV112" s="56"/>
      <c r="FW112" s="56"/>
      <c r="FX112" s="56"/>
      <c r="FY112" s="56"/>
      <c r="FZ112" s="56"/>
      <c r="GA112" s="56"/>
      <c r="GB112" s="56"/>
      <c r="GC112" s="56"/>
      <c r="GD112" s="56"/>
      <c r="GE112" s="56"/>
      <c r="GF112" s="56"/>
      <c r="GG112" s="56"/>
      <c r="GH112" s="56"/>
      <c r="GI112" s="56"/>
      <c r="GJ112" s="56"/>
      <c r="GK112" s="56"/>
      <c r="GL112" s="56"/>
      <c r="GM112" s="56"/>
      <c r="GN112" s="56"/>
      <c r="GO112" s="56"/>
      <c r="GP112" s="56"/>
      <c r="GQ112" s="56"/>
      <c r="GR112" s="56"/>
      <c r="GS112" s="56"/>
      <c r="GT112" s="56"/>
      <c r="GU112" s="56"/>
      <c r="GV112" s="56"/>
      <c r="GW112" s="56"/>
      <c r="GX112" s="56"/>
      <c r="GY112" s="56"/>
      <c r="GZ112" s="56"/>
      <c r="HA112" s="56"/>
      <c r="HB112" s="56"/>
      <c r="HC112" s="56"/>
      <c r="HD112" s="56"/>
      <c r="HE112" s="56"/>
      <c r="HF112" s="56"/>
      <c r="HG112" s="56"/>
      <c r="HH112" s="56"/>
      <c r="HI112" s="56"/>
      <c r="HJ112" s="56"/>
      <c r="HK112" s="56"/>
      <c r="HL112" s="56"/>
      <c r="HM112" s="56"/>
    </row>
    <row r="113" spans="147:221" x14ac:dyDescent="0.25">
      <c r="EQ113" s="56"/>
      <c r="ER113" s="56"/>
      <c r="ES113" s="56"/>
      <c r="ET113" s="56"/>
      <c r="EU113" s="56"/>
      <c r="EV113" s="56"/>
      <c r="EW113" s="56"/>
      <c r="EX113" s="56"/>
      <c r="EY113" s="56"/>
      <c r="EZ113" s="56"/>
      <c r="FA113" s="56"/>
      <c r="FB113" s="56"/>
      <c r="FC113" s="56"/>
      <c r="FD113" s="56"/>
      <c r="FE113" s="56"/>
      <c r="FF113" s="56"/>
      <c r="FG113" s="56"/>
      <c r="FH113" s="56"/>
      <c r="FI113" s="56"/>
      <c r="FJ113" s="56"/>
      <c r="FK113" s="56"/>
      <c r="FL113" s="56"/>
      <c r="FM113" s="56"/>
      <c r="FN113" s="56"/>
      <c r="FO113" s="56"/>
      <c r="FP113" s="56"/>
      <c r="FQ113" s="56"/>
      <c r="FR113" s="56"/>
      <c r="FS113" s="56"/>
      <c r="FT113" s="56"/>
      <c r="FU113" s="56"/>
      <c r="FV113" s="56"/>
      <c r="FW113" s="56"/>
      <c r="FX113" s="56"/>
      <c r="FY113" s="56"/>
      <c r="FZ113" s="56"/>
      <c r="GA113" s="56"/>
      <c r="GB113" s="56"/>
      <c r="GC113" s="56"/>
      <c r="GD113" s="56"/>
      <c r="GE113" s="56"/>
      <c r="GF113" s="56"/>
      <c r="GG113" s="56"/>
      <c r="GH113" s="56"/>
      <c r="GI113" s="56"/>
      <c r="GJ113" s="56"/>
      <c r="GK113" s="56"/>
      <c r="GL113" s="56"/>
      <c r="GM113" s="56"/>
      <c r="GN113" s="56"/>
      <c r="GO113" s="56"/>
      <c r="GP113" s="56"/>
      <c r="GQ113" s="56"/>
      <c r="GR113" s="56"/>
      <c r="GS113" s="56"/>
      <c r="GT113" s="56"/>
      <c r="GU113" s="56"/>
      <c r="GV113" s="56"/>
      <c r="GW113" s="56"/>
      <c r="GX113" s="56"/>
      <c r="GY113" s="56"/>
      <c r="GZ113" s="56"/>
      <c r="HA113" s="56"/>
      <c r="HB113" s="56"/>
      <c r="HC113" s="56"/>
      <c r="HD113" s="56"/>
      <c r="HE113" s="56"/>
      <c r="HF113" s="56"/>
      <c r="HG113" s="56"/>
      <c r="HH113" s="56"/>
      <c r="HI113" s="56"/>
      <c r="HJ113" s="56"/>
      <c r="HK113" s="56"/>
      <c r="HL113" s="56"/>
      <c r="HM113" s="56"/>
    </row>
    <row r="114" spans="147:221" x14ac:dyDescent="0.25">
      <c r="EQ114" s="56"/>
      <c r="ER114" s="56"/>
      <c r="ES114" s="56"/>
      <c r="ET114" s="56"/>
      <c r="EU114" s="56"/>
      <c r="EV114" s="56"/>
      <c r="EW114" s="56"/>
      <c r="EX114" s="56"/>
      <c r="EY114" s="56"/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  <c r="FK114" s="56"/>
      <c r="FL114" s="56"/>
      <c r="FM114" s="56"/>
      <c r="FN114" s="56"/>
      <c r="FO114" s="56"/>
      <c r="FP114" s="56"/>
      <c r="FQ114" s="56"/>
      <c r="FR114" s="56"/>
      <c r="FS114" s="56"/>
      <c r="FT114" s="56"/>
      <c r="FU114" s="56"/>
      <c r="FV114" s="56"/>
      <c r="FW114" s="56"/>
      <c r="FX114" s="56"/>
      <c r="FY114" s="56"/>
      <c r="FZ114" s="56"/>
      <c r="GA114" s="56"/>
      <c r="GB114" s="56"/>
      <c r="GC114" s="56"/>
      <c r="GD114" s="56"/>
      <c r="GE114" s="56"/>
      <c r="GF114" s="56"/>
      <c r="GG114" s="56"/>
      <c r="GH114" s="56"/>
      <c r="GI114" s="56"/>
      <c r="GJ114" s="56"/>
      <c r="GK114" s="56"/>
      <c r="GL114" s="56"/>
      <c r="GM114" s="56"/>
      <c r="GN114" s="56"/>
      <c r="GO114" s="56"/>
      <c r="GP114" s="56"/>
      <c r="GQ114" s="56"/>
      <c r="GR114" s="56"/>
      <c r="GS114" s="56"/>
      <c r="GT114" s="56"/>
      <c r="GU114" s="56"/>
      <c r="GV114" s="56"/>
      <c r="GW114" s="56"/>
      <c r="GX114" s="56"/>
      <c r="GY114" s="56"/>
      <c r="GZ114" s="56"/>
      <c r="HA114" s="56"/>
      <c r="HB114" s="56"/>
      <c r="HC114" s="56"/>
      <c r="HD114" s="56"/>
      <c r="HE114" s="56"/>
      <c r="HF114" s="56"/>
      <c r="HG114" s="56"/>
      <c r="HH114" s="56"/>
      <c r="HI114" s="56"/>
      <c r="HJ114" s="56"/>
      <c r="HK114" s="56"/>
      <c r="HL114" s="56"/>
      <c r="HM114" s="56"/>
    </row>
    <row r="115" spans="147:221" x14ac:dyDescent="0.25"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  <c r="GB115" s="56"/>
      <c r="GC115" s="56"/>
      <c r="GD115" s="56"/>
      <c r="GE115" s="56"/>
      <c r="GF115" s="56"/>
      <c r="GG115" s="56"/>
      <c r="GH115" s="56"/>
      <c r="GI115" s="56"/>
      <c r="GJ115" s="56"/>
      <c r="GK115" s="56"/>
      <c r="GL115" s="56"/>
      <c r="GM115" s="56"/>
      <c r="GN115" s="56"/>
      <c r="GO115" s="56"/>
      <c r="GP115" s="56"/>
      <c r="GQ115" s="56"/>
      <c r="GR115" s="56"/>
      <c r="GS115" s="56"/>
      <c r="GT115" s="56"/>
      <c r="GU115" s="56"/>
      <c r="GV115" s="56"/>
      <c r="GW115" s="56"/>
      <c r="GX115" s="56"/>
      <c r="GY115" s="56"/>
      <c r="GZ115" s="56"/>
      <c r="HA115" s="56"/>
      <c r="HB115" s="56"/>
      <c r="HC115" s="56"/>
      <c r="HD115" s="56"/>
      <c r="HE115" s="56"/>
      <c r="HF115" s="56"/>
      <c r="HG115" s="56"/>
      <c r="HH115" s="56"/>
      <c r="HI115" s="56"/>
      <c r="HJ115" s="56"/>
      <c r="HK115" s="56"/>
      <c r="HL115" s="56"/>
      <c r="HM115" s="56"/>
    </row>
    <row r="116" spans="147:221" x14ac:dyDescent="0.25"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56"/>
      <c r="GC116" s="56"/>
      <c r="GD116" s="56"/>
      <c r="GE116" s="56"/>
      <c r="GF116" s="56"/>
      <c r="GG116" s="56"/>
      <c r="GH116" s="56"/>
      <c r="GI116" s="56"/>
      <c r="GJ116" s="56"/>
      <c r="GK116" s="56"/>
      <c r="GL116" s="56"/>
      <c r="GM116" s="56"/>
      <c r="GN116" s="56"/>
      <c r="GO116" s="56"/>
      <c r="GP116" s="56"/>
      <c r="GQ116" s="56"/>
      <c r="GR116" s="56"/>
      <c r="GS116" s="56"/>
      <c r="GT116" s="56"/>
      <c r="GU116" s="56"/>
      <c r="GV116" s="56"/>
      <c r="GW116" s="56"/>
      <c r="GX116" s="56"/>
      <c r="GY116" s="56"/>
      <c r="GZ116" s="56"/>
      <c r="HA116" s="56"/>
      <c r="HB116" s="56"/>
      <c r="HC116" s="56"/>
      <c r="HD116" s="56"/>
      <c r="HE116" s="56"/>
      <c r="HF116" s="56"/>
      <c r="HG116" s="56"/>
      <c r="HH116" s="56"/>
      <c r="HI116" s="56"/>
      <c r="HJ116" s="56"/>
      <c r="HK116" s="56"/>
      <c r="HL116" s="56"/>
      <c r="HM116" s="56"/>
    </row>
    <row r="117" spans="147:221" x14ac:dyDescent="0.25"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  <c r="GB117" s="56"/>
      <c r="GC117" s="56"/>
      <c r="GD117" s="56"/>
      <c r="GE117" s="56"/>
      <c r="GF117" s="56"/>
      <c r="GG117" s="56"/>
      <c r="GH117" s="56"/>
      <c r="GI117" s="56"/>
      <c r="GJ117" s="56"/>
      <c r="GK117" s="56"/>
      <c r="GL117" s="56"/>
      <c r="GM117" s="56"/>
      <c r="GN117" s="56"/>
      <c r="GO117" s="56"/>
      <c r="GP117" s="56"/>
      <c r="GQ117" s="56"/>
      <c r="GR117" s="56"/>
      <c r="GS117" s="56"/>
      <c r="GT117" s="56"/>
      <c r="GU117" s="56"/>
      <c r="GV117" s="56"/>
      <c r="GW117" s="56"/>
      <c r="GX117" s="56"/>
      <c r="GY117" s="56"/>
      <c r="GZ117" s="56"/>
      <c r="HA117" s="56"/>
      <c r="HB117" s="56"/>
      <c r="HC117" s="56"/>
      <c r="HD117" s="56"/>
      <c r="HE117" s="56"/>
      <c r="HF117" s="56"/>
      <c r="HG117" s="56"/>
      <c r="HH117" s="56"/>
      <c r="HI117" s="56"/>
      <c r="HJ117" s="56"/>
      <c r="HK117" s="56"/>
      <c r="HL117" s="56"/>
      <c r="HM117" s="56"/>
    </row>
    <row r="118" spans="147:221" x14ac:dyDescent="0.25">
      <c r="EQ118" s="56"/>
      <c r="ER118" s="56"/>
      <c r="ES118" s="56"/>
      <c r="ET118" s="56"/>
      <c r="EU118" s="56"/>
      <c r="EV118" s="56"/>
      <c r="EW118" s="56"/>
      <c r="EX118" s="56"/>
      <c r="EY118" s="56"/>
      <c r="EZ118" s="56"/>
      <c r="FA118" s="56"/>
      <c r="FB118" s="56"/>
      <c r="FC118" s="56"/>
      <c r="FD118" s="56"/>
      <c r="FE118" s="56"/>
      <c r="FF118" s="56"/>
      <c r="FG118" s="56"/>
      <c r="FH118" s="56"/>
      <c r="FI118" s="56"/>
      <c r="FJ118" s="56"/>
      <c r="FK118" s="56"/>
      <c r="FL118" s="56"/>
      <c r="FM118" s="56"/>
      <c r="FN118" s="56"/>
      <c r="FO118" s="56"/>
      <c r="FP118" s="56"/>
      <c r="FQ118" s="56"/>
      <c r="FR118" s="56"/>
      <c r="FS118" s="56"/>
      <c r="FT118" s="56"/>
      <c r="FU118" s="56"/>
      <c r="FV118" s="56"/>
      <c r="FW118" s="56"/>
      <c r="FX118" s="56"/>
      <c r="FY118" s="56"/>
      <c r="FZ118" s="56"/>
      <c r="GA118" s="56"/>
      <c r="GB118" s="56"/>
      <c r="GC118" s="56"/>
      <c r="GD118" s="56"/>
      <c r="GE118" s="56"/>
      <c r="GF118" s="56"/>
      <c r="GG118" s="56"/>
      <c r="GH118" s="56"/>
      <c r="GI118" s="56"/>
      <c r="GJ118" s="56"/>
      <c r="GK118" s="56"/>
      <c r="GL118" s="56"/>
      <c r="GM118" s="56"/>
      <c r="GN118" s="56"/>
      <c r="GO118" s="56"/>
      <c r="GP118" s="56"/>
      <c r="GQ118" s="56"/>
      <c r="GR118" s="56"/>
      <c r="GS118" s="56"/>
      <c r="GT118" s="56"/>
      <c r="GU118" s="56"/>
      <c r="GV118" s="56"/>
      <c r="GW118" s="56"/>
      <c r="GX118" s="56"/>
      <c r="GY118" s="56"/>
      <c r="GZ118" s="56"/>
      <c r="HA118" s="56"/>
      <c r="HB118" s="56"/>
      <c r="HC118" s="56"/>
      <c r="HD118" s="56"/>
      <c r="HE118" s="56"/>
      <c r="HF118" s="56"/>
      <c r="HG118" s="56"/>
      <c r="HH118" s="56"/>
      <c r="HI118" s="56"/>
      <c r="HJ118" s="56"/>
      <c r="HK118" s="56"/>
      <c r="HL118" s="56"/>
      <c r="HM118" s="56"/>
    </row>
    <row r="119" spans="147:221" x14ac:dyDescent="0.25"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  <c r="GB119" s="56"/>
      <c r="GC119" s="56"/>
      <c r="GD119" s="56"/>
      <c r="GE119" s="56"/>
      <c r="GF119" s="56"/>
      <c r="GG119" s="56"/>
      <c r="GH119" s="56"/>
      <c r="GI119" s="56"/>
      <c r="GJ119" s="56"/>
      <c r="GK119" s="56"/>
      <c r="GL119" s="56"/>
      <c r="GM119" s="56"/>
      <c r="GN119" s="56"/>
      <c r="GO119" s="56"/>
      <c r="GP119" s="56"/>
      <c r="GQ119" s="56"/>
      <c r="GR119" s="56"/>
      <c r="GS119" s="56"/>
      <c r="GT119" s="56"/>
      <c r="GU119" s="56"/>
      <c r="GV119" s="56"/>
      <c r="GW119" s="56"/>
      <c r="GX119" s="56"/>
      <c r="GY119" s="56"/>
      <c r="GZ119" s="56"/>
      <c r="HA119" s="56"/>
      <c r="HB119" s="56"/>
      <c r="HC119" s="56"/>
      <c r="HD119" s="56"/>
      <c r="HE119" s="56"/>
      <c r="HF119" s="56"/>
      <c r="HG119" s="56"/>
      <c r="HH119" s="56"/>
      <c r="HI119" s="56"/>
      <c r="HJ119" s="56"/>
      <c r="HK119" s="56"/>
      <c r="HL119" s="56"/>
      <c r="HM119" s="56"/>
    </row>
    <row r="120" spans="147:221" x14ac:dyDescent="0.25"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  <c r="GB120" s="56"/>
      <c r="GC120" s="56"/>
      <c r="GD120" s="56"/>
      <c r="GE120" s="56"/>
      <c r="GF120" s="56"/>
      <c r="GG120" s="56"/>
      <c r="GH120" s="56"/>
      <c r="GI120" s="56"/>
      <c r="GJ120" s="56"/>
      <c r="GK120" s="56"/>
      <c r="GL120" s="56"/>
      <c r="GM120" s="56"/>
      <c r="GN120" s="56"/>
      <c r="GO120" s="56"/>
      <c r="GP120" s="56"/>
      <c r="GQ120" s="56"/>
      <c r="GR120" s="56"/>
      <c r="GS120" s="56"/>
      <c r="GT120" s="56"/>
      <c r="GU120" s="56"/>
      <c r="GV120" s="56"/>
      <c r="GW120" s="56"/>
      <c r="GX120" s="56"/>
      <c r="GY120" s="56"/>
      <c r="GZ120" s="56"/>
      <c r="HA120" s="56"/>
      <c r="HB120" s="56"/>
      <c r="HC120" s="56"/>
      <c r="HD120" s="56"/>
      <c r="HE120" s="56"/>
      <c r="HF120" s="56"/>
      <c r="HG120" s="56"/>
      <c r="HH120" s="56"/>
      <c r="HI120" s="56"/>
      <c r="HJ120" s="56"/>
      <c r="HK120" s="56"/>
      <c r="HL120" s="56"/>
      <c r="HM120" s="56"/>
    </row>
    <row r="121" spans="147:221" x14ac:dyDescent="0.25">
      <c r="EQ121" s="56"/>
      <c r="ER121" s="56"/>
      <c r="ES121" s="56"/>
      <c r="ET121" s="56"/>
      <c r="EU121" s="56"/>
      <c r="EV121" s="56"/>
      <c r="EW121" s="56"/>
      <c r="EX121" s="56"/>
      <c r="EY121" s="56"/>
      <c r="EZ121" s="56"/>
      <c r="FA121" s="56"/>
      <c r="FB121" s="56"/>
      <c r="FC121" s="56"/>
      <c r="FD121" s="56"/>
      <c r="FE121" s="56"/>
      <c r="FF121" s="56"/>
      <c r="FG121" s="56"/>
      <c r="FH121" s="56"/>
      <c r="FI121" s="56"/>
      <c r="FJ121" s="56"/>
      <c r="FK121" s="56"/>
      <c r="FL121" s="56"/>
      <c r="FM121" s="56"/>
      <c r="FN121" s="56"/>
      <c r="FO121" s="56"/>
      <c r="FP121" s="56"/>
      <c r="FQ121" s="56"/>
      <c r="FR121" s="56"/>
      <c r="FS121" s="56"/>
      <c r="FT121" s="56"/>
      <c r="FU121" s="56"/>
      <c r="FV121" s="56"/>
      <c r="FW121" s="56"/>
      <c r="FX121" s="56"/>
      <c r="FY121" s="56"/>
      <c r="FZ121" s="56"/>
      <c r="GA121" s="56"/>
      <c r="GB121" s="56"/>
      <c r="GC121" s="56"/>
      <c r="GD121" s="56"/>
      <c r="GE121" s="56"/>
      <c r="GF121" s="56"/>
      <c r="GG121" s="56"/>
      <c r="GH121" s="56"/>
      <c r="GI121" s="56"/>
      <c r="GJ121" s="56"/>
      <c r="GK121" s="56"/>
      <c r="GL121" s="56"/>
      <c r="GM121" s="56"/>
      <c r="GN121" s="56"/>
      <c r="GO121" s="56"/>
      <c r="GP121" s="56"/>
      <c r="GQ121" s="56"/>
      <c r="GR121" s="56"/>
      <c r="GS121" s="56"/>
      <c r="GT121" s="56"/>
      <c r="GU121" s="56"/>
      <c r="GV121" s="56"/>
      <c r="GW121" s="56"/>
      <c r="GX121" s="56"/>
      <c r="GY121" s="56"/>
      <c r="GZ121" s="56"/>
      <c r="HA121" s="56"/>
      <c r="HB121" s="56"/>
      <c r="HC121" s="56"/>
      <c r="HD121" s="56"/>
      <c r="HE121" s="56"/>
      <c r="HF121" s="56"/>
      <c r="HG121" s="56"/>
      <c r="HH121" s="56"/>
      <c r="HI121" s="56"/>
      <c r="HJ121" s="56"/>
      <c r="HK121" s="56"/>
      <c r="HL121" s="56"/>
      <c r="HM121" s="56"/>
    </row>
    <row r="122" spans="147:221" x14ac:dyDescent="0.25">
      <c r="EQ122" s="56"/>
      <c r="ER122" s="56"/>
      <c r="ES122" s="56"/>
      <c r="ET122" s="56"/>
      <c r="EU122" s="56"/>
      <c r="EV122" s="56"/>
      <c r="EW122" s="56"/>
      <c r="EX122" s="56"/>
      <c r="EY122" s="56"/>
      <c r="EZ122" s="56"/>
      <c r="FA122" s="56"/>
      <c r="FB122" s="56"/>
      <c r="FC122" s="56"/>
      <c r="FD122" s="56"/>
      <c r="FE122" s="56"/>
      <c r="FF122" s="56"/>
      <c r="FG122" s="56"/>
      <c r="FH122" s="56"/>
      <c r="FI122" s="56"/>
      <c r="FJ122" s="56"/>
      <c r="FK122" s="56"/>
      <c r="FL122" s="56"/>
      <c r="FM122" s="56"/>
      <c r="FN122" s="56"/>
      <c r="FO122" s="56"/>
      <c r="FP122" s="56"/>
      <c r="FQ122" s="56"/>
      <c r="FR122" s="56"/>
      <c r="FS122" s="56"/>
      <c r="FT122" s="56"/>
      <c r="FU122" s="56"/>
      <c r="FV122" s="56"/>
      <c r="FW122" s="56"/>
      <c r="FX122" s="56"/>
      <c r="FY122" s="56"/>
      <c r="FZ122" s="56"/>
      <c r="GA122" s="56"/>
      <c r="GB122" s="56"/>
      <c r="GC122" s="56"/>
      <c r="GD122" s="56"/>
      <c r="GE122" s="56"/>
      <c r="GF122" s="56"/>
      <c r="GG122" s="56"/>
      <c r="GH122" s="56"/>
      <c r="GI122" s="56"/>
      <c r="GJ122" s="56"/>
      <c r="GK122" s="56"/>
      <c r="GL122" s="56"/>
      <c r="GM122" s="56"/>
      <c r="GN122" s="56"/>
      <c r="GO122" s="56"/>
      <c r="GP122" s="56"/>
      <c r="GQ122" s="56"/>
      <c r="GR122" s="56"/>
      <c r="GS122" s="56"/>
      <c r="GT122" s="56"/>
      <c r="GU122" s="56"/>
      <c r="GV122" s="56"/>
      <c r="GW122" s="56"/>
      <c r="GX122" s="56"/>
      <c r="GY122" s="56"/>
      <c r="GZ122" s="56"/>
      <c r="HA122" s="56"/>
      <c r="HB122" s="56"/>
      <c r="HC122" s="56"/>
      <c r="HD122" s="56"/>
      <c r="HE122" s="56"/>
      <c r="HF122" s="56"/>
      <c r="HG122" s="56"/>
      <c r="HH122" s="56"/>
      <c r="HI122" s="56"/>
      <c r="HJ122" s="56"/>
      <c r="HK122" s="56"/>
      <c r="HL122" s="56"/>
      <c r="HM122" s="56"/>
    </row>
    <row r="123" spans="147:221" x14ac:dyDescent="0.25">
      <c r="EQ123" s="56"/>
      <c r="ER123" s="56"/>
      <c r="ES123" s="56"/>
      <c r="ET123" s="56"/>
      <c r="EU123" s="56"/>
      <c r="EV123" s="56"/>
      <c r="EW123" s="56"/>
      <c r="EX123" s="56"/>
      <c r="EY123" s="56"/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  <c r="FK123" s="56"/>
      <c r="FL123" s="56"/>
      <c r="FM123" s="56"/>
      <c r="FN123" s="56"/>
      <c r="FO123" s="56"/>
      <c r="FP123" s="56"/>
      <c r="FQ123" s="56"/>
      <c r="FR123" s="56"/>
      <c r="FS123" s="56"/>
      <c r="FT123" s="56"/>
      <c r="FU123" s="56"/>
      <c r="FV123" s="56"/>
      <c r="FW123" s="56"/>
      <c r="FX123" s="56"/>
      <c r="FY123" s="56"/>
      <c r="FZ123" s="56"/>
      <c r="GA123" s="56"/>
      <c r="GB123" s="56"/>
      <c r="GC123" s="56"/>
      <c r="GD123" s="56"/>
      <c r="GE123" s="56"/>
      <c r="GF123" s="56"/>
      <c r="GG123" s="56"/>
      <c r="GH123" s="56"/>
      <c r="GI123" s="56"/>
      <c r="GJ123" s="56"/>
      <c r="GK123" s="56"/>
      <c r="GL123" s="56"/>
      <c r="GM123" s="56"/>
      <c r="GN123" s="56"/>
      <c r="GO123" s="56"/>
      <c r="GP123" s="56"/>
      <c r="GQ123" s="56"/>
      <c r="GR123" s="56"/>
      <c r="GS123" s="56"/>
      <c r="GT123" s="56"/>
      <c r="GU123" s="56"/>
      <c r="GV123" s="56"/>
      <c r="GW123" s="56"/>
      <c r="GX123" s="56"/>
      <c r="GY123" s="56"/>
      <c r="GZ123" s="56"/>
      <c r="HA123" s="56"/>
      <c r="HB123" s="56"/>
      <c r="HC123" s="56"/>
      <c r="HD123" s="56"/>
      <c r="HE123" s="56"/>
      <c r="HF123" s="56"/>
      <c r="HG123" s="56"/>
      <c r="HH123" s="56"/>
      <c r="HI123" s="56"/>
      <c r="HJ123" s="56"/>
      <c r="HK123" s="56"/>
      <c r="HL123" s="56"/>
      <c r="HM123" s="56"/>
    </row>
    <row r="124" spans="147:221" x14ac:dyDescent="0.25">
      <c r="EQ124" s="56"/>
      <c r="ER124" s="56"/>
      <c r="ES124" s="56"/>
      <c r="ET124" s="56"/>
      <c r="EU124" s="56"/>
      <c r="EV124" s="56"/>
      <c r="EW124" s="56"/>
      <c r="EX124" s="56"/>
      <c r="EY124" s="56"/>
      <c r="EZ124" s="56"/>
      <c r="FA124" s="56"/>
      <c r="FB124" s="56"/>
      <c r="FC124" s="56"/>
      <c r="FD124" s="56"/>
      <c r="FE124" s="56"/>
      <c r="FF124" s="56"/>
      <c r="FG124" s="56"/>
      <c r="FH124" s="56"/>
      <c r="FI124" s="56"/>
      <c r="FJ124" s="56"/>
      <c r="FK124" s="56"/>
      <c r="FL124" s="56"/>
      <c r="FM124" s="56"/>
      <c r="FN124" s="56"/>
      <c r="FO124" s="56"/>
      <c r="FP124" s="56"/>
      <c r="FQ124" s="56"/>
      <c r="FR124" s="56"/>
      <c r="FS124" s="56"/>
      <c r="FT124" s="56"/>
      <c r="FU124" s="56"/>
      <c r="FV124" s="56"/>
      <c r="FW124" s="56"/>
      <c r="FX124" s="56"/>
      <c r="FY124" s="56"/>
      <c r="FZ124" s="56"/>
      <c r="GA124" s="56"/>
      <c r="GB124" s="56"/>
      <c r="GC124" s="56"/>
      <c r="GD124" s="56"/>
      <c r="GE124" s="56"/>
      <c r="GF124" s="56"/>
      <c r="GG124" s="56"/>
      <c r="GH124" s="56"/>
      <c r="GI124" s="56"/>
      <c r="GJ124" s="56"/>
      <c r="GK124" s="56"/>
      <c r="GL124" s="56"/>
      <c r="GM124" s="56"/>
      <c r="GN124" s="56"/>
      <c r="GO124" s="56"/>
      <c r="GP124" s="56"/>
      <c r="GQ124" s="56"/>
      <c r="GR124" s="56"/>
      <c r="GS124" s="56"/>
      <c r="GT124" s="56"/>
      <c r="GU124" s="56"/>
      <c r="GV124" s="56"/>
      <c r="GW124" s="56"/>
      <c r="GX124" s="56"/>
      <c r="GY124" s="56"/>
      <c r="GZ124" s="56"/>
      <c r="HA124" s="56"/>
      <c r="HB124" s="56"/>
      <c r="HC124" s="56"/>
      <c r="HD124" s="56"/>
      <c r="HE124" s="56"/>
      <c r="HF124" s="56"/>
      <c r="HG124" s="56"/>
      <c r="HH124" s="56"/>
      <c r="HI124" s="56"/>
      <c r="HJ124" s="56"/>
      <c r="HK124" s="56"/>
      <c r="HL124" s="56"/>
      <c r="HM124" s="56"/>
    </row>
    <row r="125" spans="147:221" x14ac:dyDescent="0.25">
      <c r="EQ125" s="56"/>
      <c r="ER125" s="56"/>
      <c r="ES125" s="56"/>
      <c r="ET125" s="56"/>
      <c r="EU125" s="56"/>
      <c r="EV125" s="56"/>
      <c r="EW125" s="56"/>
      <c r="EX125" s="56"/>
      <c r="EY125" s="56"/>
      <c r="EZ125" s="56"/>
      <c r="FA125" s="56"/>
      <c r="FB125" s="56"/>
      <c r="FC125" s="56"/>
      <c r="FD125" s="56"/>
      <c r="FE125" s="56"/>
      <c r="FF125" s="56"/>
      <c r="FG125" s="56"/>
      <c r="FH125" s="56"/>
      <c r="FI125" s="56"/>
      <c r="FJ125" s="56"/>
      <c r="FK125" s="56"/>
      <c r="FL125" s="56"/>
      <c r="FM125" s="56"/>
      <c r="FN125" s="56"/>
      <c r="FO125" s="56"/>
      <c r="FP125" s="56"/>
      <c r="FQ125" s="56"/>
      <c r="FR125" s="56"/>
      <c r="FS125" s="56"/>
      <c r="FT125" s="56"/>
      <c r="FU125" s="56"/>
      <c r="FV125" s="56"/>
      <c r="FW125" s="56"/>
      <c r="FX125" s="56"/>
      <c r="FY125" s="56"/>
      <c r="FZ125" s="56"/>
      <c r="GA125" s="56"/>
      <c r="GB125" s="56"/>
      <c r="GC125" s="56"/>
      <c r="GD125" s="56"/>
      <c r="GE125" s="56"/>
      <c r="GF125" s="56"/>
      <c r="GG125" s="56"/>
      <c r="GH125" s="56"/>
      <c r="GI125" s="56"/>
      <c r="GJ125" s="56"/>
      <c r="GK125" s="56"/>
      <c r="GL125" s="56"/>
      <c r="GM125" s="56"/>
      <c r="GN125" s="56"/>
      <c r="GO125" s="56"/>
      <c r="GP125" s="56"/>
      <c r="GQ125" s="56"/>
      <c r="GR125" s="56"/>
      <c r="GS125" s="56"/>
      <c r="GT125" s="56"/>
      <c r="GU125" s="56"/>
      <c r="GV125" s="56"/>
      <c r="GW125" s="56"/>
      <c r="GX125" s="56"/>
      <c r="GY125" s="56"/>
      <c r="GZ125" s="56"/>
      <c r="HA125" s="56"/>
      <c r="HB125" s="56"/>
      <c r="HC125" s="56"/>
      <c r="HD125" s="56"/>
      <c r="HE125" s="56"/>
      <c r="HF125" s="56"/>
      <c r="HG125" s="56"/>
      <c r="HH125" s="56"/>
      <c r="HI125" s="56"/>
      <c r="HJ125" s="56"/>
      <c r="HK125" s="56"/>
      <c r="HL125" s="56"/>
      <c r="HM125" s="56"/>
    </row>
    <row r="126" spans="147:221" x14ac:dyDescent="0.25">
      <c r="EQ126" s="56"/>
      <c r="ER126" s="56"/>
      <c r="ES126" s="56"/>
      <c r="ET126" s="56"/>
      <c r="EU126" s="56"/>
      <c r="EV126" s="56"/>
      <c r="EW126" s="56"/>
      <c r="EX126" s="56"/>
      <c r="EY126" s="56"/>
      <c r="EZ126" s="56"/>
      <c r="FA126" s="56"/>
      <c r="FB126" s="56"/>
      <c r="FC126" s="56"/>
      <c r="FD126" s="56"/>
      <c r="FE126" s="56"/>
      <c r="FF126" s="56"/>
      <c r="FG126" s="56"/>
      <c r="FH126" s="56"/>
      <c r="FI126" s="56"/>
      <c r="FJ126" s="56"/>
      <c r="FK126" s="56"/>
      <c r="FL126" s="56"/>
      <c r="FM126" s="56"/>
      <c r="FN126" s="56"/>
      <c r="FO126" s="56"/>
      <c r="FP126" s="56"/>
      <c r="FQ126" s="56"/>
      <c r="FR126" s="56"/>
      <c r="FS126" s="56"/>
      <c r="FT126" s="56"/>
      <c r="FU126" s="56"/>
      <c r="FV126" s="56"/>
      <c r="FW126" s="56"/>
      <c r="FX126" s="56"/>
      <c r="FY126" s="56"/>
      <c r="FZ126" s="56"/>
      <c r="GA126" s="56"/>
      <c r="GB126" s="56"/>
      <c r="GC126" s="56"/>
      <c r="GD126" s="56"/>
      <c r="GE126" s="56"/>
      <c r="GF126" s="56"/>
      <c r="GG126" s="56"/>
      <c r="GH126" s="56"/>
      <c r="GI126" s="56"/>
      <c r="GJ126" s="56"/>
      <c r="GK126" s="56"/>
      <c r="GL126" s="56"/>
      <c r="GM126" s="56"/>
      <c r="GN126" s="56"/>
      <c r="GO126" s="56"/>
      <c r="GP126" s="56"/>
      <c r="GQ126" s="56"/>
      <c r="GR126" s="56"/>
      <c r="GS126" s="56"/>
      <c r="GT126" s="56"/>
      <c r="GU126" s="56"/>
      <c r="GV126" s="56"/>
      <c r="GW126" s="56"/>
      <c r="GX126" s="56"/>
      <c r="GY126" s="56"/>
      <c r="GZ126" s="56"/>
      <c r="HA126" s="56"/>
      <c r="HB126" s="56"/>
      <c r="HC126" s="56"/>
      <c r="HD126" s="56"/>
      <c r="HE126" s="56"/>
      <c r="HF126" s="56"/>
      <c r="HG126" s="56"/>
      <c r="HH126" s="56"/>
      <c r="HI126" s="56"/>
      <c r="HJ126" s="56"/>
      <c r="HK126" s="56"/>
      <c r="HL126" s="56"/>
      <c r="HM126" s="56"/>
    </row>
    <row r="127" spans="147:221" x14ac:dyDescent="0.25">
      <c r="EQ127" s="56"/>
      <c r="ER127" s="56"/>
      <c r="ES127" s="56"/>
      <c r="ET127" s="56"/>
      <c r="EU127" s="56"/>
      <c r="EV127" s="56"/>
      <c r="EW127" s="56"/>
      <c r="EX127" s="56"/>
      <c r="EY127" s="56"/>
      <c r="EZ127" s="56"/>
      <c r="FA127" s="56"/>
      <c r="FB127" s="56"/>
      <c r="FC127" s="56"/>
      <c r="FD127" s="56"/>
      <c r="FE127" s="56"/>
      <c r="FF127" s="56"/>
      <c r="FG127" s="56"/>
      <c r="FH127" s="56"/>
      <c r="FI127" s="56"/>
      <c r="FJ127" s="56"/>
      <c r="FK127" s="56"/>
      <c r="FL127" s="56"/>
      <c r="FM127" s="56"/>
      <c r="FN127" s="56"/>
      <c r="FO127" s="56"/>
      <c r="FP127" s="56"/>
      <c r="FQ127" s="56"/>
      <c r="FR127" s="56"/>
      <c r="FS127" s="56"/>
      <c r="FT127" s="56"/>
      <c r="FU127" s="56"/>
      <c r="FV127" s="56"/>
      <c r="FW127" s="56"/>
      <c r="FX127" s="56"/>
      <c r="FY127" s="56"/>
      <c r="FZ127" s="56"/>
      <c r="GA127" s="56"/>
      <c r="GB127" s="56"/>
      <c r="GC127" s="56"/>
      <c r="GD127" s="56"/>
      <c r="GE127" s="56"/>
      <c r="GF127" s="56"/>
      <c r="GG127" s="56"/>
      <c r="GH127" s="56"/>
      <c r="GI127" s="56"/>
      <c r="GJ127" s="56"/>
      <c r="GK127" s="56"/>
      <c r="GL127" s="56"/>
      <c r="GM127" s="56"/>
      <c r="GN127" s="56"/>
      <c r="GO127" s="56"/>
      <c r="GP127" s="56"/>
      <c r="GQ127" s="56"/>
      <c r="GR127" s="56"/>
      <c r="GS127" s="56"/>
      <c r="GT127" s="56"/>
      <c r="GU127" s="56"/>
      <c r="GV127" s="56"/>
      <c r="GW127" s="56"/>
      <c r="GX127" s="56"/>
      <c r="GY127" s="56"/>
      <c r="GZ127" s="56"/>
      <c r="HA127" s="56"/>
      <c r="HB127" s="56"/>
      <c r="HC127" s="56"/>
      <c r="HD127" s="56"/>
      <c r="HE127" s="56"/>
      <c r="HF127" s="56"/>
      <c r="HG127" s="56"/>
      <c r="HH127" s="56"/>
      <c r="HI127" s="56"/>
      <c r="HJ127" s="56"/>
      <c r="HK127" s="56"/>
      <c r="HL127" s="56"/>
      <c r="HM127" s="56"/>
    </row>
    <row r="128" spans="147:221" x14ac:dyDescent="0.25">
      <c r="EQ128" s="56"/>
      <c r="ER128" s="56"/>
      <c r="ES128" s="56"/>
      <c r="ET128" s="56"/>
      <c r="EU128" s="56"/>
      <c r="EV128" s="56"/>
      <c r="EW128" s="56"/>
      <c r="EX128" s="56"/>
      <c r="EY128" s="56"/>
      <c r="EZ128" s="56"/>
      <c r="FA128" s="56"/>
      <c r="FB128" s="56"/>
      <c r="FC128" s="56"/>
      <c r="FD128" s="56"/>
      <c r="FE128" s="56"/>
      <c r="FF128" s="56"/>
      <c r="FG128" s="56"/>
      <c r="FH128" s="56"/>
      <c r="FI128" s="56"/>
      <c r="FJ128" s="56"/>
      <c r="FK128" s="56"/>
      <c r="FL128" s="56"/>
      <c r="FM128" s="56"/>
      <c r="FN128" s="56"/>
      <c r="FO128" s="56"/>
      <c r="FP128" s="56"/>
      <c r="FQ128" s="56"/>
      <c r="FR128" s="56"/>
      <c r="FS128" s="56"/>
      <c r="FT128" s="56"/>
      <c r="FU128" s="56"/>
      <c r="FV128" s="56"/>
      <c r="FW128" s="56"/>
      <c r="FX128" s="56"/>
      <c r="FY128" s="56"/>
      <c r="FZ128" s="56"/>
      <c r="GA128" s="56"/>
      <c r="GB128" s="56"/>
      <c r="GC128" s="56"/>
      <c r="GD128" s="56"/>
      <c r="GE128" s="56"/>
      <c r="GF128" s="56"/>
      <c r="GG128" s="56"/>
      <c r="GH128" s="56"/>
      <c r="GI128" s="56"/>
      <c r="GJ128" s="56"/>
      <c r="GK128" s="56"/>
      <c r="GL128" s="56"/>
      <c r="GM128" s="56"/>
      <c r="GN128" s="56"/>
      <c r="GO128" s="56"/>
      <c r="GP128" s="56"/>
      <c r="GQ128" s="56"/>
      <c r="GR128" s="56"/>
      <c r="GS128" s="56"/>
      <c r="GT128" s="56"/>
      <c r="GU128" s="56"/>
      <c r="GV128" s="56"/>
      <c r="GW128" s="56"/>
      <c r="GX128" s="56"/>
      <c r="GY128" s="56"/>
      <c r="GZ128" s="56"/>
      <c r="HA128" s="56"/>
      <c r="HB128" s="56"/>
      <c r="HC128" s="56"/>
      <c r="HD128" s="56"/>
      <c r="HE128" s="56"/>
      <c r="HF128" s="56"/>
      <c r="HG128" s="56"/>
      <c r="HH128" s="56"/>
      <c r="HI128" s="56"/>
      <c r="HJ128" s="56"/>
      <c r="HK128" s="56"/>
      <c r="HL128" s="56"/>
      <c r="HM128" s="56"/>
    </row>
    <row r="129" spans="147:221" x14ac:dyDescent="0.25">
      <c r="EQ129" s="56"/>
      <c r="ER129" s="56"/>
      <c r="ES129" s="56"/>
      <c r="ET129" s="56"/>
      <c r="EU129" s="56"/>
      <c r="EV129" s="56"/>
      <c r="EW129" s="56"/>
      <c r="EX129" s="56"/>
      <c r="EY129" s="56"/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  <c r="FK129" s="56"/>
      <c r="FL129" s="56"/>
      <c r="FM129" s="56"/>
      <c r="FN129" s="56"/>
      <c r="FO129" s="56"/>
      <c r="FP129" s="56"/>
      <c r="FQ129" s="56"/>
      <c r="FR129" s="56"/>
      <c r="FS129" s="56"/>
      <c r="FT129" s="56"/>
      <c r="FU129" s="56"/>
      <c r="FV129" s="56"/>
      <c r="FW129" s="56"/>
      <c r="FX129" s="56"/>
      <c r="FY129" s="56"/>
      <c r="FZ129" s="56"/>
      <c r="GA129" s="56"/>
      <c r="GB129" s="56"/>
      <c r="GC129" s="56"/>
      <c r="GD129" s="56"/>
      <c r="GE129" s="56"/>
      <c r="GF129" s="56"/>
      <c r="GG129" s="56"/>
      <c r="GH129" s="56"/>
      <c r="GI129" s="56"/>
      <c r="GJ129" s="56"/>
      <c r="GK129" s="56"/>
      <c r="GL129" s="56"/>
      <c r="GM129" s="56"/>
      <c r="GN129" s="56"/>
      <c r="GO129" s="56"/>
      <c r="GP129" s="56"/>
      <c r="GQ129" s="56"/>
      <c r="GR129" s="56"/>
      <c r="GS129" s="56"/>
      <c r="GT129" s="56"/>
      <c r="GU129" s="56"/>
      <c r="GV129" s="56"/>
      <c r="GW129" s="56"/>
      <c r="GX129" s="56"/>
      <c r="GY129" s="56"/>
      <c r="GZ129" s="56"/>
      <c r="HA129" s="56"/>
      <c r="HB129" s="56"/>
      <c r="HC129" s="56"/>
      <c r="HD129" s="56"/>
      <c r="HE129" s="56"/>
      <c r="HF129" s="56"/>
      <c r="HG129" s="56"/>
      <c r="HH129" s="56"/>
      <c r="HI129" s="56"/>
      <c r="HJ129" s="56"/>
      <c r="HK129" s="56"/>
      <c r="HL129" s="56"/>
      <c r="HM129" s="56"/>
    </row>
    <row r="130" spans="147:221" x14ac:dyDescent="0.25">
      <c r="EQ130" s="56"/>
      <c r="ER130" s="56"/>
      <c r="ES130" s="56"/>
      <c r="ET130" s="56"/>
      <c r="EU130" s="56"/>
      <c r="EV130" s="56"/>
      <c r="EW130" s="56"/>
      <c r="EX130" s="56"/>
      <c r="EY130" s="56"/>
      <c r="EZ130" s="56"/>
      <c r="FA130" s="56"/>
      <c r="FB130" s="56"/>
      <c r="FC130" s="56"/>
      <c r="FD130" s="56"/>
      <c r="FE130" s="56"/>
      <c r="FF130" s="56"/>
      <c r="FG130" s="56"/>
      <c r="FH130" s="56"/>
      <c r="FI130" s="56"/>
      <c r="FJ130" s="56"/>
      <c r="FK130" s="56"/>
      <c r="FL130" s="56"/>
      <c r="FM130" s="56"/>
      <c r="FN130" s="56"/>
      <c r="FO130" s="56"/>
      <c r="FP130" s="56"/>
      <c r="FQ130" s="56"/>
      <c r="FR130" s="56"/>
      <c r="FS130" s="56"/>
      <c r="FT130" s="56"/>
      <c r="FU130" s="56"/>
      <c r="FV130" s="56"/>
      <c r="FW130" s="56"/>
      <c r="FX130" s="56"/>
      <c r="FY130" s="56"/>
      <c r="FZ130" s="56"/>
      <c r="GA130" s="56"/>
      <c r="GB130" s="56"/>
      <c r="GC130" s="56"/>
      <c r="GD130" s="56"/>
      <c r="GE130" s="56"/>
      <c r="GF130" s="56"/>
      <c r="GG130" s="56"/>
      <c r="GH130" s="56"/>
      <c r="GI130" s="56"/>
      <c r="GJ130" s="56"/>
      <c r="GK130" s="56"/>
      <c r="GL130" s="56"/>
      <c r="GM130" s="56"/>
      <c r="GN130" s="56"/>
      <c r="GO130" s="56"/>
      <c r="GP130" s="56"/>
      <c r="GQ130" s="56"/>
      <c r="GR130" s="56"/>
      <c r="GS130" s="56"/>
      <c r="GT130" s="56"/>
      <c r="GU130" s="56"/>
      <c r="GV130" s="56"/>
      <c r="GW130" s="56"/>
      <c r="GX130" s="56"/>
      <c r="GY130" s="56"/>
      <c r="GZ130" s="56"/>
      <c r="HA130" s="56"/>
      <c r="HB130" s="56"/>
      <c r="HC130" s="56"/>
      <c r="HD130" s="56"/>
      <c r="HE130" s="56"/>
      <c r="HF130" s="56"/>
      <c r="HG130" s="56"/>
      <c r="HH130" s="56"/>
      <c r="HI130" s="56"/>
      <c r="HJ130" s="56"/>
      <c r="HK130" s="56"/>
      <c r="HL130" s="56"/>
      <c r="HM130" s="56"/>
    </row>
    <row r="131" spans="147:221" x14ac:dyDescent="0.25"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  <c r="GB131" s="56"/>
      <c r="GC131" s="56"/>
      <c r="GD131" s="56"/>
      <c r="GE131" s="56"/>
      <c r="GF131" s="56"/>
      <c r="GG131" s="56"/>
      <c r="GH131" s="56"/>
      <c r="GI131" s="56"/>
      <c r="GJ131" s="56"/>
      <c r="GK131" s="56"/>
      <c r="GL131" s="56"/>
      <c r="GM131" s="56"/>
      <c r="GN131" s="56"/>
      <c r="GO131" s="56"/>
      <c r="GP131" s="56"/>
      <c r="GQ131" s="56"/>
      <c r="GR131" s="56"/>
      <c r="GS131" s="56"/>
      <c r="GT131" s="56"/>
      <c r="GU131" s="56"/>
      <c r="GV131" s="56"/>
      <c r="GW131" s="56"/>
      <c r="GX131" s="56"/>
      <c r="GY131" s="56"/>
      <c r="GZ131" s="56"/>
      <c r="HA131" s="56"/>
      <c r="HB131" s="56"/>
      <c r="HC131" s="56"/>
      <c r="HD131" s="56"/>
      <c r="HE131" s="56"/>
      <c r="HF131" s="56"/>
      <c r="HG131" s="56"/>
      <c r="HH131" s="56"/>
      <c r="HI131" s="56"/>
      <c r="HJ131" s="56"/>
      <c r="HK131" s="56"/>
      <c r="HL131" s="56"/>
      <c r="HM131" s="56"/>
    </row>
    <row r="132" spans="147:221" x14ac:dyDescent="0.25"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56"/>
      <c r="GC132" s="56"/>
      <c r="GD132" s="56"/>
      <c r="GE132" s="56"/>
      <c r="GF132" s="56"/>
      <c r="GG132" s="56"/>
      <c r="GH132" s="56"/>
      <c r="GI132" s="56"/>
      <c r="GJ132" s="56"/>
      <c r="GK132" s="56"/>
      <c r="GL132" s="56"/>
      <c r="GM132" s="56"/>
      <c r="GN132" s="56"/>
      <c r="GO132" s="56"/>
      <c r="GP132" s="56"/>
      <c r="GQ132" s="56"/>
      <c r="GR132" s="56"/>
      <c r="GS132" s="56"/>
      <c r="GT132" s="56"/>
      <c r="GU132" s="56"/>
      <c r="GV132" s="56"/>
      <c r="GW132" s="56"/>
      <c r="GX132" s="56"/>
      <c r="GY132" s="56"/>
      <c r="GZ132" s="56"/>
      <c r="HA132" s="56"/>
      <c r="HB132" s="56"/>
      <c r="HC132" s="56"/>
      <c r="HD132" s="56"/>
      <c r="HE132" s="56"/>
      <c r="HF132" s="56"/>
      <c r="HG132" s="56"/>
      <c r="HH132" s="56"/>
      <c r="HI132" s="56"/>
      <c r="HJ132" s="56"/>
      <c r="HK132" s="56"/>
      <c r="HL132" s="56"/>
      <c r="HM132" s="56"/>
    </row>
    <row r="133" spans="147:221" x14ac:dyDescent="0.25"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  <c r="GB133" s="56"/>
      <c r="GC133" s="56"/>
      <c r="GD133" s="56"/>
      <c r="GE133" s="56"/>
      <c r="GF133" s="56"/>
      <c r="GG133" s="56"/>
      <c r="GH133" s="56"/>
      <c r="GI133" s="56"/>
      <c r="GJ133" s="56"/>
      <c r="GK133" s="56"/>
      <c r="GL133" s="56"/>
      <c r="GM133" s="56"/>
      <c r="GN133" s="56"/>
      <c r="GO133" s="56"/>
      <c r="GP133" s="56"/>
      <c r="GQ133" s="56"/>
      <c r="GR133" s="56"/>
      <c r="GS133" s="56"/>
      <c r="GT133" s="56"/>
      <c r="GU133" s="56"/>
      <c r="GV133" s="56"/>
      <c r="GW133" s="56"/>
      <c r="GX133" s="56"/>
      <c r="GY133" s="56"/>
      <c r="GZ133" s="56"/>
      <c r="HA133" s="56"/>
      <c r="HB133" s="56"/>
      <c r="HC133" s="56"/>
      <c r="HD133" s="56"/>
      <c r="HE133" s="56"/>
      <c r="HF133" s="56"/>
      <c r="HG133" s="56"/>
      <c r="HH133" s="56"/>
      <c r="HI133" s="56"/>
      <c r="HJ133" s="56"/>
      <c r="HK133" s="56"/>
      <c r="HL133" s="56"/>
      <c r="HM133" s="56"/>
    </row>
    <row r="134" spans="147:221" x14ac:dyDescent="0.25">
      <c r="EQ134" s="56"/>
      <c r="ER134" s="56"/>
      <c r="ES134" s="56"/>
      <c r="ET134" s="56"/>
      <c r="EU134" s="56"/>
      <c r="EV134" s="56"/>
      <c r="EW134" s="56"/>
      <c r="EX134" s="56"/>
      <c r="EY134" s="56"/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  <c r="FS134" s="56"/>
      <c r="FT134" s="56"/>
      <c r="FU134" s="56"/>
      <c r="FV134" s="56"/>
      <c r="FW134" s="56"/>
      <c r="FX134" s="56"/>
      <c r="FY134" s="56"/>
      <c r="FZ134" s="56"/>
      <c r="GA134" s="56"/>
      <c r="GB134" s="56"/>
      <c r="GC134" s="56"/>
      <c r="GD134" s="56"/>
      <c r="GE134" s="56"/>
      <c r="GF134" s="56"/>
      <c r="GG134" s="56"/>
      <c r="GH134" s="56"/>
      <c r="GI134" s="56"/>
      <c r="GJ134" s="56"/>
      <c r="GK134" s="56"/>
      <c r="GL134" s="56"/>
      <c r="GM134" s="56"/>
      <c r="GN134" s="56"/>
      <c r="GO134" s="56"/>
      <c r="GP134" s="56"/>
      <c r="GQ134" s="56"/>
      <c r="GR134" s="56"/>
      <c r="GS134" s="56"/>
      <c r="GT134" s="56"/>
      <c r="GU134" s="56"/>
      <c r="GV134" s="56"/>
      <c r="GW134" s="56"/>
      <c r="GX134" s="56"/>
      <c r="GY134" s="56"/>
      <c r="GZ134" s="56"/>
      <c r="HA134" s="56"/>
      <c r="HB134" s="56"/>
      <c r="HC134" s="56"/>
      <c r="HD134" s="56"/>
      <c r="HE134" s="56"/>
      <c r="HF134" s="56"/>
      <c r="HG134" s="56"/>
      <c r="HH134" s="56"/>
      <c r="HI134" s="56"/>
      <c r="HJ134" s="56"/>
      <c r="HK134" s="56"/>
      <c r="HL134" s="56"/>
      <c r="HM134" s="56"/>
    </row>
    <row r="135" spans="147:221" x14ac:dyDescent="0.25"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56"/>
      <c r="GF135" s="56"/>
      <c r="GG135" s="56"/>
      <c r="GH135" s="56"/>
      <c r="GI135" s="56"/>
      <c r="GJ135" s="56"/>
      <c r="GK135" s="56"/>
      <c r="GL135" s="56"/>
      <c r="GM135" s="56"/>
      <c r="GN135" s="56"/>
      <c r="GO135" s="56"/>
      <c r="GP135" s="56"/>
      <c r="GQ135" s="56"/>
      <c r="GR135" s="56"/>
      <c r="GS135" s="56"/>
      <c r="GT135" s="56"/>
      <c r="GU135" s="56"/>
      <c r="GV135" s="56"/>
      <c r="GW135" s="56"/>
      <c r="GX135" s="56"/>
      <c r="GY135" s="56"/>
      <c r="GZ135" s="56"/>
      <c r="HA135" s="56"/>
      <c r="HB135" s="56"/>
      <c r="HC135" s="56"/>
      <c r="HD135" s="56"/>
      <c r="HE135" s="56"/>
      <c r="HF135" s="56"/>
      <c r="HG135" s="56"/>
      <c r="HH135" s="56"/>
      <c r="HI135" s="56"/>
      <c r="HJ135" s="56"/>
      <c r="HK135" s="56"/>
      <c r="HL135" s="56"/>
      <c r="HM135" s="56"/>
    </row>
    <row r="136" spans="147:221" x14ac:dyDescent="0.25"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56"/>
      <c r="GC136" s="56"/>
      <c r="GD136" s="56"/>
      <c r="GE136" s="56"/>
      <c r="GF136" s="56"/>
      <c r="GG136" s="56"/>
      <c r="GH136" s="56"/>
      <c r="GI136" s="56"/>
      <c r="GJ136" s="56"/>
      <c r="GK136" s="56"/>
      <c r="GL136" s="56"/>
      <c r="GM136" s="56"/>
      <c r="GN136" s="56"/>
      <c r="GO136" s="56"/>
      <c r="GP136" s="56"/>
      <c r="GQ136" s="56"/>
      <c r="GR136" s="56"/>
      <c r="GS136" s="56"/>
      <c r="GT136" s="56"/>
      <c r="GU136" s="56"/>
      <c r="GV136" s="56"/>
      <c r="GW136" s="56"/>
      <c r="GX136" s="56"/>
      <c r="GY136" s="56"/>
      <c r="GZ136" s="56"/>
      <c r="HA136" s="56"/>
      <c r="HB136" s="56"/>
      <c r="HC136" s="56"/>
      <c r="HD136" s="56"/>
      <c r="HE136" s="56"/>
      <c r="HF136" s="56"/>
      <c r="HG136" s="56"/>
      <c r="HH136" s="56"/>
      <c r="HI136" s="56"/>
      <c r="HJ136" s="56"/>
      <c r="HK136" s="56"/>
      <c r="HL136" s="56"/>
      <c r="HM136" s="56"/>
    </row>
    <row r="137" spans="147:221" x14ac:dyDescent="0.25"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  <c r="GB137" s="56"/>
      <c r="GC137" s="56"/>
      <c r="GD137" s="56"/>
      <c r="GE137" s="56"/>
      <c r="GF137" s="56"/>
      <c r="GG137" s="56"/>
      <c r="GH137" s="56"/>
      <c r="GI137" s="56"/>
      <c r="GJ137" s="56"/>
      <c r="GK137" s="56"/>
      <c r="GL137" s="56"/>
      <c r="GM137" s="56"/>
      <c r="GN137" s="56"/>
      <c r="GO137" s="56"/>
      <c r="GP137" s="56"/>
      <c r="GQ137" s="56"/>
      <c r="GR137" s="56"/>
      <c r="GS137" s="56"/>
      <c r="GT137" s="56"/>
      <c r="GU137" s="56"/>
      <c r="GV137" s="56"/>
      <c r="GW137" s="56"/>
      <c r="GX137" s="56"/>
      <c r="GY137" s="56"/>
      <c r="GZ137" s="56"/>
      <c r="HA137" s="56"/>
      <c r="HB137" s="56"/>
      <c r="HC137" s="56"/>
      <c r="HD137" s="56"/>
      <c r="HE137" s="56"/>
      <c r="HF137" s="56"/>
      <c r="HG137" s="56"/>
      <c r="HH137" s="56"/>
      <c r="HI137" s="56"/>
      <c r="HJ137" s="56"/>
      <c r="HK137" s="56"/>
      <c r="HL137" s="56"/>
      <c r="HM137" s="56"/>
    </row>
    <row r="138" spans="147:221" x14ac:dyDescent="0.25"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  <c r="GB138" s="56"/>
      <c r="GC138" s="56"/>
      <c r="GD138" s="56"/>
      <c r="GE138" s="56"/>
      <c r="GF138" s="56"/>
      <c r="GG138" s="56"/>
      <c r="GH138" s="56"/>
      <c r="GI138" s="56"/>
      <c r="GJ138" s="56"/>
      <c r="GK138" s="56"/>
      <c r="GL138" s="56"/>
      <c r="GM138" s="56"/>
      <c r="GN138" s="56"/>
      <c r="GO138" s="56"/>
      <c r="GP138" s="56"/>
      <c r="GQ138" s="56"/>
      <c r="GR138" s="56"/>
      <c r="GS138" s="56"/>
      <c r="GT138" s="56"/>
      <c r="GU138" s="56"/>
      <c r="GV138" s="56"/>
      <c r="GW138" s="56"/>
      <c r="GX138" s="56"/>
      <c r="GY138" s="56"/>
      <c r="GZ138" s="56"/>
      <c r="HA138" s="56"/>
      <c r="HB138" s="56"/>
      <c r="HC138" s="56"/>
      <c r="HD138" s="56"/>
      <c r="HE138" s="56"/>
      <c r="HF138" s="56"/>
      <c r="HG138" s="56"/>
      <c r="HH138" s="56"/>
      <c r="HI138" s="56"/>
      <c r="HJ138" s="56"/>
      <c r="HK138" s="56"/>
      <c r="HL138" s="56"/>
      <c r="HM138" s="56"/>
    </row>
    <row r="139" spans="147:221" x14ac:dyDescent="0.25">
      <c r="EQ139" s="56"/>
      <c r="ER139" s="56"/>
      <c r="ES139" s="56"/>
      <c r="ET139" s="56"/>
      <c r="EU139" s="56"/>
      <c r="EV139" s="56"/>
      <c r="EW139" s="56"/>
      <c r="EX139" s="56"/>
      <c r="EY139" s="56"/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  <c r="FK139" s="56"/>
      <c r="FL139" s="56"/>
      <c r="FM139" s="56"/>
      <c r="FN139" s="56"/>
      <c r="FO139" s="56"/>
      <c r="FP139" s="56"/>
      <c r="FQ139" s="56"/>
      <c r="FR139" s="56"/>
      <c r="FS139" s="56"/>
      <c r="FT139" s="56"/>
      <c r="FU139" s="56"/>
      <c r="FV139" s="56"/>
      <c r="FW139" s="56"/>
      <c r="FX139" s="56"/>
      <c r="FY139" s="56"/>
      <c r="FZ139" s="56"/>
      <c r="GA139" s="56"/>
      <c r="GB139" s="56"/>
      <c r="GC139" s="56"/>
      <c r="GD139" s="56"/>
      <c r="GE139" s="56"/>
      <c r="GF139" s="56"/>
      <c r="GG139" s="56"/>
      <c r="GH139" s="56"/>
      <c r="GI139" s="56"/>
      <c r="GJ139" s="56"/>
      <c r="GK139" s="56"/>
      <c r="GL139" s="56"/>
      <c r="GM139" s="56"/>
      <c r="GN139" s="56"/>
      <c r="GO139" s="56"/>
      <c r="GP139" s="56"/>
      <c r="GQ139" s="56"/>
      <c r="GR139" s="56"/>
      <c r="GS139" s="56"/>
      <c r="GT139" s="56"/>
      <c r="GU139" s="56"/>
      <c r="GV139" s="56"/>
      <c r="GW139" s="56"/>
      <c r="GX139" s="56"/>
      <c r="GY139" s="56"/>
      <c r="GZ139" s="56"/>
      <c r="HA139" s="56"/>
      <c r="HB139" s="56"/>
      <c r="HC139" s="56"/>
      <c r="HD139" s="56"/>
      <c r="HE139" s="56"/>
      <c r="HF139" s="56"/>
      <c r="HG139" s="56"/>
      <c r="HH139" s="56"/>
      <c r="HI139" s="56"/>
      <c r="HJ139" s="56"/>
      <c r="HK139" s="56"/>
      <c r="HL139" s="56"/>
      <c r="HM139" s="56"/>
    </row>
    <row r="140" spans="147:221" x14ac:dyDescent="0.25">
      <c r="EQ140" s="56"/>
      <c r="ER140" s="56"/>
      <c r="ES140" s="56"/>
      <c r="ET140" s="56"/>
      <c r="EU140" s="56"/>
      <c r="EV140" s="56"/>
      <c r="EW140" s="56"/>
      <c r="EX140" s="56"/>
      <c r="EY140" s="56"/>
      <c r="EZ140" s="56"/>
      <c r="FA140" s="56"/>
      <c r="FB140" s="56"/>
      <c r="FC140" s="56"/>
      <c r="FD140" s="56"/>
      <c r="FE140" s="56"/>
      <c r="FF140" s="56"/>
      <c r="FG140" s="56"/>
      <c r="FH140" s="56"/>
      <c r="FI140" s="56"/>
      <c r="FJ140" s="56"/>
      <c r="FK140" s="56"/>
      <c r="FL140" s="56"/>
      <c r="FM140" s="56"/>
      <c r="FN140" s="56"/>
      <c r="FO140" s="56"/>
      <c r="FP140" s="56"/>
      <c r="FQ140" s="56"/>
      <c r="FR140" s="56"/>
      <c r="FS140" s="56"/>
      <c r="FT140" s="56"/>
      <c r="FU140" s="56"/>
      <c r="FV140" s="56"/>
      <c r="FW140" s="56"/>
      <c r="FX140" s="56"/>
      <c r="FY140" s="56"/>
      <c r="FZ140" s="56"/>
      <c r="GA140" s="56"/>
      <c r="GB140" s="56"/>
      <c r="GC140" s="56"/>
      <c r="GD140" s="56"/>
      <c r="GE140" s="56"/>
      <c r="GF140" s="56"/>
      <c r="GG140" s="56"/>
      <c r="GH140" s="56"/>
      <c r="GI140" s="56"/>
      <c r="GJ140" s="56"/>
      <c r="GK140" s="56"/>
      <c r="GL140" s="56"/>
      <c r="GM140" s="56"/>
      <c r="GN140" s="56"/>
      <c r="GO140" s="56"/>
      <c r="GP140" s="56"/>
      <c r="GQ140" s="56"/>
      <c r="GR140" s="56"/>
      <c r="GS140" s="56"/>
      <c r="GT140" s="56"/>
      <c r="GU140" s="56"/>
      <c r="GV140" s="56"/>
      <c r="GW140" s="56"/>
      <c r="GX140" s="56"/>
      <c r="GY140" s="56"/>
      <c r="GZ140" s="56"/>
      <c r="HA140" s="56"/>
      <c r="HB140" s="56"/>
      <c r="HC140" s="56"/>
      <c r="HD140" s="56"/>
      <c r="HE140" s="56"/>
      <c r="HF140" s="56"/>
      <c r="HG140" s="56"/>
      <c r="HH140" s="56"/>
      <c r="HI140" s="56"/>
      <c r="HJ140" s="56"/>
      <c r="HK140" s="56"/>
      <c r="HL140" s="56"/>
      <c r="HM140" s="56"/>
    </row>
    <row r="141" spans="147:221" x14ac:dyDescent="0.25">
      <c r="EQ141" s="56"/>
      <c r="ER141" s="56"/>
      <c r="ES141" s="56"/>
      <c r="ET141" s="56"/>
      <c r="EU141" s="56"/>
      <c r="EV141" s="56"/>
      <c r="EW141" s="56"/>
      <c r="EX141" s="56"/>
      <c r="EY141" s="56"/>
      <c r="EZ141" s="56"/>
      <c r="FA141" s="56"/>
      <c r="FB141" s="56"/>
      <c r="FC141" s="56"/>
      <c r="FD141" s="56"/>
      <c r="FE141" s="56"/>
      <c r="FF141" s="56"/>
      <c r="FG141" s="56"/>
      <c r="FH141" s="56"/>
      <c r="FI141" s="56"/>
      <c r="FJ141" s="56"/>
      <c r="FK141" s="56"/>
      <c r="FL141" s="56"/>
      <c r="FM141" s="56"/>
      <c r="FN141" s="56"/>
      <c r="FO141" s="56"/>
      <c r="FP141" s="56"/>
      <c r="FQ141" s="56"/>
      <c r="FR141" s="56"/>
      <c r="FS141" s="56"/>
      <c r="FT141" s="56"/>
      <c r="FU141" s="56"/>
      <c r="FV141" s="56"/>
      <c r="FW141" s="56"/>
      <c r="FX141" s="56"/>
      <c r="FY141" s="56"/>
      <c r="FZ141" s="56"/>
      <c r="GA141" s="56"/>
      <c r="GB141" s="56"/>
      <c r="GC141" s="56"/>
      <c r="GD141" s="56"/>
      <c r="GE141" s="56"/>
      <c r="GF141" s="56"/>
      <c r="GG141" s="56"/>
      <c r="GH141" s="56"/>
      <c r="GI141" s="56"/>
      <c r="GJ141" s="56"/>
      <c r="GK141" s="56"/>
      <c r="GL141" s="56"/>
      <c r="GM141" s="56"/>
      <c r="GN141" s="56"/>
      <c r="GO141" s="56"/>
      <c r="GP141" s="56"/>
      <c r="GQ141" s="56"/>
      <c r="GR141" s="56"/>
      <c r="GS141" s="56"/>
      <c r="GT141" s="56"/>
      <c r="GU141" s="56"/>
      <c r="GV141" s="56"/>
      <c r="GW141" s="56"/>
      <c r="GX141" s="56"/>
      <c r="GY141" s="56"/>
      <c r="GZ141" s="56"/>
      <c r="HA141" s="56"/>
      <c r="HB141" s="56"/>
      <c r="HC141" s="56"/>
      <c r="HD141" s="56"/>
      <c r="HE141" s="56"/>
      <c r="HF141" s="56"/>
      <c r="HG141" s="56"/>
      <c r="HH141" s="56"/>
      <c r="HI141" s="56"/>
      <c r="HJ141" s="56"/>
      <c r="HK141" s="56"/>
      <c r="HL141" s="56"/>
      <c r="HM141" s="56"/>
    </row>
    <row r="142" spans="147:221" x14ac:dyDescent="0.25">
      <c r="EQ142" s="56"/>
      <c r="ER142" s="56"/>
      <c r="ES142" s="56"/>
      <c r="ET142" s="56"/>
      <c r="EU142" s="56"/>
      <c r="EV142" s="56"/>
      <c r="EW142" s="56"/>
      <c r="EX142" s="56"/>
      <c r="EY142" s="56"/>
      <c r="EZ142" s="56"/>
      <c r="FA142" s="56"/>
      <c r="FB142" s="56"/>
      <c r="FC142" s="56"/>
      <c r="FD142" s="56"/>
      <c r="FE142" s="56"/>
      <c r="FF142" s="56"/>
      <c r="FG142" s="56"/>
      <c r="FH142" s="56"/>
      <c r="FI142" s="56"/>
      <c r="FJ142" s="56"/>
      <c r="FK142" s="56"/>
      <c r="FL142" s="56"/>
      <c r="FM142" s="56"/>
      <c r="FN142" s="56"/>
      <c r="FO142" s="56"/>
      <c r="FP142" s="56"/>
      <c r="FQ142" s="56"/>
      <c r="FR142" s="56"/>
      <c r="FS142" s="56"/>
      <c r="FT142" s="56"/>
      <c r="FU142" s="56"/>
      <c r="FV142" s="56"/>
      <c r="FW142" s="56"/>
      <c r="FX142" s="56"/>
      <c r="FY142" s="56"/>
      <c r="FZ142" s="56"/>
      <c r="GA142" s="56"/>
      <c r="GB142" s="56"/>
      <c r="GC142" s="56"/>
      <c r="GD142" s="56"/>
      <c r="GE142" s="56"/>
      <c r="GF142" s="56"/>
      <c r="GG142" s="56"/>
      <c r="GH142" s="56"/>
      <c r="GI142" s="56"/>
      <c r="GJ142" s="56"/>
      <c r="GK142" s="56"/>
      <c r="GL142" s="56"/>
      <c r="GM142" s="56"/>
      <c r="GN142" s="56"/>
      <c r="GO142" s="56"/>
      <c r="GP142" s="56"/>
      <c r="GQ142" s="56"/>
      <c r="GR142" s="56"/>
      <c r="GS142" s="56"/>
      <c r="GT142" s="56"/>
      <c r="GU142" s="56"/>
      <c r="GV142" s="56"/>
      <c r="GW142" s="56"/>
      <c r="GX142" s="56"/>
      <c r="GY142" s="56"/>
      <c r="GZ142" s="56"/>
      <c r="HA142" s="56"/>
      <c r="HB142" s="56"/>
      <c r="HC142" s="56"/>
      <c r="HD142" s="56"/>
      <c r="HE142" s="56"/>
      <c r="HF142" s="56"/>
      <c r="HG142" s="56"/>
      <c r="HH142" s="56"/>
      <c r="HI142" s="56"/>
      <c r="HJ142" s="56"/>
      <c r="HK142" s="56"/>
      <c r="HL142" s="56"/>
      <c r="HM142" s="56"/>
    </row>
    <row r="143" spans="147:221" x14ac:dyDescent="0.25">
      <c r="EQ143" s="56"/>
      <c r="ER143" s="56"/>
      <c r="ES143" s="56"/>
      <c r="ET143" s="56"/>
      <c r="EU143" s="56"/>
      <c r="EV143" s="56"/>
      <c r="EW143" s="56"/>
      <c r="EX143" s="56"/>
      <c r="EY143" s="56"/>
      <c r="EZ143" s="56"/>
      <c r="FA143" s="56"/>
      <c r="FB143" s="56"/>
      <c r="FC143" s="56"/>
      <c r="FD143" s="56"/>
      <c r="FE143" s="56"/>
      <c r="FF143" s="56"/>
      <c r="FG143" s="56"/>
      <c r="FH143" s="56"/>
      <c r="FI143" s="56"/>
      <c r="FJ143" s="56"/>
      <c r="FK143" s="56"/>
      <c r="FL143" s="56"/>
      <c r="FM143" s="56"/>
      <c r="FN143" s="56"/>
      <c r="FO143" s="56"/>
      <c r="FP143" s="56"/>
      <c r="FQ143" s="56"/>
      <c r="FR143" s="56"/>
      <c r="FS143" s="56"/>
      <c r="FT143" s="56"/>
      <c r="FU143" s="56"/>
      <c r="FV143" s="56"/>
      <c r="FW143" s="56"/>
      <c r="FX143" s="56"/>
      <c r="FY143" s="56"/>
      <c r="FZ143" s="56"/>
      <c r="GA143" s="56"/>
      <c r="GB143" s="56"/>
      <c r="GC143" s="56"/>
      <c r="GD143" s="56"/>
      <c r="GE143" s="56"/>
      <c r="GF143" s="56"/>
      <c r="GG143" s="56"/>
      <c r="GH143" s="56"/>
      <c r="GI143" s="56"/>
      <c r="GJ143" s="56"/>
      <c r="GK143" s="56"/>
      <c r="GL143" s="56"/>
      <c r="GM143" s="56"/>
      <c r="GN143" s="56"/>
      <c r="GO143" s="56"/>
      <c r="GP143" s="56"/>
      <c r="GQ143" s="56"/>
      <c r="GR143" s="56"/>
      <c r="GS143" s="56"/>
      <c r="GT143" s="56"/>
      <c r="GU143" s="56"/>
      <c r="GV143" s="56"/>
      <c r="GW143" s="56"/>
      <c r="GX143" s="56"/>
      <c r="GY143" s="56"/>
      <c r="GZ143" s="56"/>
      <c r="HA143" s="56"/>
      <c r="HB143" s="56"/>
      <c r="HC143" s="56"/>
      <c r="HD143" s="56"/>
      <c r="HE143" s="56"/>
      <c r="HF143" s="56"/>
      <c r="HG143" s="56"/>
      <c r="HH143" s="56"/>
      <c r="HI143" s="56"/>
      <c r="HJ143" s="56"/>
      <c r="HK143" s="56"/>
      <c r="HL143" s="56"/>
      <c r="HM143" s="56"/>
    </row>
    <row r="144" spans="147:221" x14ac:dyDescent="0.25">
      <c r="EQ144" s="56"/>
      <c r="ER144" s="56"/>
      <c r="ES144" s="56"/>
      <c r="ET144" s="56"/>
      <c r="EU144" s="56"/>
      <c r="EV144" s="56"/>
      <c r="EW144" s="56"/>
      <c r="EX144" s="56"/>
      <c r="EY144" s="56"/>
      <c r="EZ144" s="56"/>
      <c r="FA144" s="56"/>
      <c r="FB144" s="56"/>
      <c r="FC144" s="56"/>
      <c r="FD144" s="56"/>
      <c r="FE144" s="56"/>
      <c r="FF144" s="56"/>
      <c r="FG144" s="56"/>
      <c r="FH144" s="56"/>
      <c r="FI144" s="56"/>
      <c r="FJ144" s="56"/>
      <c r="FK144" s="56"/>
      <c r="FL144" s="56"/>
      <c r="FM144" s="56"/>
      <c r="FN144" s="56"/>
      <c r="FO144" s="56"/>
      <c r="FP144" s="56"/>
      <c r="FQ144" s="56"/>
      <c r="FR144" s="56"/>
      <c r="FS144" s="56"/>
      <c r="FT144" s="56"/>
      <c r="FU144" s="56"/>
      <c r="FV144" s="56"/>
      <c r="FW144" s="56"/>
      <c r="FX144" s="56"/>
      <c r="FY144" s="56"/>
      <c r="FZ144" s="56"/>
      <c r="GA144" s="56"/>
      <c r="GB144" s="56"/>
      <c r="GC144" s="56"/>
      <c r="GD144" s="56"/>
      <c r="GE144" s="56"/>
      <c r="GF144" s="56"/>
      <c r="GG144" s="56"/>
      <c r="GH144" s="56"/>
      <c r="GI144" s="56"/>
      <c r="GJ144" s="56"/>
      <c r="GK144" s="56"/>
      <c r="GL144" s="56"/>
      <c r="GM144" s="56"/>
      <c r="GN144" s="56"/>
      <c r="GO144" s="56"/>
      <c r="GP144" s="56"/>
      <c r="GQ144" s="56"/>
      <c r="GR144" s="56"/>
      <c r="GS144" s="56"/>
      <c r="GT144" s="56"/>
      <c r="GU144" s="56"/>
      <c r="GV144" s="56"/>
      <c r="GW144" s="56"/>
      <c r="GX144" s="56"/>
      <c r="GY144" s="56"/>
      <c r="GZ144" s="56"/>
      <c r="HA144" s="56"/>
      <c r="HB144" s="56"/>
      <c r="HC144" s="56"/>
      <c r="HD144" s="56"/>
      <c r="HE144" s="56"/>
      <c r="HF144" s="56"/>
      <c r="HG144" s="56"/>
      <c r="HH144" s="56"/>
      <c r="HI144" s="56"/>
      <c r="HJ144" s="56"/>
      <c r="HK144" s="56"/>
      <c r="HL144" s="56"/>
      <c r="HM144" s="56"/>
    </row>
    <row r="145" spans="147:221" x14ac:dyDescent="0.25">
      <c r="EQ145" s="56"/>
      <c r="ER145" s="56"/>
      <c r="ES145" s="56"/>
      <c r="ET145" s="56"/>
      <c r="EU145" s="56"/>
      <c r="EV145" s="56"/>
      <c r="EW145" s="56"/>
      <c r="EX145" s="56"/>
      <c r="EY145" s="56"/>
      <c r="EZ145" s="56"/>
      <c r="FA145" s="56"/>
      <c r="FB145" s="56"/>
      <c r="FC145" s="56"/>
      <c r="FD145" s="56"/>
      <c r="FE145" s="56"/>
      <c r="FF145" s="56"/>
      <c r="FG145" s="56"/>
      <c r="FH145" s="56"/>
      <c r="FI145" s="56"/>
      <c r="FJ145" s="56"/>
      <c r="FK145" s="56"/>
      <c r="FL145" s="56"/>
      <c r="FM145" s="56"/>
      <c r="FN145" s="56"/>
      <c r="FO145" s="56"/>
      <c r="FP145" s="56"/>
      <c r="FQ145" s="56"/>
      <c r="FR145" s="56"/>
      <c r="FS145" s="56"/>
      <c r="FT145" s="56"/>
      <c r="FU145" s="56"/>
      <c r="FV145" s="56"/>
      <c r="FW145" s="56"/>
      <c r="FX145" s="56"/>
      <c r="FY145" s="56"/>
      <c r="FZ145" s="56"/>
      <c r="GA145" s="56"/>
      <c r="GB145" s="56"/>
      <c r="GC145" s="56"/>
      <c r="GD145" s="56"/>
      <c r="GE145" s="56"/>
      <c r="GF145" s="56"/>
      <c r="GG145" s="56"/>
      <c r="GH145" s="56"/>
      <c r="GI145" s="56"/>
      <c r="GJ145" s="56"/>
      <c r="GK145" s="56"/>
      <c r="GL145" s="56"/>
      <c r="GM145" s="56"/>
      <c r="GN145" s="56"/>
      <c r="GO145" s="56"/>
      <c r="GP145" s="56"/>
      <c r="GQ145" s="56"/>
      <c r="GR145" s="56"/>
      <c r="GS145" s="56"/>
      <c r="GT145" s="56"/>
      <c r="GU145" s="56"/>
      <c r="GV145" s="56"/>
      <c r="GW145" s="56"/>
      <c r="GX145" s="56"/>
      <c r="GY145" s="56"/>
      <c r="GZ145" s="56"/>
      <c r="HA145" s="56"/>
      <c r="HB145" s="56"/>
      <c r="HC145" s="56"/>
      <c r="HD145" s="56"/>
      <c r="HE145" s="56"/>
      <c r="HF145" s="56"/>
      <c r="HG145" s="56"/>
      <c r="HH145" s="56"/>
      <c r="HI145" s="56"/>
      <c r="HJ145" s="56"/>
      <c r="HK145" s="56"/>
      <c r="HL145" s="56"/>
      <c r="HM145" s="56"/>
    </row>
    <row r="146" spans="147:221" x14ac:dyDescent="0.25">
      <c r="EQ146" s="56"/>
      <c r="ER146" s="56"/>
      <c r="ES146" s="56"/>
      <c r="ET146" s="56"/>
      <c r="EU146" s="56"/>
      <c r="EV146" s="56"/>
      <c r="EW146" s="56"/>
      <c r="EX146" s="56"/>
      <c r="EY146" s="56"/>
      <c r="EZ146" s="56"/>
      <c r="FA146" s="56"/>
      <c r="FB146" s="56"/>
      <c r="FC146" s="56"/>
      <c r="FD146" s="56"/>
      <c r="FE146" s="56"/>
      <c r="FF146" s="56"/>
      <c r="FG146" s="56"/>
      <c r="FH146" s="56"/>
      <c r="FI146" s="56"/>
      <c r="FJ146" s="56"/>
      <c r="FK146" s="56"/>
      <c r="FL146" s="56"/>
      <c r="FM146" s="56"/>
      <c r="FN146" s="56"/>
      <c r="FO146" s="56"/>
      <c r="FP146" s="56"/>
      <c r="FQ146" s="56"/>
      <c r="FR146" s="56"/>
      <c r="FS146" s="56"/>
      <c r="FT146" s="56"/>
      <c r="FU146" s="56"/>
      <c r="FV146" s="56"/>
      <c r="FW146" s="56"/>
      <c r="FX146" s="56"/>
      <c r="FY146" s="56"/>
      <c r="FZ146" s="56"/>
      <c r="GA146" s="56"/>
      <c r="GB146" s="56"/>
      <c r="GC146" s="56"/>
      <c r="GD146" s="56"/>
      <c r="GE146" s="56"/>
      <c r="GF146" s="56"/>
      <c r="GG146" s="56"/>
      <c r="GH146" s="56"/>
      <c r="GI146" s="56"/>
      <c r="GJ146" s="56"/>
      <c r="GK146" s="56"/>
      <c r="GL146" s="56"/>
      <c r="GM146" s="56"/>
      <c r="GN146" s="56"/>
      <c r="GO146" s="56"/>
      <c r="GP146" s="56"/>
      <c r="GQ146" s="56"/>
      <c r="GR146" s="56"/>
      <c r="GS146" s="56"/>
      <c r="GT146" s="56"/>
      <c r="GU146" s="56"/>
      <c r="GV146" s="56"/>
      <c r="GW146" s="56"/>
      <c r="GX146" s="56"/>
      <c r="GY146" s="56"/>
      <c r="GZ146" s="56"/>
      <c r="HA146" s="56"/>
      <c r="HB146" s="56"/>
      <c r="HC146" s="56"/>
      <c r="HD146" s="56"/>
      <c r="HE146" s="56"/>
      <c r="HF146" s="56"/>
      <c r="HG146" s="56"/>
      <c r="HH146" s="56"/>
      <c r="HI146" s="56"/>
      <c r="HJ146" s="56"/>
      <c r="HK146" s="56"/>
      <c r="HL146" s="56"/>
      <c r="HM146" s="56"/>
    </row>
    <row r="147" spans="147:221" x14ac:dyDescent="0.25">
      <c r="EQ147" s="56"/>
      <c r="ER147" s="56"/>
      <c r="ES147" s="56"/>
      <c r="ET147" s="56"/>
      <c r="EU147" s="56"/>
      <c r="EV147" s="56"/>
      <c r="EW147" s="56"/>
      <c r="EX147" s="56"/>
      <c r="EY147" s="56"/>
      <c r="EZ147" s="56"/>
      <c r="FA147" s="56"/>
      <c r="FB147" s="56"/>
      <c r="FC147" s="56"/>
      <c r="FD147" s="56"/>
      <c r="FE147" s="56"/>
      <c r="FF147" s="56"/>
      <c r="FG147" s="56"/>
      <c r="FH147" s="56"/>
      <c r="FI147" s="56"/>
      <c r="FJ147" s="56"/>
      <c r="FK147" s="56"/>
      <c r="FL147" s="56"/>
      <c r="FM147" s="56"/>
      <c r="FN147" s="56"/>
      <c r="FO147" s="56"/>
      <c r="FP147" s="56"/>
      <c r="FQ147" s="56"/>
      <c r="FR147" s="56"/>
      <c r="FS147" s="56"/>
      <c r="FT147" s="56"/>
      <c r="FU147" s="56"/>
      <c r="FV147" s="56"/>
      <c r="FW147" s="56"/>
      <c r="FX147" s="56"/>
      <c r="FY147" s="56"/>
      <c r="FZ147" s="56"/>
      <c r="GA147" s="56"/>
      <c r="GB147" s="56"/>
      <c r="GC147" s="56"/>
      <c r="GD147" s="56"/>
      <c r="GE147" s="56"/>
      <c r="GF147" s="56"/>
      <c r="GG147" s="56"/>
      <c r="GH147" s="56"/>
      <c r="GI147" s="56"/>
      <c r="GJ147" s="56"/>
      <c r="GK147" s="56"/>
      <c r="GL147" s="56"/>
      <c r="GM147" s="56"/>
      <c r="GN147" s="56"/>
      <c r="GO147" s="56"/>
      <c r="GP147" s="56"/>
      <c r="GQ147" s="56"/>
      <c r="GR147" s="56"/>
      <c r="GS147" s="56"/>
      <c r="GT147" s="56"/>
      <c r="GU147" s="56"/>
      <c r="GV147" s="56"/>
      <c r="GW147" s="56"/>
      <c r="GX147" s="56"/>
      <c r="GY147" s="56"/>
      <c r="GZ147" s="56"/>
      <c r="HA147" s="56"/>
      <c r="HB147" s="56"/>
      <c r="HC147" s="56"/>
      <c r="HD147" s="56"/>
      <c r="HE147" s="56"/>
      <c r="HF147" s="56"/>
      <c r="HG147" s="56"/>
      <c r="HH147" s="56"/>
      <c r="HI147" s="56"/>
      <c r="HJ147" s="56"/>
      <c r="HK147" s="56"/>
      <c r="HL147" s="56"/>
      <c r="HM147" s="56"/>
    </row>
    <row r="148" spans="147:221" x14ac:dyDescent="0.25">
      <c r="EQ148" s="56"/>
      <c r="ER148" s="56"/>
      <c r="ES148" s="56"/>
      <c r="ET148" s="56"/>
      <c r="EU148" s="56"/>
      <c r="EV148" s="56"/>
      <c r="EW148" s="56"/>
      <c r="EX148" s="56"/>
      <c r="EY148" s="56"/>
      <c r="EZ148" s="56"/>
      <c r="FA148" s="56"/>
      <c r="FB148" s="56"/>
      <c r="FC148" s="56"/>
      <c r="FD148" s="56"/>
      <c r="FE148" s="56"/>
      <c r="FF148" s="56"/>
      <c r="FG148" s="56"/>
      <c r="FH148" s="56"/>
      <c r="FI148" s="56"/>
      <c r="FJ148" s="56"/>
      <c r="FK148" s="56"/>
      <c r="FL148" s="56"/>
      <c r="FM148" s="56"/>
      <c r="FN148" s="56"/>
      <c r="FO148" s="56"/>
      <c r="FP148" s="56"/>
      <c r="FQ148" s="56"/>
      <c r="FR148" s="56"/>
      <c r="FS148" s="56"/>
      <c r="FT148" s="56"/>
      <c r="FU148" s="56"/>
      <c r="FV148" s="56"/>
      <c r="FW148" s="56"/>
      <c r="FX148" s="56"/>
      <c r="FY148" s="56"/>
      <c r="FZ148" s="56"/>
      <c r="GA148" s="56"/>
      <c r="GB148" s="56"/>
      <c r="GC148" s="56"/>
      <c r="GD148" s="56"/>
      <c r="GE148" s="56"/>
      <c r="GF148" s="56"/>
      <c r="GG148" s="56"/>
      <c r="GH148" s="56"/>
      <c r="GI148" s="56"/>
      <c r="GJ148" s="56"/>
      <c r="GK148" s="56"/>
      <c r="GL148" s="56"/>
      <c r="GM148" s="56"/>
      <c r="GN148" s="56"/>
      <c r="GO148" s="56"/>
      <c r="GP148" s="56"/>
      <c r="GQ148" s="56"/>
      <c r="GR148" s="56"/>
      <c r="GS148" s="56"/>
      <c r="GT148" s="56"/>
      <c r="GU148" s="56"/>
      <c r="GV148" s="56"/>
      <c r="GW148" s="56"/>
      <c r="GX148" s="56"/>
      <c r="GY148" s="56"/>
      <c r="GZ148" s="56"/>
      <c r="HA148" s="56"/>
      <c r="HB148" s="56"/>
      <c r="HC148" s="56"/>
      <c r="HD148" s="56"/>
      <c r="HE148" s="56"/>
      <c r="HF148" s="56"/>
      <c r="HG148" s="56"/>
      <c r="HH148" s="56"/>
      <c r="HI148" s="56"/>
      <c r="HJ148" s="56"/>
      <c r="HK148" s="56"/>
      <c r="HL148" s="56"/>
      <c r="HM148" s="56"/>
    </row>
    <row r="149" spans="147:221" x14ac:dyDescent="0.25">
      <c r="EQ149" s="56"/>
      <c r="ER149" s="56"/>
      <c r="ES149" s="56"/>
      <c r="ET149" s="56"/>
      <c r="EU149" s="56"/>
      <c r="EV149" s="56"/>
      <c r="EW149" s="56"/>
      <c r="EX149" s="56"/>
      <c r="EY149" s="56"/>
      <c r="EZ149" s="56"/>
      <c r="FA149" s="56"/>
      <c r="FB149" s="56"/>
      <c r="FC149" s="56"/>
      <c r="FD149" s="56"/>
      <c r="FE149" s="56"/>
      <c r="FF149" s="56"/>
      <c r="FG149" s="56"/>
      <c r="FH149" s="56"/>
      <c r="FI149" s="56"/>
      <c r="FJ149" s="56"/>
      <c r="FK149" s="56"/>
      <c r="FL149" s="56"/>
      <c r="FM149" s="56"/>
      <c r="FN149" s="56"/>
      <c r="FO149" s="56"/>
      <c r="FP149" s="56"/>
      <c r="FQ149" s="56"/>
      <c r="FR149" s="56"/>
      <c r="FS149" s="56"/>
      <c r="FT149" s="56"/>
      <c r="FU149" s="56"/>
      <c r="FV149" s="56"/>
      <c r="FW149" s="56"/>
      <c r="FX149" s="56"/>
      <c r="FY149" s="56"/>
      <c r="FZ149" s="56"/>
      <c r="GA149" s="56"/>
      <c r="GB149" s="56"/>
      <c r="GC149" s="56"/>
      <c r="GD149" s="56"/>
      <c r="GE149" s="56"/>
      <c r="GF149" s="56"/>
      <c r="GG149" s="56"/>
      <c r="GH149" s="56"/>
      <c r="GI149" s="56"/>
      <c r="GJ149" s="56"/>
      <c r="GK149" s="56"/>
      <c r="GL149" s="56"/>
      <c r="GM149" s="56"/>
      <c r="GN149" s="56"/>
      <c r="GO149" s="56"/>
      <c r="GP149" s="56"/>
      <c r="GQ149" s="56"/>
      <c r="GR149" s="56"/>
      <c r="GS149" s="56"/>
      <c r="GT149" s="56"/>
      <c r="GU149" s="56"/>
      <c r="GV149" s="56"/>
      <c r="GW149" s="56"/>
      <c r="GX149" s="56"/>
      <c r="GY149" s="56"/>
      <c r="GZ149" s="56"/>
      <c r="HA149" s="56"/>
      <c r="HB149" s="56"/>
      <c r="HC149" s="56"/>
      <c r="HD149" s="56"/>
      <c r="HE149" s="56"/>
      <c r="HF149" s="56"/>
      <c r="HG149" s="56"/>
      <c r="HH149" s="56"/>
      <c r="HI149" s="56"/>
      <c r="HJ149" s="56"/>
      <c r="HK149" s="56"/>
      <c r="HL149" s="56"/>
      <c r="HM149" s="56"/>
    </row>
    <row r="150" spans="147:221" x14ac:dyDescent="0.25">
      <c r="EQ150" s="56"/>
      <c r="ER150" s="56"/>
      <c r="ES150" s="56"/>
      <c r="ET150" s="56"/>
      <c r="EU150" s="56"/>
      <c r="EV150" s="56"/>
      <c r="EW150" s="56"/>
      <c r="EX150" s="56"/>
      <c r="EY150" s="56"/>
      <c r="EZ150" s="56"/>
      <c r="FA150" s="56"/>
      <c r="FB150" s="56"/>
      <c r="FC150" s="56"/>
      <c r="FD150" s="56"/>
      <c r="FE150" s="56"/>
      <c r="FF150" s="56"/>
      <c r="FG150" s="56"/>
      <c r="FH150" s="56"/>
      <c r="FI150" s="56"/>
      <c r="FJ150" s="56"/>
      <c r="FK150" s="56"/>
      <c r="FL150" s="56"/>
      <c r="FM150" s="56"/>
      <c r="FN150" s="56"/>
      <c r="FO150" s="56"/>
      <c r="FP150" s="56"/>
      <c r="FQ150" s="56"/>
      <c r="FR150" s="56"/>
      <c r="FS150" s="56"/>
      <c r="FT150" s="56"/>
      <c r="FU150" s="56"/>
      <c r="FV150" s="56"/>
      <c r="FW150" s="56"/>
      <c r="FX150" s="56"/>
      <c r="FY150" s="56"/>
      <c r="FZ150" s="56"/>
      <c r="GA150" s="56"/>
      <c r="GB150" s="56"/>
      <c r="GC150" s="56"/>
      <c r="GD150" s="56"/>
      <c r="GE150" s="56"/>
      <c r="GF150" s="56"/>
      <c r="GG150" s="56"/>
      <c r="GH150" s="56"/>
      <c r="GI150" s="56"/>
      <c r="GJ150" s="56"/>
      <c r="GK150" s="56"/>
      <c r="GL150" s="56"/>
      <c r="GM150" s="56"/>
      <c r="GN150" s="56"/>
      <c r="GO150" s="56"/>
      <c r="GP150" s="56"/>
      <c r="GQ150" s="56"/>
      <c r="GR150" s="56"/>
      <c r="GS150" s="56"/>
      <c r="GT150" s="56"/>
      <c r="GU150" s="56"/>
      <c r="GV150" s="56"/>
      <c r="GW150" s="56"/>
      <c r="GX150" s="56"/>
      <c r="GY150" s="56"/>
      <c r="GZ150" s="56"/>
      <c r="HA150" s="56"/>
      <c r="HB150" s="56"/>
      <c r="HC150" s="56"/>
      <c r="HD150" s="56"/>
      <c r="HE150" s="56"/>
      <c r="HF150" s="56"/>
      <c r="HG150" s="56"/>
      <c r="HH150" s="56"/>
      <c r="HI150" s="56"/>
      <c r="HJ150" s="56"/>
      <c r="HK150" s="56"/>
      <c r="HL150" s="56"/>
      <c r="HM150" s="56"/>
    </row>
    <row r="151" spans="147:221" x14ac:dyDescent="0.25">
      <c r="EQ151" s="56"/>
      <c r="ER151" s="56"/>
      <c r="ES151" s="56"/>
      <c r="ET151" s="56"/>
      <c r="EU151" s="56"/>
      <c r="EV151" s="56"/>
      <c r="EW151" s="56"/>
      <c r="EX151" s="56"/>
      <c r="EY151" s="56"/>
      <c r="EZ151" s="56"/>
      <c r="FA151" s="56"/>
      <c r="FB151" s="56"/>
      <c r="FC151" s="56"/>
      <c r="FD151" s="56"/>
      <c r="FE151" s="56"/>
      <c r="FF151" s="56"/>
      <c r="FG151" s="56"/>
      <c r="FH151" s="56"/>
      <c r="FI151" s="56"/>
      <c r="FJ151" s="56"/>
      <c r="FK151" s="56"/>
      <c r="FL151" s="56"/>
      <c r="FM151" s="56"/>
      <c r="FN151" s="56"/>
      <c r="FO151" s="56"/>
      <c r="FP151" s="56"/>
      <c r="FQ151" s="56"/>
      <c r="FR151" s="56"/>
      <c r="FS151" s="56"/>
      <c r="FT151" s="56"/>
      <c r="FU151" s="56"/>
      <c r="FV151" s="56"/>
      <c r="FW151" s="56"/>
      <c r="FX151" s="56"/>
      <c r="FY151" s="56"/>
      <c r="FZ151" s="56"/>
      <c r="GA151" s="56"/>
      <c r="GB151" s="56"/>
      <c r="GC151" s="56"/>
      <c r="GD151" s="56"/>
      <c r="GE151" s="56"/>
      <c r="GF151" s="56"/>
      <c r="GG151" s="56"/>
      <c r="GH151" s="56"/>
      <c r="GI151" s="56"/>
      <c r="GJ151" s="56"/>
      <c r="GK151" s="56"/>
      <c r="GL151" s="56"/>
      <c r="GM151" s="56"/>
      <c r="GN151" s="56"/>
      <c r="GO151" s="56"/>
      <c r="GP151" s="56"/>
      <c r="GQ151" s="56"/>
      <c r="GR151" s="56"/>
      <c r="GS151" s="56"/>
      <c r="GT151" s="56"/>
      <c r="GU151" s="56"/>
      <c r="GV151" s="56"/>
      <c r="GW151" s="56"/>
      <c r="GX151" s="56"/>
      <c r="GY151" s="56"/>
      <c r="GZ151" s="56"/>
      <c r="HA151" s="56"/>
      <c r="HB151" s="56"/>
      <c r="HC151" s="56"/>
      <c r="HD151" s="56"/>
      <c r="HE151" s="56"/>
      <c r="HF151" s="56"/>
      <c r="HG151" s="56"/>
      <c r="HH151" s="56"/>
      <c r="HI151" s="56"/>
      <c r="HJ151" s="56"/>
      <c r="HK151" s="56"/>
      <c r="HL151" s="56"/>
      <c r="HM151" s="56"/>
    </row>
    <row r="152" spans="147:221" x14ac:dyDescent="0.25">
      <c r="EQ152" s="56"/>
      <c r="ER152" s="56"/>
      <c r="ES152" s="56"/>
      <c r="ET152" s="56"/>
      <c r="EU152" s="56"/>
      <c r="EV152" s="56"/>
      <c r="EW152" s="56"/>
      <c r="EX152" s="56"/>
      <c r="EY152" s="56"/>
      <c r="EZ152" s="56"/>
      <c r="FA152" s="56"/>
      <c r="FB152" s="56"/>
      <c r="FC152" s="56"/>
      <c r="FD152" s="56"/>
      <c r="FE152" s="56"/>
      <c r="FF152" s="56"/>
      <c r="FG152" s="56"/>
      <c r="FH152" s="56"/>
      <c r="FI152" s="56"/>
      <c r="FJ152" s="56"/>
      <c r="FK152" s="56"/>
      <c r="FL152" s="56"/>
      <c r="FM152" s="56"/>
      <c r="FN152" s="56"/>
      <c r="FO152" s="56"/>
      <c r="FP152" s="56"/>
      <c r="FQ152" s="56"/>
      <c r="FR152" s="56"/>
      <c r="FS152" s="56"/>
      <c r="FT152" s="56"/>
      <c r="FU152" s="56"/>
      <c r="FV152" s="56"/>
      <c r="FW152" s="56"/>
      <c r="FX152" s="56"/>
      <c r="FY152" s="56"/>
      <c r="FZ152" s="56"/>
      <c r="GA152" s="56"/>
      <c r="GB152" s="56"/>
      <c r="GC152" s="56"/>
      <c r="GD152" s="56"/>
      <c r="GE152" s="56"/>
      <c r="GF152" s="56"/>
      <c r="GG152" s="56"/>
      <c r="GH152" s="56"/>
      <c r="GI152" s="56"/>
      <c r="GJ152" s="56"/>
      <c r="GK152" s="56"/>
      <c r="GL152" s="56"/>
      <c r="GM152" s="56"/>
      <c r="GN152" s="56"/>
      <c r="GO152" s="56"/>
      <c r="GP152" s="56"/>
      <c r="GQ152" s="56"/>
      <c r="GR152" s="56"/>
      <c r="GS152" s="56"/>
      <c r="GT152" s="56"/>
      <c r="GU152" s="56"/>
      <c r="GV152" s="56"/>
      <c r="GW152" s="56"/>
      <c r="GX152" s="56"/>
      <c r="GY152" s="56"/>
      <c r="GZ152" s="56"/>
      <c r="HA152" s="56"/>
      <c r="HB152" s="56"/>
      <c r="HC152" s="56"/>
      <c r="HD152" s="56"/>
      <c r="HE152" s="56"/>
      <c r="HF152" s="56"/>
      <c r="HG152" s="56"/>
      <c r="HH152" s="56"/>
      <c r="HI152" s="56"/>
      <c r="HJ152" s="56"/>
      <c r="HK152" s="56"/>
      <c r="HL152" s="56"/>
      <c r="HM152" s="56"/>
    </row>
    <row r="153" spans="147:221" x14ac:dyDescent="0.25"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  <c r="GB153" s="56"/>
      <c r="GC153" s="56"/>
      <c r="GD153" s="56"/>
      <c r="GE153" s="56"/>
      <c r="GF153" s="56"/>
      <c r="GG153" s="56"/>
      <c r="GH153" s="56"/>
      <c r="GI153" s="56"/>
      <c r="GJ153" s="56"/>
      <c r="GK153" s="56"/>
      <c r="GL153" s="56"/>
      <c r="GM153" s="56"/>
      <c r="GN153" s="56"/>
      <c r="GO153" s="56"/>
      <c r="GP153" s="56"/>
      <c r="GQ153" s="56"/>
      <c r="GR153" s="56"/>
      <c r="GS153" s="56"/>
      <c r="GT153" s="56"/>
      <c r="GU153" s="56"/>
      <c r="GV153" s="56"/>
      <c r="GW153" s="56"/>
      <c r="GX153" s="56"/>
      <c r="GY153" s="56"/>
      <c r="GZ153" s="56"/>
      <c r="HA153" s="56"/>
      <c r="HB153" s="56"/>
      <c r="HC153" s="56"/>
      <c r="HD153" s="56"/>
      <c r="HE153" s="56"/>
      <c r="HF153" s="56"/>
      <c r="HG153" s="56"/>
      <c r="HH153" s="56"/>
      <c r="HI153" s="56"/>
      <c r="HJ153" s="56"/>
      <c r="HK153" s="56"/>
      <c r="HL153" s="56"/>
      <c r="HM153" s="56"/>
    </row>
    <row r="154" spans="147:221" x14ac:dyDescent="0.25"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  <c r="GB154" s="56"/>
      <c r="GC154" s="56"/>
      <c r="GD154" s="56"/>
      <c r="GE154" s="56"/>
      <c r="GF154" s="56"/>
      <c r="GG154" s="56"/>
      <c r="GH154" s="56"/>
      <c r="GI154" s="56"/>
      <c r="GJ154" s="56"/>
      <c r="GK154" s="56"/>
      <c r="GL154" s="56"/>
      <c r="GM154" s="56"/>
      <c r="GN154" s="56"/>
      <c r="GO154" s="56"/>
      <c r="GP154" s="56"/>
      <c r="GQ154" s="56"/>
      <c r="GR154" s="56"/>
      <c r="GS154" s="56"/>
      <c r="GT154" s="56"/>
      <c r="GU154" s="56"/>
      <c r="GV154" s="56"/>
      <c r="GW154" s="56"/>
      <c r="GX154" s="56"/>
      <c r="GY154" s="56"/>
      <c r="GZ154" s="56"/>
      <c r="HA154" s="56"/>
      <c r="HB154" s="56"/>
      <c r="HC154" s="56"/>
      <c r="HD154" s="56"/>
      <c r="HE154" s="56"/>
      <c r="HF154" s="56"/>
      <c r="HG154" s="56"/>
      <c r="HH154" s="56"/>
      <c r="HI154" s="56"/>
      <c r="HJ154" s="56"/>
      <c r="HK154" s="56"/>
      <c r="HL154" s="56"/>
      <c r="HM154" s="56"/>
    </row>
    <row r="155" spans="147:221" x14ac:dyDescent="0.25">
      <c r="EQ155" s="56"/>
      <c r="ER155" s="56"/>
      <c r="ES155" s="56"/>
      <c r="ET155" s="56"/>
      <c r="EU155" s="56"/>
      <c r="EV155" s="56"/>
      <c r="EW155" s="56"/>
      <c r="EX155" s="56"/>
      <c r="EY155" s="56"/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  <c r="FK155" s="56"/>
      <c r="FL155" s="56"/>
      <c r="FM155" s="56"/>
      <c r="FN155" s="56"/>
      <c r="FO155" s="56"/>
      <c r="FP155" s="56"/>
      <c r="FQ155" s="56"/>
      <c r="FR155" s="56"/>
      <c r="FS155" s="56"/>
      <c r="FT155" s="56"/>
      <c r="FU155" s="56"/>
      <c r="FV155" s="56"/>
      <c r="FW155" s="56"/>
      <c r="FX155" s="56"/>
      <c r="FY155" s="56"/>
      <c r="FZ155" s="56"/>
      <c r="GA155" s="56"/>
      <c r="GB155" s="56"/>
      <c r="GC155" s="56"/>
      <c r="GD155" s="56"/>
      <c r="GE155" s="56"/>
      <c r="GF155" s="56"/>
      <c r="GG155" s="56"/>
      <c r="GH155" s="56"/>
      <c r="GI155" s="56"/>
      <c r="GJ155" s="56"/>
      <c r="GK155" s="56"/>
      <c r="GL155" s="56"/>
      <c r="GM155" s="56"/>
      <c r="GN155" s="56"/>
      <c r="GO155" s="56"/>
      <c r="GP155" s="56"/>
      <c r="GQ155" s="56"/>
      <c r="GR155" s="56"/>
      <c r="GS155" s="56"/>
      <c r="GT155" s="56"/>
      <c r="GU155" s="56"/>
      <c r="GV155" s="56"/>
      <c r="GW155" s="56"/>
      <c r="GX155" s="56"/>
      <c r="GY155" s="56"/>
      <c r="GZ155" s="56"/>
      <c r="HA155" s="56"/>
      <c r="HB155" s="56"/>
      <c r="HC155" s="56"/>
      <c r="HD155" s="56"/>
      <c r="HE155" s="56"/>
      <c r="HF155" s="56"/>
      <c r="HG155" s="56"/>
      <c r="HH155" s="56"/>
      <c r="HI155" s="56"/>
      <c r="HJ155" s="56"/>
      <c r="HK155" s="56"/>
      <c r="HL155" s="56"/>
      <c r="HM155" s="56"/>
    </row>
    <row r="156" spans="147:221" x14ac:dyDescent="0.25">
      <c r="EQ156" s="56"/>
      <c r="ER156" s="56"/>
      <c r="ES156" s="56"/>
      <c r="ET156" s="56"/>
      <c r="EU156" s="56"/>
      <c r="EV156" s="56"/>
      <c r="EW156" s="56"/>
      <c r="EX156" s="56"/>
      <c r="EY156" s="56"/>
      <c r="EZ156" s="56"/>
      <c r="FA156" s="56"/>
      <c r="FB156" s="56"/>
      <c r="FC156" s="56"/>
      <c r="FD156" s="56"/>
      <c r="FE156" s="56"/>
      <c r="FF156" s="56"/>
      <c r="FG156" s="56"/>
      <c r="FH156" s="56"/>
      <c r="FI156" s="56"/>
      <c r="FJ156" s="56"/>
      <c r="FK156" s="56"/>
      <c r="FL156" s="56"/>
      <c r="FM156" s="56"/>
      <c r="FN156" s="56"/>
      <c r="FO156" s="56"/>
      <c r="FP156" s="56"/>
      <c r="FQ156" s="56"/>
      <c r="FR156" s="56"/>
      <c r="FS156" s="56"/>
      <c r="FT156" s="56"/>
      <c r="FU156" s="56"/>
      <c r="FV156" s="56"/>
      <c r="FW156" s="56"/>
      <c r="FX156" s="56"/>
      <c r="FY156" s="56"/>
      <c r="FZ156" s="56"/>
      <c r="GA156" s="56"/>
      <c r="GB156" s="56"/>
      <c r="GC156" s="56"/>
      <c r="GD156" s="56"/>
      <c r="GE156" s="56"/>
      <c r="GF156" s="56"/>
      <c r="GG156" s="56"/>
      <c r="GH156" s="56"/>
      <c r="GI156" s="56"/>
      <c r="GJ156" s="56"/>
      <c r="GK156" s="56"/>
      <c r="GL156" s="56"/>
      <c r="GM156" s="56"/>
      <c r="GN156" s="56"/>
      <c r="GO156" s="56"/>
      <c r="GP156" s="56"/>
      <c r="GQ156" s="56"/>
      <c r="GR156" s="56"/>
      <c r="GS156" s="56"/>
      <c r="GT156" s="56"/>
      <c r="GU156" s="56"/>
      <c r="GV156" s="56"/>
      <c r="GW156" s="56"/>
      <c r="GX156" s="56"/>
      <c r="GY156" s="56"/>
      <c r="GZ156" s="56"/>
      <c r="HA156" s="56"/>
      <c r="HB156" s="56"/>
      <c r="HC156" s="56"/>
      <c r="HD156" s="56"/>
      <c r="HE156" s="56"/>
      <c r="HF156" s="56"/>
      <c r="HG156" s="56"/>
      <c r="HH156" s="56"/>
      <c r="HI156" s="56"/>
      <c r="HJ156" s="56"/>
      <c r="HK156" s="56"/>
      <c r="HL156" s="56"/>
      <c r="HM156" s="56"/>
    </row>
    <row r="157" spans="147:221" x14ac:dyDescent="0.25"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  <c r="GB157" s="56"/>
      <c r="GC157" s="56"/>
      <c r="GD157" s="56"/>
      <c r="GE157" s="56"/>
      <c r="GF157" s="56"/>
      <c r="GG157" s="56"/>
      <c r="GH157" s="56"/>
      <c r="GI157" s="56"/>
      <c r="GJ157" s="56"/>
      <c r="GK157" s="56"/>
      <c r="GL157" s="56"/>
      <c r="GM157" s="56"/>
      <c r="GN157" s="56"/>
      <c r="GO157" s="56"/>
      <c r="GP157" s="56"/>
      <c r="GQ157" s="56"/>
      <c r="GR157" s="56"/>
      <c r="GS157" s="56"/>
      <c r="GT157" s="56"/>
      <c r="GU157" s="56"/>
      <c r="GV157" s="56"/>
      <c r="GW157" s="56"/>
      <c r="GX157" s="56"/>
      <c r="GY157" s="56"/>
      <c r="GZ157" s="56"/>
      <c r="HA157" s="56"/>
      <c r="HB157" s="56"/>
      <c r="HC157" s="56"/>
      <c r="HD157" s="56"/>
      <c r="HE157" s="56"/>
      <c r="HF157" s="56"/>
      <c r="HG157" s="56"/>
      <c r="HH157" s="56"/>
      <c r="HI157" s="56"/>
      <c r="HJ157" s="56"/>
      <c r="HK157" s="56"/>
      <c r="HL157" s="56"/>
      <c r="HM157" s="56"/>
    </row>
    <row r="158" spans="147:221" x14ac:dyDescent="0.25"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  <c r="GB158" s="56"/>
      <c r="GC158" s="56"/>
      <c r="GD158" s="56"/>
      <c r="GE158" s="56"/>
      <c r="GF158" s="56"/>
      <c r="GG158" s="56"/>
      <c r="GH158" s="56"/>
      <c r="GI158" s="56"/>
      <c r="GJ158" s="56"/>
      <c r="GK158" s="56"/>
      <c r="GL158" s="56"/>
      <c r="GM158" s="56"/>
      <c r="GN158" s="56"/>
      <c r="GO158" s="56"/>
      <c r="GP158" s="56"/>
      <c r="GQ158" s="56"/>
      <c r="GR158" s="56"/>
      <c r="GS158" s="56"/>
      <c r="GT158" s="56"/>
      <c r="GU158" s="56"/>
      <c r="GV158" s="56"/>
      <c r="GW158" s="56"/>
      <c r="GX158" s="56"/>
      <c r="GY158" s="56"/>
      <c r="GZ158" s="56"/>
      <c r="HA158" s="56"/>
      <c r="HB158" s="56"/>
      <c r="HC158" s="56"/>
      <c r="HD158" s="56"/>
      <c r="HE158" s="56"/>
      <c r="HF158" s="56"/>
      <c r="HG158" s="56"/>
      <c r="HH158" s="56"/>
      <c r="HI158" s="56"/>
      <c r="HJ158" s="56"/>
      <c r="HK158" s="56"/>
      <c r="HL158" s="56"/>
      <c r="HM158" s="56"/>
    </row>
    <row r="159" spans="147:221" x14ac:dyDescent="0.25"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  <c r="GB159" s="56"/>
      <c r="GC159" s="56"/>
      <c r="GD159" s="56"/>
      <c r="GE159" s="56"/>
      <c r="GF159" s="56"/>
      <c r="GG159" s="56"/>
      <c r="GH159" s="56"/>
      <c r="GI159" s="56"/>
      <c r="GJ159" s="56"/>
      <c r="GK159" s="56"/>
      <c r="GL159" s="56"/>
      <c r="GM159" s="56"/>
      <c r="GN159" s="56"/>
      <c r="GO159" s="56"/>
      <c r="GP159" s="56"/>
      <c r="GQ159" s="56"/>
      <c r="GR159" s="56"/>
      <c r="GS159" s="56"/>
      <c r="GT159" s="56"/>
      <c r="GU159" s="56"/>
      <c r="GV159" s="56"/>
      <c r="GW159" s="56"/>
      <c r="GX159" s="56"/>
      <c r="GY159" s="56"/>
      <c r="GZ159" s="56"/>
      <c r="HA159" s="56"/>
      <c r="HB159" s="56"/>
      <c r="HC159" s="56"/>
      <c r="HD159" s="56"/>
      <c r="HE159" s="56"/>
      <c r="HF159" s="56"/>
      <c r="HG159" s="56"/>
      <c r="HH159" s="56"/>
      <c r="HI159" s="56"/>
      <c r="HJ159" s="56"/>
      <c r="HK159" s="56"/>
      <c r="HL159" s="56"/>
      <c r="HM159" s="56"/>
    </row>
    <row r="160" spans="147:221" x14ac:dyDescent="0.25"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  <c r="GB160" s="56"/>
      <c r="GC160" s="56"/>
      <c r="GD160" s="56"/>
      <c r="GE160" s="56"/>
      <c r="GF160" s="56"/>
      <c r="GG160" s="56"/>
      <c r="GH160" s="56"/>
      <c r="GI160" s="56"/>
      <c r="GJ160" s="56"/>
      <c r="GK160" s="56"/>
      <c r="GL160" s="56"/>
      <c r="GM160" s="56"/>
      <c r="GN160" s="56"/>
      <c r="GO160" s="56"/>
      <c r="GP160" s="56"/>
      <c r="GQ160" s="56"/>
      <c r="GR160" s="56"/>
      <c r="GS160" s="56"/>
      <c r="GT160" s="56"/>
      <c r="GU160" s="56"/>
      <c r="GV160" s="56"/>
      <c r="GW160" s="56"/>
      <c r="GX160" s="56"/>
      <c r="GY160" s="56"/>
      <c r="GZ160" s="56"/>
      <c r="HA160" s="56"/>
      <c r="HB160" s="56"/>
      <c r="HC160" s="56"/>
      <c r="HD160" s="56"/>
      <c r="HE160" s="56"/>
      <c r="HF160" s="56"/>
      <c r="HG160" s="56"/>
      <c r="HH160" s="56"/>
      <c r="HI160" s="56"/>
      <c r="HJ160" s="56"/>
      <c r="HK160" s="56"/>
      <c r="HL160" s="56"/>
      <c r="HM160" s="56"/>
    </row>
    <row r="161" spans="147:221" x14ac:dyDescent="0.25"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</row>
    <row r="162" spans="147:221" x14ac:dyDescent="0.25"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  <c r="GB162" s="56"/>
      <c r="GC162" s="56"/>
      <c r="GD162" s="56"/>
      <c r="GE162" s="56"/>
      <c r="GF162" s="56"/>
      <c r="GG162" s="56"/>
      <c r="GH162" s="56"/>
      <c r="GI162" s="56"/>
      <c r="GJ162" s="56"/>
      <c r="GK162" s="56"/>
      <c r="GL162" s="56"/>
      <c r="GM162" s="56"/>
      <c r="GN162" s="56"/>
      <c r="GO162" s="56"/>
      <c r="GP162" s="56"/>
      <c r="GQ162" s="56"/>
      <c r="GR162" s="56"/>
      <c r="GS162" s="56"/>
      <c r="GT162" s="56"/>
      <c r="GU162" s="56"/>
      <c r="GV162" s="56"/>
      <c r="GW162" s="56"/>
      <c r="GX162" s="56"/>
      <c r="GY162" s="56"/>
      <c r="GZ162" s="56"/>
      <c r="HA162" s="56"/>
      <c r="HB162" s="56"/>
      <c r="HC162" s="56"/>
      <c r="HD162" s="56"/>
      <c r="HE162" s="56"/>
      <c r="HF162" s="56"/>
      <c r="HG162" s="56"/>
      <c r="HH162" s="56"/>
      <c r="HI162" s="56"/>
      <c r="HJ162" s="56"/>
      <c r="HK162" s="56"/>
      <c r="HL162" s="56"/>
      <c r="HM162" s="56"/>
    </row>
    <row r="163" spans="147:221" x14ac:dyDescent="0.25"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  <c r="GB163" s="56"/>
      <c r="GC163" s="56"/>
      <c r="GD163" s="56"/>
      <c r="GE163" s="56"/>
      <c r="GF163" s="56"/>
      <c r="GG163" s="56"/>
      <c r="GH163" s="56"/>
      <c r="GI163" s="56"/>
      <c r="GJ163" s="56"/>
      <c r="GK163" s="56"/>
      <c r="GL163" s="56"/>
      <c r="GM163" s="56"/>
      <c r="GN163" s="56"/>
      <c r="GO163" s="56"/>
      <c r="GP163" s="56"/>
      <c r="GQ163" s="56"/>
      <c r="GR163" s="56"/>
      <c r="GS163" s="56"/>
      <c r="GT163" s="56"/>
      <c r="GU163" s="56"/>
      <c r="GV163" s="56"/>
      <c r="GW163" s="56"/>
      <c r="GX163" s="56"/>
      <c r="GY163" s="56"/>
      <c r="GZ163" s="56"/>
      <c r="HA163" s="56"/>
      <c r="HB163" s="56"/>
      <c r="HC163" s="56"/>
      <c r="HD163" s="56"/>
      <c r="HE163" s="56"/>
      <c r="HF163" s="56"/>
      <c r="HG163" s="56"/>
      <c r="HH163" s="56"/>
      <c r="HI163" s="56"/>
      <c r="HJ163" s="56"/>
      <c r="HK163" s="56"/>
      <c r="HL163" s="56"/>
      <c r="HM163" s="56"/>
    </row>
    <row r="164" spans="147:221" x14ac:dyDescent="0.25"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  <c r="FK164" s="56"/>
      <c r="FL164" s="56"/>
      <c r="FM164" s="56"/>
      <c r="FN164" s="56"/>
      <c r="FO164" s="56"/>
      <c r="FP164" s="56"/>
      <c r="FQ164" s="56"/>
      <c r="FR164" s="56"/>
      <c r="FS164" s="56"/>
      <c r="FT164" s="56"/>
      <c r="FU164" s="56"/>
      <c r="FV164" s="56"/>
      <c r="FW164" s="56"/>
      <c r="FX164" s="56"/>
      <c r="FY164" s="56"/>
      <c r="FZ164" s="56"/>
      <c r="GA164" s="56"/>
      <c r="GB164" s="56"/>
      <c r="GC164" s="56"/>
      <c r="GD164" s="56"/>
      <c r="GE164" s="56"/>
      <c r="GF164" s="56"/>
      <c r="GG164" s="56"/>
      <c r="GH164" s="56"/>
      <c r="GI164" s="56"/>
      <c r="GJ164" s="56"/>
      <c r="GK164" s="56"/>
      <c r="GL164" s="56"/>
      <c r="GM164" s="56"/>
      <c r="GN164" s="56"/>
      <c r="GO164" s="56"/>
      <c r="GP164" s="56"/>
      <c r="GQ164" s="56"/>
      <c r="GR164" s="56"/>
      <c r="GS164" s="56"/>
      <c r="GT164" s="56"/>
      <c r="GU164" s="56"/>
      <c r="GV164" s="56"/>
      <c r="GW164" s="56"/>
      <c r="GX164" s="56"/>
      <c r="GY164" s="56"/>
      <c r="GZ164" s="56"/>
      <c r="HA164" s="56"/>
      <c r="HB164" s="56"/>
      <c r="HC164" s="56"/>
      <c r="HD164" s="56"/>
      <c r="HE164" s="56"/>
      <c r="HF164" s="56"/>
      <c r="HG164" s="56"/>
      <c r="HH164" s="56"/>
      <c r="HI164" s="56"/>
      <c r="HJ164" s="56"/>
      <c r="HK164" s="56"/>
      <c r="HL164" s="56"/>
      <c r="HM164" s="56"/>
    </row>
    <row r="165" spans="147:221" x14ac:dyDescent="0.25">
      <c r="EQ165" s="56"/>
      <c r="ER165" s="56"/>
      <c r="ES165" s="56"/>
      <c r="ET165" s="56"/>
      <c r="EU165" s="56"/>
      <c r="EV165" s="56"/>
      <c r="EW165" s="56"/>
      <c r="EX165" s="56"/>
      <c r="EY165" s="56"/>
      <c r="EZ165" s="56"/>
      <c r="FA165" s="56"/>
      <c r="FB165" s="56"/>
      <c r="FC165" s="56"/>
      <c r="FD165" s="56"/>
      <c r="FE165" s="56"/>
      <c r="FF165" s="56"/>
      <c r="FG165" s="56"/>
      <c r="FH165" s="56"/>
      <c r="FI165" s="56"/>
      <c r="FJ165" s="56"/>
      <c r="FK165" s="56"/>
      <c r="FL165" s="56"/>
      <c r="FM165" s="56"/>
      <c r="FN165" s="56"/>
      <c r="FO165" s="56"/>
      <c r="FP165" s="56"/>
      <c r="FQ165" s="56"/>
      <c r="FR165" s="56"/>
      <c r="FS165" s="56"/>
      <c r="FT165" s="56"/>
      <c r="FU165" s="56"/>
      <c r="FV165" s="56"/>
      <c r="FW165" s="56"/>
      <c r="FX165" s="56"/>
      <c r="FY165" s="56"/>
      <c r="FZ165" s="56"/>
      <c r="GA165" s="56"/>
      <c r="GB165" s="56"/>
      <c r="GC165" s="56"/>
      <c r="GD165" s="56"/>
      <c r="GE165" s="56"/>
      <c r="GF165" s="56"/>
      <c r="GG165" s="56"/>
      <c r="GH165" s="56"/>
      <c r="GI165" s="56"/>
      <c r="GJ165" s="56"/>
      <c r="GK165" s="56"/>
      <c r="GL165" s="56"/>
      <c r="GM165" s="56"/>
      <c r="GN165" s="56"/>
      <c r="GO165" s="56"/>
      <c r="GP165" s="56"/>
      <c r="GQ165" s="56"/>
      <c r="GR165" s="56"/>
      <c r="GS165" s="56"/>
      <c r="GT165" s="56"/>
      <c r="GU165" s="56"/>
      <c r="GV165" s="56"/>
      <c r="GW165" s="56"/>
      <c r="GX165" s="56"/>
      <c r="GY165" s="56"/>
      <c r="GZ165" s="56"/>
      <c r="HA165" s="56"/>
      <c r="HB165" s="56"/>
      <c r="HC165" s="56"/>
      <c r="HD165" s="56"/>
      <c r="HE165" s="56"/>
      <c r="HF165" s="56"/>
      <c r="HG165" s="56"/>
      <c r="HH165" s="56"/>
      <c r="HI165" s="56"/>
      <c r="HJ165" s="56"/>
      <c r="HK165" s="56"/>
      <c r="HL165" s="56"/>
      <c r="HM165" s="56"/>
    </row>
    <row r="166" spans="147:221" x14ac:dyDescent="0.25">
      <c r="EQ166" s="56"/>
      <c r="ER166" s="56"/>
      <c r="ES166" s="56"/>
      <c r="ET166" s="56"/>
      <c r="EU166" s="56"/>
      <c r="EV166" s="56"/>
      <c r="EW166" s="56"/>
      <c r="EX166" s="56"/>
      <c r="EY166" s="56"/>
      <c r="EZ166" s="56"/>
      <c r="FA166" s="56"/>
      <c r="FB166" s="56"/>
      <c r="FC166" s="56"/>
      <c r="FD166" s="56"/>
      <c r="FE166" s="56"/>
      <c r="FF166" s="56"/>
      <c r="FG166" s="56"/>
      <c r="FH166" s="56"/>
      <c r="FI166" s="56"/>
      <c r="FJ166" s="56"/>
      <c r="FK166" s="56"/>
      <c r="FL166" s="56"/>
      <c r="FM166" s="56"/>
      <c r="FN166" s="56"/>
      <c r="FO166" s="56"/>
      <c r="FP166" s="56"/>
      <c r="FQ166" s="56"/>
      <c r="FR166" s="56"/>
      <c r="FS166" s="56"/>
      <c r="FT166" s="56"/>
      <c r="FU166" s="56"/>
      <c r="FV166" s="56"/>
      <c r="FW166" s="56"/>
      <c r="FX166" s="56"/>
      <c r="FY166" s="56"/>
      <c r="FZ166" s="56"/>
      <c r="GA166" s="56"/>
      <c r="GB166" s="56"/>
      <c r="GC166" s="56"/>
      <c r="GD166" s="56"/>
      <c r="GE166" s="56"/>
      <c r="GF166" s="56"/>
      <c r="GG166" s="56"/>
      <c r="GH166" s="56"/>
      <c r="GI166" s="56"/>
      <c r="GJ166" s="56"/>
      <c r="GK166" s="56"/>
      <c r="GL166" s="56"/>
      <c r="GM166" s="56"/>
      <c r="GN166" s="56"/>
      <c r="GO166" s="56"/>
      <c r="GP166" s="56"/>
      <c r="GQ166" s="56"/>
      <c r="GR166" s="56"/>
      <c r="GS166" s="56"/>
      <c r="GT166" s="56"/>
      <c r="GU166" s="56"/>
      <c r="GV166" s="56"/>
      <c r="GW166" s="56"/>
      <c r="GX166" s="56"/>
      <c r="GY166" s="56"/>
      <c r="GZ166" s="56"/>
      <c r="HA166" s="56"/>
      <c r="HB166" s="56"/>
      <c r="HC166" s="56"/>
      <c r="HD166" s="56"/>
      <c r="HE166" s="56"/>
      <c r="HF166" s="56"/>
      <c r="HG166" s="56"/>
      <c r="HH166" s="56"/>
      <c r="HI166" s="56"/>
      <c r="HJ166" s="56"/>
      <c r="HK166" s="56"/>
      <c r="HL166" s="56"/>
      <c r="HM166" s="56"/>
    </row>
    <row r="167" spans="147:221" x14ac:dyDescent="0.25">
      <c r="EQ167" s="56"/>
      <c r="ER167" s="56"/>
      <c r="ES167" s="56"/>
      <c r="ET167" s="56"/>
      <c r="EU167" s="56"/>
      <c r="EV167" s="56"/>
      <c r="EW167" s="56"/>
      <c r="EX167" s="56"/>
      <c r="EY167" s="56"/>
      <c r="EZ167" s="56"/>
      <c r="FA167" s="56"/>
      <c r="FB167" s="56"/>
      <c r="FC167" s="56"/>
      <c r="FD167" s="56"/>
      <c r="FE167" s="56"/>
      <c r="FF167" s="56"/>
      <c r="FG167" s="56"/>
      <c r="FH167" s="56"/>
      <c r="FI167" s="56"/>
      <c r="FJ167" s="56"/>
      <c r="FK167" s="56"/>
      <c r="FL167" s="56"/>
      <c r="FM167" s="56"/>
      <c r="FN167" s="56"/>
      <c r="FO167" s="56"/>
      <c r="FP167" s="56"/>
      <c r="FQ167" s="56"/>
      <c r="FR167" s="56"/>
      <c r="FS167" s="56"/>
      <c r="FT167" s="56"/>
      <c r="FU167" s="56"/>
      <c r="FV167" s="56"/>
      <c r="FW167" s="56"/>
      <c r="FX167" s="56"/>
      <c r="FY167" s="56"/>
      <c r="FZ167" s="56"/>
      <c r="GA167" s="56"/>
      <c r="GB167" s="56"/>
      <c r="GC167" s="56"/>
      <c r="GD167" s="56"/>
      <c r="GE167" s="56"/>
      <c r="GF167" s="56"/>
      <c r="GG167" s="56"/>
      <c r="GH167" s="56"/>
      <c r="GI167" s="56"/>
      <c r="GJ167" s="56"/>
      <c r="GK167" s="56"/>
      <c r="GL167" s="56"/>
      <c r="GM167" s="56"/>
      <c r="GN167" s="56"/>
      <c r="GO167" s="56"/>
      <c r="GP167" s="56"/>
      <c r="GQ167" s="56"/>
      <c r="GR167" s="56"/>
      <c r="GS167" s="56"/>
      <c r="GT167" s="56"/>
      <c r="GU167" s="56"/>
      <c r="GV167" s="56"/>
      <c r="GW167" s="56"/>
      <c r="GX167" s="56"/>
      <c r="GY167" s="56"/>
      <c r="GZ167" s="56"/>
      <c r="HA167" s="56"/>
      <c r="HB167" s="56"/>
      <c r="HC167" s="56"/>
      <c r="HD167" s="56"/>
      <c r="HE167" s="56"/>
      <c r="HF167" s="56"/>
      <c r="HG167" s="56"/>
      <c r="HH167" s="56"/>
      <c r="HI167" s="56"/>
      <c r="HJ167" s="56"/>
      <c r="HK167" s="56"/>
      <c r="HL167" s="56"/>
      <c r="HM167" s="56"/>
    </row>
    <row r="168" spans="147:221" x14ac:dyDescent="0.25"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  <c r="FK168" s="56"/>
      <c r="FL168" s="56"/>
      <c r="FM168" s="56"/>
      <c r="FN168" s="56"/>
      <c r="FO168" s="56"/>
      <c r="FP168" s="56"/>
      <c r="FQ168" s="56"/>
      <c r="FR168" s="56"/>
      <c r="FS168" s="56"/>
      <c r="FT168" s="56"/>
      <c r="FU168" s="56"/>
      <c r="FV168" s="56"/>
      <c r="FW168" s="56"/>
      <c r="FX168" s="56"/>
      <c r="FY168" s="56"/>
      <c r="FZ168" s="56"/>
      <c r="GA168" s="56"/>
      <c r="GB168" s="56"/>
      <c r="GC168" s="56"/>
      <c r="GD168" s="56"/>
      <c r="GE168" s="56"/>
      <c r="GF168" s="56"/>
      <c r="GG168" s="56"/>
      <c r="GH168" s="56"/>
      <c r="GI168" s="56"/>
      <c r="GJ168" s="56"/>
      <c r="GK168" s="56"/>
      <c r="GL168" s="56"/>
      <c r="GM168" s="56"/>
      <c r="GN168" s="56"/>
      <c r="GO168" s="56"/>
      <c r="GP168" s="56"/>
      <c r="GQ168" s="56"/>
      <c r="GR168" s="56"/>
      <c r="GS168" s="56"/>
      <c r="GT168" s="56"/>
      <c r="GU168" s="56"/>
      <c r="GV168" s="56"/>
      <c r="GW168" s="56"/>
      <c r="GX168" s="56"/>
      <c r="GY168" s="56"/>
      <c r="GZ168" s="56"/>
      <c r="HA168" s="56"/>
      <c r="HB168" s="56"/>
      <c r="HC168" s="56"/>
      <c r="HD168" s="56"/>
      <c r="HE168" s="56"/>
      <c r="HF168" s="56"/>
      <c r="HG168" s="56"/>
      <c r="HH168" s="56"/>
      <c r="HI168" s="56"/>
      <c r="HJ168" s="56"/>
      <c r="HK168" s="56"/>
      <c r="HL168" s="56"/>
      <c r="HM168" s="56"/>
    </row>
    <row r="169" spans="147:221" x14ac:dyDescent="0.25">
      <c r="EQ169" s="56"/>
      <c r="ER169" s="56"/>
      <c r="ES169" s="56"/>
      <c r="ET169" s="56"/>
      <c r="EU169" s="56"/>
      <c r="EV169" s="56"/>
      <c r="EW169" s="56"/>
      <c r="EX169" s="56"/>
      <c r="EY169" s="56"/>
      <c r="EZ169" s="56"/>
      <c r="FA169" s="56"/>
      <c r="FB169" s="56"/>
      <c r="FC169" s="56"/>
      <c r="FD169" s="56"/>
      <c r="FE169" s="56"/>
      <c r="FF169" s="56"/>
      <c r="FG169" s="56"/>
      <c r="FH169" s="56"/>
      <c r="FI169" s="56"/>
      <c r="FJ169" s="56"/>
      <c r="FK169" s="56"/>
      <c r="FL169" s="56"/>
      <c r="FM169" s="56"/>
      <c r="FN169" s="56"/>
      <c r="FO169" s="56"/>
      <c r="FP169" s="56"/>
      <c r="FQ169" s="56"/>
      <c r="FR169" s="56"/>
      <c r="FS169" s="56"/>
      <c r="FT169" s="56"/>
      <c r="FU169" s="56"/>
      <c r="FV169" s="56"/>
      <c r="FW169" s="56"/>
      <c r="FX169" s="56"/>
      <c r="FY169" s="56"/>
      <c r="FZ169" s="56"/>
      <c r="GA169" s="56"/>
      <c r="GB169" s="56"/>
      <c r="GC169" s="56"/>
      <c r="GD169" s="56"/>
      <c r="GE169" s="56"/>
      <c r="GF169" s="56"/>
      <c r="GG169" s="56"/>
      <c r="GH169" s="56"/>
      <c r="GI169" s="56"/>
      <c r="GJ169" s="56"/>
      <c r="GK169" s="56"/>
      <c r="GL169" s="56"/>
      <c r="GM169" s="56"/>
      <c r="GN169" s="56"/>
      <c r="GO169" s="56"/>
      <c r="GP169" s="56"/>
      <c r="GQ169" s="56"/>
      <c r="GR169" s="56"/>
      <c r="GS169" s="56"/>
      <c r="GT169" s="56"/>
      <c r="GU169" s="56"/>
      <c r="GV169" s="56"/>
      <c r="GW169" s="56"/>
      <c r="GX169" s="56"/>
      <c r="GY169" s="56"/>
      <c r="GZ169" s="56"/>
      <c r="HA169" s="56"/>
      <c r="HB169" s="56"/>
      <c r="HC169" s="56"/>
      <c r="HD169" s="56"/>
      <c r="HE169" s="56"/>
      <c r="HF169" s="56"/>
      <c r="HG169" s="56"/>
      <c r="HH169" s="56"/>
      <c r="HI169" s="56"/>
      <c r="HJ169" s="56"/>
      <c r="HK169" s="56"/>
      <c r="HL169" s="56"/>
      <c r="HM169" s="56"/>
    </row>
    <row r="170" spans="147:221" x14ac:dyDescent="0.25">
      <c r="EQ170" s="56"/>
      <c r="ER170" s="56"/>
      <c r="ES170" s="56"/>
      <c r="ET170" s="56"/>
      <c r="EU170" s="56"/>
      <c r="EV170" s="56"/>
      <c r="EW170" s="56"/>
      <c r="EX170" s="56"/>
      <c r="EY170" s="56"/>
      <c r="EZ170" s="56"/>
      <c r="FA170" s="56"/>
      <c r="FB170" s="56"/>
      <c r="FC170" s="56"/>
      <c r="FD170" s="56"/>
      <c r="FE170" s="56"/>
      <c r="FF170" s="56"/>
      <c r="FG170" s="56"/>
      <c r="FH170" s="56"/>
      <c r="FI170" s="56"/>
      <c r="FJ170" s="56"/>
      <c r="FK170" s="56"/>
      <c r="FL170" s="56"/>
      <c r="FM170" s="56"/>
      <c r="FN170" s="56"/>
      <c r="FO170" s="56"/>
      <c r="FP170" s="56"/>
      <c r="FQ170" s="56"/>
      <c r="FR170" s="56"/>
      <c r="FS170" s="56"/>
      <c r="FT170" s="56"/>
      <c r="FU170" s="56"/>
      <c r="FV170" s="56"/>
      <c r="FW170" s="56"/>
      <c r="FX170" s="56"/>
      <c r="FY170" s="56"/>
      <c r="FZ170" s="56"/>
      <c r="GA170" s="56"/>
      <c r="GB170" s="56"/>
      <c r="GC170" s="56"/>
      <c r="GD170" s="56"/>
      <c r="GE170" s="56"/>
      <c r="GF170" s="56"/>
      <c r="GG170" s="56"/>
      <c r="GH170" s="56"/>
      <c r="GI170" s="56"/>
      <c r="GJ170" s="56"/>
      <c r="GK170" s="56"/>
      <c r="GL170" s="56"/>
      <c r="GM170" s="56"/>
      <c r="GN170" s="56"/>
      <c r="GO170" s="56"/>
      <c r="GP170" s="56"/>
      <c r="GQ170" s="56"/>
      <c r="GR170" s="56"/>
      <c r="GS170" s="56"/>
      <c r="GT170" s="56"/>
      <c r="GU170" s="56"/>
      <c r="GV170" s="56"/>
      <c r="GW170" s="56"/>
      <c r="GX170" s="56"/>
      <c r="GY170" s="56"/>
      <c r="GZ170" s="56"/>
      <c r="HA170" s="56"/>
      <c r="HB170" s="56"/>
      <c r="HC170" s="56"/>
      <c r="HD170" s="56"/>
      <c r="HE170" s="56"/>
      <c r="HF170" s="56"/>
      <c r="HG170" s="56"/>
      <c r="HH170" s="56"/>
      <c r="HI170" s="56"/>
      <c r="HJ170" s="56"/>
      <c r="HK170" s="56"/>
      <c r="HL170" s="56"/>
      <c r="HM170" s="56"/>
    </row>
    <row r="171" spans="147:221" x14ac:dyDescent="0.25"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  <c r="GO171" s="56"/>
      <c r="GP171" s="56"/>
      <c r="GQ171" s="56"/>
      <c r="GR171" s="56"/>
      <c r="GS171" s="56"/>
      <c r="GT171" s="56"/>
      <c r="GU171" s="56"/>
      <c r="GV171" s="56"/>
      <c r="GW171" s="56"/>
      <c r="GX171" s="56"/>
      <c r="GY171" s="56"/>
      <c r="GZ171" s="56"/>
      <c r="HA171" s="56"/>
      <c r="HB171" s="56"/>
      <c r="HC171" s="56"/>
      <c r="HD171" s="56"/>
      <c r="HE171" s="56"/>
      <c r="HF171" s="56"/>
      <c r="HG171" s="56"/>
      <c r="HH171" s="56"/>
      <c r="HI171" s="56"/>
      <c r="HJ171" s="56"/>
      <c r="HK171" s="56"/>
      <c r="HL171" s="56"/>
      <c r="HM171" s="56"/>
    </row>
    <row r="172" spans="147:221" x14ac:dyDescent="0.25">
      <c r="EQ172" s="56"/>
      <c r="ER172" s="56"/>
      <c r="ES172" s="56"/>
      <c r="ET172" s="56"/>
      <c r="EU172" s="56"/>
      <c r="EV172" s="56"/>
      <c r="EW172" s="56"/>
      <c r="EX172" s="56"/>
      <c r="EY172" s="56"/>
      <c r="EZ172" s="56"/>
      <c r="FA172" s="56"/>
      <c r="FB172" s="56"/>
      <c r="FC172" s="56"/>
      <c r="FD172" s="56"/>
      <c r="FE172" s="56"/>
      <c r="FF172" s="56"/>
      <c r="FG172" s="56"/>
      <c r="FH172" s="56"/>
      <c r="FI172" s="56"/>
      <c r="FJ172" s="56"/>
      <c r="FK172" s="56"/>
      <c r="FL172" s="56"/>
      <c r="FM172" s="56"/>
      <c r="FN172" s="56"/>
      <c r="FO172" s="56"/>
      <c r="FP172" s="56"/>
      <c r="FQ172" s="56"/>
      <c r="FR172" s="56"/>
      <c r="FS172" s="56"/>
      <c r="FT172" s="56"/>
      <c r="FU172" s="56"/>
      <c r="FV172" s="56"/>
      <c r="FW172" s="56"/>
      <c r="FX172" s="56"/>
      <c r="FY172" s="56"/>
      <c r="FZ172" s="56"/>
      <c r="GA172" s="56"/>
      <c r="GB172" s="56"/>
      <c r="GC172" s="56"/>
      <c r="GD172" s="56"/>
      <c r="GE172" s="56"/>
      <c r="GF172" s="56"/>
      <c r="GG172" s="56"/>
      <c r="GH172" s="56"/>
      <c r="GI172" s="56"/>
      <c r="GJ172" s="56"/>
      <c r="GK172" s="56"/>
      <c r="GL172" s="56"/>
      <c r="GM172" s="56"/>
      <c r="GN172" s="56"/>
      <c r="GO172" s="56"/>
      <c r="GP172" s="56"/>
      <c r="GQ172" s="56"/>
      <c r="GR172" s="56"/>
      <c r="GS172" s="56"/>
      <c r="GT172" s="56"/>
      <c r="GU172" s="56"/>
      <c r="GV172" s="56"/>
      <c r="GW172" s="56"/>
      <c r="GX172" s="56"/>
      <c r="GY172" s="56"/>
      <c r="GZ172" s="56"/>
      <c r="HA172" s="56"/>
      <c r="HB172" s="56"/>
      <c r="HC172" s="56"/>
      <c r="HD172" s="56"/>
      <c r="HE172" s="56"/>
      <c r="HF172" s="56"/>
      <c r="HG172" s="56"/>
      <c r="HH172" s="56"/>
      <c r="HI172" s="56"/>
      <c r="HJ172" s="56"/>
      <c r="HK172" s="56"/>
      <c r="HL172" s="56"/>
      <c r="HM172" s="56"/>
    </row>
    <row r="173" spans="147:221" x14ac:dyDescent="0.25">
      <c r="EQ173" s="56"/>
      <c r="ER173" s="56"/>
      <c r="ES173" s="56"/>
      <c r="ET173" s="56"/>
      <c r="EU173" s="56"/>
      <c r="EV173" s="56"/>
      <c r="EW173" s="56"/>
      <c r="EX173" s="56"/>
      <c r="EY173" s="56"/>
      <c r="EZ173" s="56"/>
      <c r="FA173" s="56"/>
      <c r="FB173" s="56"/>
      <c r="FC173" s="56"/>
      <c r="FD173" s="56"/>
      <c r="FE173" s="56"/>
      <c r="FF173" s="56"/>
      <c r="FG173" s="56"/>
      <c r="FH173" s="56"/>
      <c r="FI173" s="56"/>
      <c r="FJ173" s="56"/>
      <c r="FK173" s="56"/>
      <c r="FL173" s="56"/>
      <c r="FM173" s="56"/>
      <c r="FN173" s="56"/>
      <c r="FO173" s="56"/>
      <c r="FP173" s="56"/>
      <c r="FQ173" s="56"/>
      <c r="FR173" s="56"/>
      <c r="FS173" s="56"/>
      <c r="FT173" s="56"/>
      <c r="FU173" s="56"/>
      <c r="FV173" s="56"/>
      <c r="FW173" s="56"/>
      <c r="FX173" s="56"/>
      <c r="FY173" s="56"/>
      <c r="FZ173" s="56"/>
      <c r="GA173" s="56"/>
      <c r="GB173" s="56"/>
      <c r="GC173" s="56"/>
      <c r="GD173" s="56"/>
      <c r="GE173" s="56"/>
      <c r="GF173" s="56"/>
      <c r="GG173" s="56"/>
      <c r="GH173" s="56"/>
      <c r="GI173" s="56"/>
      <c r="GJ173" s="56"/>
      <c r="GK173" s="56"/>
      <c r="GL173" s="56"/>
      <c r="GM173" s="56"/>
      <c r="GN173" s="56"/>
      <c r="GO173" s="56"/>
      <c r="GP173" s="56"/>
      <c r="GQ173" s="56"/>
      <c r="GR173" s="56"/>
      <c r="GS173" s="56"/>
      <c r="GT173" s="56"/>
      <c r="GU173" s="56"/>
      <c r="GV173" s="56"/>
      <c r="GW173" s="56"/>
      <c r="GX173" s="56"/>
      <c r="GY173" s="56"/>
      <c r="GZ173" s="56"/>
      <c r="HA173" s="56"/>
      <c r="HB173" s="56"/>
      <c r="HC173" s="56"/>
      <c r="HD173" s="56"/>
      <c r="HE173" s="56"/>
      <c r="HF173" s="56"/>
      <c r="HG173" s="56"/>
      <c r="HH173" s="56"/>
      <c r="HI173" s="56"/>
      <c r="HJ173" s="56"/>
      <c r="HK173" s="56"/>
      <c r="HL173" s="56"/>
      <c r="HM173" s="56"/>
    </row>
    <row r="174" spans="147:221" x14ac:dyDescent="0.25">
      <c r="EQ174" s="56"/>
      <c r="ER174" s="56"/>
      <c r="ES174" s="56"/>
      <c r="ET174" s="56"/>
      <c r="EU174" s="56"/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 s="56"/>
      <c r="FI174" s="56"/>
      <c r="FJ174" s="56"/>
      <c r="FK174" s="56"/>
      <c r="FL174" s="56"/>
      <c r="FM174" s="56"/>
      <c r="FN174" s="56"/>
      <c r="FO174" s="56"/>
      <c r="FP174" s="56"/>
      <c r="FQ174" s="56"/>
      <c r="FR174" s="56"/>
      <c r="FS174" s="56"/>
      <c r="FT174" s="56"/>
      <c r="FU174" s="56"/>
      <c r="FV174" s="56"/>
      <c r="FW174" s="56"/>
      <c r="FX174" s="56"/>
      <c r="FY174" s="56"/>
      <c r="FZ174" s="56"/>
      <c r="GA174" s="56"/>
      <c r="GB174" s="56"/>
      <c r="GC174" s="56"/>
      <c r="GD174" s="56"/>
      <c r="GE174" s="56"/>
      <c r="GF174" s="56"/>
      <c r="GG174" s="56"/>
      <c r="GH174" s="56"/>
      <c r="GI174" s="56"/>
      <c r="GJ174" s="56"/>
      <c r="GK174" s="56"/>
      <c r="GL174" s="56"/>
      <c r="GM174" s="56"/>
      <c r="GN174" s="56"/>
      <c r="GO174" s="56"/>
      <c r="GP174" s="56"/>
      <c r="GQ174" s="56"/>
      <c r="GR174" s="56"/>
      <c r="GS174" s="56"/>
      <c r="GT174" s="56"/>
      <c r="GU174" s="56"/>
      <c r="GV174" s="56"/>
      <c r="GW174" s="56"/>
      <c r="GX174" s="56"/>
      <c r="GY174" s="56"/>
      <c r="GZ174" s="56"/>
      <c r="HA174" s="56"/>
      <c r="HB174" s="56"/>
      <c r="HC174" s="56"/>
      <c r="HD174" s="56"/>
      <c r="HE174" s="56"/>
      <c r="HF174" s="56"/>
      <c r="HG174" s="56"/>
      <c r="HH174" s="56"/>
      <c r="HI174" s="56"/>
      <c r="HJ174" s="56"/>
      <c r="HK174" s="56"/>
      <c r="HL174" s="56"/>
      <c r="HM174" s="56"/>
    </row>
    <row r="175" spans="147:221" x14ac:dyDescent="0.25"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  <c r="GB175" s="56"/>
      <c r="GC175" s="56"/>
      <c r="GD175" s="56"/>
      <c r="GE175" s="56"/>
      <c r="GF175" s="56"/>
      <c r="GG175" s="56"/>
      <c r="GH175" s="56"/>
      <c r="GI175" s="56"/>
      <c r="GJ175" s="56"/>
      <c r="GK175" s="56"/>
      <c r="GL175" s="56"/>
      <c r="GM175" s="56"/>
      <c r="GN175" s="56"/>
      <c r="GO175" s="56"/>
      <c r="GP175" s="56"/>
      <c r="GQ175" s="56"/>
      <c r="GR175" s="56"/>
      <c r="GS175" s="56"/>
      <c r="GT175" s="56"/>
      <c r="GU175" s="56"/>
      <c r="GV175" s="56"/>
      <c r="GW175" s="56"/>
      <c r="GX175" s="56"/>
      <c r="GY175" s="56"/>
      <c r="GZ175" s="56"/>
      <c r="HA175" s="56"/>
      <c r="HB175" s="56"/>
      <c r="HC175" s="56"/>
      <c r="HD175" s="56"/>
      <c r="HE175" s="56"/>
      <c r="HF175" s="56"/>
      <c r="HG175" s="56"/>
      <c r="HH175" s="56"/>
      <c r="HI175" s="56"/>
      <c r="HJ175" s="56"/>
      <c r="HK175" s="56"/>
      <c r="HL175" s="56"/>
      <c r="HM175" s="56"/>
    </row>
    <row r="176" spans="147:221" x14ac:dyDescent="0.25">
      <c r="EQ176" s="56"/>
      <c r="ER176" s="56"/>
      <c r="ES176" s="56"/>
      <c r="ET176" s="56"/>
      <c r="EU176" s="56"/>
      <c r="EV176" s="56"/>
      <c r="EW176" s="56"/>
      <c r="EX176" s="56"/>
      <c r="EY176" s="56"/>
      <c r="EZ176" s="56"/>
      <c r="FA176" s="56"/>
      <c r="FB176" s="56"/>
      <c r="FC176" s="56"/>
      <c r="FD176" s="56"/>
      <c r="FE176" s="56"/>
      <c r="FF176" s="56"/>
      <c r="FG176" s="56"/>
      <c r="FH176" s="56"/>
      <c r="FI176" s="56"/>
      <c r="FJ176" s="56"/>
      <c r="FK176" s="56"/>
      <c r="FL176" s="56"/>
      <c r="FM176" s="56"/>
      <c r="FN176" s="56"/>
      <c r="FO176" s="56"/>
      <c r="FP176" s="56"/>
      <c r="FQ176" s="56"/>
      <c r="FR176" s="56"/>
      <c r="FS176" s="56"/>
      <c r="FT176" s="56"/>
      <c r="FU176" s="56"/>
      <c r="FV176" s="56"/>
      <c r="FW176" s="56"/>
      <c r="FX176" s="56"/>
      <c r="FY176" s="56"/>
      <c r="FZ176" s="56"/>
      <c r="GA176" s="56"/>
      <c r="GB176" s="56"/>
      <c r="GC176" s="56"/>
      <c r="GD176" s="56"/>
      <c r="GE176" s="56"/>
      <c r="GF176" s="56"/>
      <c r="GG176" s="56"/>
      <c r="GH176" s="56"/>
      <c r="GI176" s="56"/>
      <c r="GJ176" s="56"/>
      <c r="GK176" s="56"/>
      <c r="GL176" s="56"/>
      <c r="GM176" s="56"/>
      <c r="GN176" s="56"/>
      <c r="GO176" s="56"/>
      <c r="GP176" s="56"/>
      <c r="GQ176" s="56"/>
      <c r="GR176" s="56"/>
      <c r="GS176" s="56"/>
      <c r="GT176" s="56"/>
      <c r="GU176" s="56"/>
      <c r="GV176" s="56"/>
      <c r="GW176" s="56"/>
      <c r="GX176" s="56"/>
      <c r="GY176" s="56"/>
      <c r="GZ176" s="56"/>
      <c r="HA176" s="56"/>
      <c r="HB176" s="56"/>
      <c r="HC176" s="56"/>
      <c r="HD176" s="56"/>
      <c r="HE176" s="56"/>
      <c r="HF176" s="56"/>
      <c r="HG176" s="56"/>
      <c r="HH176" s="56"/>
      <c r="HI176" s="56"/>
      <c r="HJ176" s="56"/>
      <c r="HK176" s="56"/>
      <c r="HL176" s="56"/>
      <c r="HM176" s="56"/>
    </row>
    <row r="177" spans="147:221" x14ac:dyDescent="0.25">
      <c r="EQ177" s="56"/>
      <c r="ER177" s="56"/>
      <c r="ES177" s="56"/>
      <c r="ET177" s="56"/>
      <c r="EU177" s="56"/>
      <c r="EV177" s="56"/>
      <c r="EW177" s="56"/>
      <c r="EX177" s="56"/>
      <c r="EY177" s="56"/>
      <c r="EZ177" s="56"/>
      <c r="FA177" s="56"/>
      <c r="FB177" s="56"/>
      <c r="FC177" s="56"/>
      <c r="FD177" s="56"/>
      <c r="FE177" s="56"/>
      <c r="FF177" s="56"/>
      <c r="FG177" s="56"/>
      <c r="FH177" s="56"/>
      <c r="FI177" s="56"/>
      <c r="FJ177" s="56"/>
      <c r="FK177" s="56"/>
      <c r="FL177" s="56"/>
      <c r="FM177" s="56"/>
      <c r="FN177" s="56"/>
      <c r="FO177" s="56"/>
      <c r="FP177" s="56"/>
      <c r="FQ177" s="56"/>
      <c r="FR177" s="56"/>
      <c r="FS177" s="56"/>
      <c r="FT177" s="56"/>
      <c r="FU177" s="56"/>
      <c r="FV177" s="56"/>
      <c r="FW177" s="56"/>
      <c r="FX177" s="56"/>
      <c r="FY177" s="56"/>
      <c r="FZ177" s="56"/>
      <c r="GA177" s="56"/>
      <c r="GB177" s="56"/>
      <c r="GC177" s="56"/>
      <c r="GD177" s="56"/>
      <c r="GE177" s="56"/>
      <c r="GF177" s="56"/>
      <c r="GG177" s="56"/>
      <c r="GH177" s="56"/>
      <c r="GI177" s="56"/>
      <c r="GJ177" s="56"/>
      <c r="GK177" s="56"/>
      <c r="GL177" s="56"/>
      <c r="GM177" s="56"/>
      <c r="GN177" s="56"/>
      <c r="GO177" s="56"/>
      <c r="GP177" s="56"/>
      <c r="GQ177" s="56"/>
      <c r="GR177" s="56"/>
      <c r="GS177" s="56"/>
      <c r="GT177" s="56"/>
      <c r="GU177" s="56"/>
      <c r="GV177" s="56"/>
      <c r="GW177" s="56"/>
      <c r="GX177" s="56"/>
      <c r="GY177" s="56"/>
      <c r="GZ177" s="56"/>
      <c r="HA177" s="56"/>
      <c r="HB177" s="56"/>
      <c r="HC177" s="56"/>
      <c r="HD177" s="56"/>
      <c r="HE177" s="56"/>
      <c r="HF177" s="56"/>
      <c r="HG177" s="56"/>
      <c r="HH177" s="56"/>
      <c r="HI177" s="56"/>
      <c r="HJ177" s="56"/>
      <c r="HK177" s="56"/>
      <c r="HL177" s="56"/>
      <c r="HM177" s="56"/>
    </row>
    <row r="178" spans="147:221" x14ac:dyDescent="0.25">
      <c r="EQ178" s="56"/>
      <c r="ER178" s="56"/>
      <c r="ES178" s="56"/>
      <c r="ET178" s="56"/>
      <c r="EU178" s="56"/>
      <c r="EV178" s="56"/>
      <c r="EW178" s="56"/>
      <c r="EX178" s="56"/>
      <c r="EY178" s="56"/>
      <c r="EZ178" s="56"/>
      <c r="FA178" s="56"/>
      <c r="FB178" s="56"/>
      <c r="FC178" s="56"/>
      <c r="FD178" s="56"/>
      <c r="FE178" s="56"/>
      <c r="FF178" s="56"/>
      <c r="FG178" s="56"/>
      <c r="FH178" s="56"/>
      <c r="FI178" s="56"/>
      <c r="FJ178" s="56"/>
      <c r="FK178" s="56"/>
      <c r="FL178" s="56"/>
      <c r="FM178" s="56"/>
      <c r="FN178" s="56"/>
      <c r="FO178" s="56"/>
      <c r="FP178" s="56"/>
      <c r="FQ178" s="56"/>
      <c r="FR178" s="56"/>
      <c r="FS178" s="56"/>
      <c r="FT178" s="56"/>
      <c r="FU178" s="56"/>
      <c r="FV178" s="56"/>
      <c r="FW178" s="56"/>
      <c r="FX178" s="56"/>
      <c r="FY178" s="56"/>
      <c r="FZ178" s="56"/>
      <c r="GA178" s="56"/>
      <c r="GB178" s="56"/>
      <c r="GC178" s="56"/>
      <c r="GD178" s="56"/>
      <c r="GE178" s="56"/>
      <c r="GF178" s="56"/>
      <c r="GG178" s="56"/>
      <c r="GH178" s="56"/>
      <c r="GI178" s="56"/>
      <c r="GJ178" s="56"/>
      <c r="GK178" s="56"/>
      <c r="GL178" s="56"/>
      <c r="GM178" s="56"/>
      <c r="GN178" s="56"/>
      <c r="GO178" s="56"/>
      <c r="GP178" s="56"/>
      <c r="GQ178" s="56"/>
      <c r="GR178" s="56"/>
      <c r="GS178" s="56"/>
      <c r="GT178" s="56"/>
      <c r="GU178" s="56"/>
      <c r="GV178" s="56"/>
      <c r="GW178" s="56"/>
      <c r="GX178" s="56"/>
      <c r="GY178" s="56"/>
      <c r="GZ178" s="56"/>
      <c r="HA178" s="56"/>
      <c r="HB178" s="56"/>
      <c r="HC178" s="56"/>
      <c r="HD178" s="56"/>
      <c r="HE178" s="56"/>
      <c r="HF178" s="56"/>
      <c r="HG178" s="56"/>
      <c r="HH178" s="56"/>
      <c r="HI178" s="56"/>
      <c r="HJ178" s="56"/>
      <c r="HK178" s="56"/>
      <c r="HL178" s="56"/>
      <c r="HM178" s="56"/>
    </row>
    <row r="179" spans="147:221" x14ac:dyDescent="0.25">
      <c r="EQ179" s="56"/>
      <c r="ER179" s="56"/>
      <c r="ES179" s="56"/>
      <c r="ET179" s="56"/>
      <c r="EU179" s="56"/>
      <c r="EV179" s="56"/>
      <c r="EW179" s="56"/>
      <c r="EX179" s="56"/>
      <c r="EY179" s="56"/>
      <c r="EZ179" s="56"/>
      <c r="FA179" s="56"/>
      <c r="FB179" s="56"/>
      <c r="FC179" s="56"/>
      <c r="FD179" s="56"/>
      <c r="FE179" s="56"/>
      <c r="FF179" s="56"/>
      <c r="FG179" s="56"/>
      <c r="FH179" s="56"/>
      <c r="FI179" s="56"/>
      <c r="FJ179" s="56"/>
      <c r="FK179" s="56"/>
      <c r="FL179" s="56"/>
      <c r="FM179" s="56"/>
      <c r="FN179" s="56"/>
      <c r="FO179" s="56"/>
      <c r="FP179" s="56"/>
      <c r="FQ179" s="56"/>
      <c r="FR179" s="56"/>
      <c r="FS179" s="56"/>
      <c r="FT179" s="56"/>
      <c r="FU179" s="56"/>
      <c r="FV179" s="56"/>
      <c r="FW179" s="56"/>
      <c r="FX179" s="56"/>
      <c r="FY179" s="56"/>
      <c r="FZ179" s="56"/>
      <c r="GA179" s="56"/>
      <c r="GB179" s="56"/>
      <c r="GC179" s="56"/>
      <c r="GD179" s="56"/>
      <c r="GE179" s="56"/>
      <c r="GF179" s="56"/>
      <c r="GG179" s="56"/>
      <c r="GH179" s="56"/>
      <c r="GI179" s="56"/>
      <c r="GJ179" s="56"/>
      <c r="GK179" s="56"/>
      <c r="GL179" s="56"/>
      <c r="GM179" s="56"/>
      <c r="GN179" s="56"/>
      <c r="GO179" s="56"/>
      <c r="GP179" s="56"/>
      <c r="GQ179" s="56"/>
      <c r="GR179" s="56"/>
      <c r="GS179" s="56"/>
      <c r="GT179" s="56"/>
      <c r="GU179" s="56"/>
      <c r="GV179" s="56"/>
      <c r="GW179" s="56"/>
      <c r="GX179" s="56"/>
      <c r="GY179" s="56"/>
      <c r="GZ179" s="56"/>
      <c r="HA179" s="56"/>
      <c r="HB179" s="56"/>
      <c r="HC179" s="56"/>
      <c r="HD179" s="56"/>
      <c r="HE179" s="56"/>
      <c r="HF179" s="56"/>
      <c r="HG179" s="56"/>
      <c r="HH179" s="56"/>
      <c r="HI179" s="56"/>
      <c r="HJ179" s="56"/>
      <c r="HK179" s="56"/>
      <c r="HL179" s="56"/>
      <c r="HM179" s="56"/>
    </row>
    <row r="180" spans="147:221" x14ac:dyDescent="0.25">
      <c r="EQ180" s="56"/>
      <c r="ER180" s="56"/>
      <c r="ES180" s="56"/>
      <c r="ET180" s="56"/>
      <c r="EU180" s="56"/>
      <c r="EV180" s="56"/>
      <c r="EW180" s="56"/>
      <c r="EX180" s="56"/>
      <c r="EY180" s="56"/>
      <c r="EZ180" s="56"/>
      <c r="FA180" s="56"/>
      <c r="FB180" s="56"/>
      <c r="FC180" s="56"/>
      <c r="FD180" s="56"/>
      <c r="FE180" s="56"/>
      <c r="FF180" s="56"/>
      <c r="FG180" s="56"/>
      <c r="FH180" s="56"/>
      <c r="FI180" s="56"/>
      <c r="FJ180" s="56"/>
      <c r="FK180" s="56"/>
      <c r="FL180" s="56"/>
      <c r="FM180" s="56"/>
      <c r="FN180" s="56"/>
      <c r="FO180" s="56"/>
      <c r="FP180" s="56"/>
      <c r="FQ180" s="56"/>
      <c r="FR180" s="56"/>
      <c r="FS180" s="56"/>
      <c r="FT180" s="56"/>
      <c r="FU180" s="56"/>
      <c r="FV180" s="56"/>
      <c r="FW180" s="56"/>
      <c r="FX180" s="56"/>
      <c r="FY180" s="56"/>
      <c r="FZ180" s="56"/>
      <c r="GA180" s="56"/>
      <c r="GB180" s="56"/>
      <c r="GC180" s="56"/>
      <c r="GD180" s="56"/>
      <c r="GE180" s="56"/>
      <c r="GF180" s="56"/>
      <c r="GG180" s="56"/>
      <c r="GH180" s="56"/>
      <c r="GI180" s="56"/>
      <c r="GJ180" s="56"/>
      <c r="GK180" s="56"/>
      <c r="GL180" s="56"/>
      <c r="GM180" s="56"/>
      <c r="GN180" s="56"/>
      <c r="GO180" s="56"/>
      <c r="GP180" s="56"/>
      <c r="GQ180" s="56"/>
      <c r="GR180" s="56"/>
      <c r="GS180" s="56"/>
      <c r="GT180" s="56"/>
      <c r="GU180" s="56"/>
      <c r="GV180" s="56"/>
      <c r="GW180" s="56"/>
      <c r="GX180" s="56"/>
      <c r="GY180" s="56"/>
      <c r="GZ180" s="56"/>
      <c r="HA180" s="56"/>
      <c r="HB180" s="56"/>
      <c r="HC180" s="56"/>
      <c r="HD180" s="56"/>
      <c r="HE180" s="56"/>
      <c r="HF180" s="56"/>
      <c r="HG180" s="56"/>
      <c r="HH180" s="56"/>
      <c r="HI180" s="56"/>
      <c r="HJ180" s="56"/>
      <c r="HK180" s="56"/>
      <c r="HL180" s="56"/>
      <c r="HM180" s="56"/>
    </row>
    <row r="181" spans="147:221" x14ac:dyDescent="0.25">
      <c r="EQ181" s="56"/>
      <c r="ER181" s="56"/>
      <c r="ES181" s="56"/>
      <c r="ET181" s="56"/>
      <c r="EU181" s="56"/>
      <c r="EV181" s="56"/>
      <c r="EW181" s="56"/>
      <c r="EX181" s="56"/>
      <c r="EY181" s="56"/>
      <c r="EZ181" s="56"/>
      <c r="FA181" s="56"/>
      <c r="FB181" s="56"/>
      <c r="FC181" s="56"/>
      <c r="FD181" s="56"/>
      <c r="FE181" s="56"/>
      <c r="FF181" s="56"/>
      <c r="FG181" s="56"/>
      <c r="FH181" s="56"/>
      <c r="FI181" s="56"/>
      <c r="FJ181" s="56"/>
      <c r="FK181" s="56"/>
      <c r="FL181" s="56"/>
      <c r="FM181" s="56"/>
      <c r="FN181" s="56"/>
      <c r="FO181" s="56"/>
      <c r="FP181" s="56"/>
      <c r="FQ181" s="56"/>
      <c r="FR181" s="56"/>
      <c r="FS181" s="56"/>
      <c r="FT181" s="56"/>
      <c r="FU181" s="56"/>
      <c r="FV181" s="56"/>
      <c r="FW181" s="56"/>
      <c r="FX181" s="56"/>
      <c r="FY181" s="56"/>
      <c r="FZ181" s="56"/>
      <c r="GA181" s="56"/>
      <c r="GB181" s="56"/>
      <c r="GC181" s="56"/>
      <c r="GD181" s="56"/>
      <c r="GE181" s="56"/>
      <c r="GF181" s="56"/>
      <c r="GG181" s="56"/>
      <c r="GH181" s="56"/>
      <c r="GI181" s="56"/>
      <c r="GJ181" s="56"/>
      <c r="GK181" s="56"/>
      <c r="GL181" s="56"/>
      <c r="GM181" s="56"/>
      <c r="GN181" s="56"/>
      <c r="GO181" s="56"/>
      <c r="GP181" s="56"/>
      <c r="GQ181" s="56"/>
      <c r="GR181" s="56"/>
      <c r="GS181" s="56"/>
      <c r="GT181" s="56"/>
      <c r="GU181" s="56"/>
      <c r="GV181" s="56"/>
      <c r="GW181" s="56"/>
      <c r="GX181" s="56"/>
      <c r="GY181" s="56"/>
      <c r="GZ181" s="56"/>
      <c r="HA181" s="56"/>
      <c r="HB181" s="56"/>
      <c r="HC181" s="56"/>
      <c r="HD181" s="56"/>
      <c r="HE181" s="56"/>
      <c r="HF181" s="56"/>
      <c r="HG181" s="56"/>
      <c r="HH181" s="56"/>
      <c r="HI181" s="56"/>
      <c r="HJ181" s="56"/>
      <c r="HK181" s="56"/>
      <c r="HL181" s="56"/>
      <c r="HM181" s="56"/>
    </row>
    <row r="182" spans="147:221" x14ac:dyDescent="0.25">
      <c r="EQ182" s="56"/>
      <c r="ER182" s="56"/>
      <c r="ES182" s="56"/>
      <c r="ET182" s="56"/>
      <c r="EU182" s="56"/>
      <c r="EV182" s="56"/>
      <c r="EW182" s="56"/>
      <c r="EX182" s="56"/>
      <c r="EY182" s="56"/>
      <c r="EZ182" s="56"/>
      <c r="FA182" s="56"/>
      <c r="FB182" s="56"/>
      <c r="FC182" s="56"/>
      <c r="FD182" s="56"/>
      <c r="FE182" s="56"/>
      <c r="FF182" s="56"/>
      <c r="FG182" s="56"/>
      <c r="FH182" s="56"/>
      <c r="FI182" s="56"/>
      <c r="FJ182" s="56"/>
      <c r="FK182" s="56"/>
      <c r="FL182" s="56"/>
      <c r="FM182" s="56"/>
      <c r="FN182" s="56"/>
      <c r="FO182" s="56"/>
      <c r="FP182" s="56"/>
      <c r="FQ182" s="56"/>
      <c r="FR182" s="56"/>
      <c r="FS182" s="56"/>
      <c r="FT182" s="56"/>
      <c r="FU182" s="56"/>
      <c r="FV182" s="56"/>
      <c r="FW182" s="56"/>
      <c r="FX182" s="56"/>
      <c r="FY182" s="56"/>
      <c r="FZ182" s="56"/>
      <c r="GA182" s="56"/>
      <c r="GB182" s="56"/>
      <c r="GC182" s="56"/>
      <c r="GD182" s="56"/>
      <c r="GE182" s="56"/>
      <c r="GF182" s="56"/>
      <c r="GG182" s="56"/>
      <c r="GH182" s="56"/>
      <c r="GI182" s="56"/>
      <c r="GJ182" s="56"/>
      <c r="GK182" s="56"/>
      <c r="GL182" s="56"/>
      <c r="GM182" s="56"/>
      <c r="GN182" s="56"/>
      <c r="GO182" s="56"/>
      <c r="GP182" s="56"/>
      <c r="GQ182" s="56"/>
      <c r="GR182" s="56"/>
      <c r="GS182" s="56"/>
      <c r="GT182" s="56"/>
      <c r="GU182" s="56"/>
      <c r="GV182" s="56"/>
      <c r="GW182" s="56"/>
      <c r="GX182" s="56"/>
      <c r="GY182" s="56"/>
      <c r="GZ182" s="56"/>
      <c r="HA182" s="56"/>
      <c r="HB182" s="56"/>
      <c r="HC182" s="56"/>
      <c r="HD182" s="56"/>
      <c r="HE182" s="56"/>
      <c r="HF182" s="56"/>
      <c r="HG182" s="56"/>
      <c r="HH182" s="56"/>
      <c r="HI182" s="56"/>
      <c r="HJ182" s="56"/>
      <c r="HK182" s="56"/>
      <c r="HL182" s="56"/>
      <c r="HM182" s="56"/>
    </row>
    <row r="183" spans="147:221" x14ac:dyDescent="0.25">
      <c r="EQ183" s="56"/>
      <c r="ER183" s="56"/>
      <c r="ES183" s="56"/>
      <c r="ET183" s="56"/>
      <c r="EU183" s="56"/>
      <c r="EV183" s="56"/>
      <c r="EW183" s="56"/>
      <c r="EX183" s="56"/>
      <c r="EY183" s="56"/>
      <c r="EZ183" s="56"/>
      <c r="FA183" s="56"/>
      <c r="FB183" s="56"/>
      <c r="FC183" s="56"/>
      <c r="FD183" s="56"/>
      <c r="FE183" s="56"/>
      <c r="FF183" s="56"/>
      <c r="FG183" s="56"/>
      <c r="FH183" s="56"/>
      <c r="FI183" s="56"/>
      <c r="FJ183" s="56"/>
      <c r="FK183" s="56"/>
      <c r="FL183" s="56"/>
      <c r="FM183" s="56"/>
      <c r="FN183" s="56"/>
      <c r="FO183" s="56"/>
      <c r="FP183" s="56"/>
      <c r="FQ183" s="56"/>
      <c r="FR183" s="56"/>
      <c r="FS183" s="56"/>
      <c r="FT183" s="56"/>
      <c r="FU183" s="56"/>
      <c r="FV183" s="56"/>
      <c r="FW183" s="56"/>
      <c r="FX183" s="56"/>
      <c r="FY183" s="56"/>
      <c r="FZ183" s="56"/>
      <c r="GA183" s="56"/>
      <c r="GB183" s="56"/>
      <c r="GC183" s="56"/>
      <c r="GD183" s="56"/>
      <c r="GE183" s="56"/>
      <c r="GF183" s="56"/>
      <c r="GG183" s="56"/>
      <c r="GH183" s="56"/>
      <c r="GI183" s="56"/>
      <c r="GJ183" s="56"/>
      <c r="GK183" s="56"/>
      <c r="GL183" s="56"/>
      <c r="GM183" s="56"/>
      <c r="GN183" s="56"/>
      <c r="GO183" s="56"/>
      <c r="GP183" s="56"/>
      <c r="GQ183" s="56"/>
      <c r="GR183" s="56"/>
      <c r="GS183" s="56"/>
      <c r="GT183" s="56"/>
      <c r="GU183" s="56"/>
      <c r="GV183" s="56"/>
      <c r="GW183" s="56"/>
      <c r="GX183" s="56"/>
      <c r="GY183" s="56"/>
      <c r="GZ183" s="56"/>
      <c r="HA183" s="56"/>
      <c r="HB183" s="56"/>
      <c r="HC183" s="56"/>
      <c r="HD183" s="56"/>
      <c r="HE183" s="56"/>
      <c r="HF183" s="56"/>
      <c r="HG183" s="56"/>
      <c r="HH183" s="56"/>
      <c r="HI183" s="56"/>
      <c r="HJ183" s="56"/>
      <c r="HK183" s="56"/>
      <c r="HL183" s="56"/>
      <c r="HM183" s="56"/>
    </row>
    <row r="184" spans="147:221" x14ac:dyDescent="0.25">
      <c r="EQ184" s="56"/>
      <c r="ER184" s="56"/>
      <c r="ES184" s="56"/>
      <c r="ET184" s="56"/>
      <c r="EU184" s="56"/>
      <c r="EV184" s="56"/>
      <c r="EW184" s="56"/>
      <c r="EX184" s="56"/>
      <c r="EY184" s="56"/>
      <c r="EZ184" s="56"/>
      <c r="FA184" s="56"/>
      <c r="FB184" s="56"/>
      <c r="FC184" s="56"/>
      <c r="FD184" s="56"/>
      <c r="FE184" s="56"/>
      <c r="FF184" s="56"/>
      <c r="FG184" s="56"/>
      <c r="FH184" s="56"/>
      <c r="FI184" s="56"/>
      <c r="FJ184" s="56"/>
      <c r="FK184" s="56"/>
      <c r="FL184" s="56"/>
      <c r="FM184" s="56"/>
      <c r="FN184" s="56"/>
      <c r="FO184" s="56"/>
      <c r="FP184" s="56"/>
      <c r="FQ184" s="56"/>
      <c r="FR184" s="56"/>
      <c r="FS184" s="56"/>
      <c r="FT184" s="56"/>
      <c r="FU184" s="56"/>
      <c r="FV184" s="56"/>
      <c r="FW184" s="56"/>
      <c r="FX184" s="56"/>
      <c r="FY184" s="56"/>
      <c r="FZ184" s="56"/>
      <c r="GA184" s="56"/>
      <c r="GB184" s="56"/>
      <c r="GC184" s="56"/>
      <c r="GD184" s="56"/>
      <c r="GE184" s="56"/>
      <c r="GF184" s="56"/>
      <c r="GG184" s="56"/>
      <c r="GH184" s="56"/>
      <c r="GI184" s="56"/>
      <c r="GJ184" s="56"/>
      <c r="GK184" s="56"/>
      <c r="GL184" s="56"/>
      <c r="GM184" s="56"/>
      <c r="GN184" s="56"/>
      <c r="GO184" s="56"/>
      <c r="GP184" s="56"/>
      <c r="GQ184" s="56"/>
      <c r="GR184" s="56"/>
      <c r="GS184" s="56"/>
      <c r="GT184" s="56"/>
      <c r="GU184" s="56"/>
      <c r="GV184" s="56"/>
      <c r="GW184" s="56"/>
      <c r="GX184" s="56"/>
      <c r="GY184" s="56"/>
      <c r="GZ184" s="56"/>
      <c r="HA184" s="56"/>
      <c r="HB184" s="56"/>
      <c r="HC184" s="56"/>
      <c r="HD184" s="56"/>
      <c r="HE184" s="56"/>
      <c r="HF184" s="56"/>
      <c r="HG184" s="56"/>
      <c r="HH184" s="56"/>
      <c r="HI184" s="56"/>
      <c r="HJ184" s="56"/>
      <c r="HK184" s="56"/>
      <c r="HL184" s="56"/>
      <c r="HM184" s="56"/>
    </row>
    <row r="185" spans="147:221" x14ac:dyDescent="0.25">
      <c r="EQ185" s="56"/>
      <c r="ER185" s="56"/>
      <c r="ES185" s="56"/>
      <c r="ET185" s="56"/>
      <c r="EU185" s="56"/>
      <c r="EV185" s="56"/>
      <c r="EW185" s="56"/>
      <c r="EX185" s="56"/>
      <c r="EY185" s="56"/>
      <c r="EZ185" s="56"/>
      <c r="FA185" s="56"/>
      <c r="FB185" s="56"/>
      <c r="FC185" s="56"/>
      <c r="FD185" s="56"/>
      <c r="FE185" s="56"/>
      <c r="FF185" s="56"/>
      <c r="FG185" s="56"/>
      <c r="FH185" s="56"/>
      <c r="FI185" s="56"/>
      <c r="FJ185" s="56"/>
      <c r="FK185" s="56"/>
      <c r="FL185" s="56"/>
      <c r="FM185" s="56"/>
      <c r="FN185" s="56"/>
      <c r="FO185" s="56"/>
      <c r="FP185" s="56"/>
      <c r="FQ185" s="56"/>
      <c r="FR185" s="56"/>
      <c r="FS185" s="56"/>
      <c r="FT185" s="56"/>
      <c r="FU185" s="56"/>
      <c r="FV185" s="56"/>
      <c r="FW185" s="56"/>
      <c r="FX185" s="56"/>
      <c r="FY185" s="56"/>
      <c r="FZ185" s="56"/>
      <c r="GA185" s="56"/>
      <c r="GB185" s="56"/>
      <c r="GC185" s="56"/>
      <c r="GD185" s="56"/>
      <c r="GE185" s="56"/>
      <c r="GF185" s="56"/>
      <c r="GG185" s="56"/>
      <c r="GH185" s="56"/>
      <c r="GI185" s="56"/>
      <c r="GJ185" s="56"/>
      <c r="GK185" s="56"/>
      <c r="GL185" s="56"/>
      <c r="GM185" s="56"/>
      <c r="GN185" s="56"/>
      <c r="GO185" s="56"/>
      <c r="GP185" s="56"/>
      <c r="GQ185" s="56"/>
      <c r="GR185" s="56"/>
      <c r="GS185" s="56"/>
      <c r="GT185" s="56"/>
      <c r="GU185" s="56"/>
      <c r="GV185" s="56"/>
      <c r="GW185" s="56"/>
      <c r="GX185" s="56"/>
      <c r="GY185" s="56"/>
      <c r="GZ185" s="56"/>
      <c r="HA185" s="56"/>
      <c r="HB185" s="56"/>
      <c r="HC185" s="56"/>
      <c r="HD185" s="56"/>
      <c r="HE185" s="56"/>
      <c r="HF185" s="56"/>
      <c r="HG185" s="56"/>
      <c r="HH185" s="56"/>
      <c r="HI185" s="56"/>
      <c r="HJ185" s="56"/>
      <c r="HK185" s="56"/>
      <c r="HL185" s="56"/>
      <c r="HM185" s="56"/>
    </row>
    <row r="186" spans="147:221" x14ac:dyDescent="0.25">
      <c r="EQ186" s="56"/>
      <c r="ER186" s="56"/>
      <c r="ES186" s="56"/>
      <c r="ET186" s="56"/>
      <c r="EU186" s="56"/>
      <c r="EV186" s="56"/>
      <c r="EW186" s="56"/>
      <c r="EX186" s="56"/>
      <c r="EY186" s="56"/>
      <c r="EZ186" s="56"/>
      <c r="FA186" s="56"/>
      <c r="FB186" s="56"/>
      <c r="FC186" s="56"/>
      <c r="FD186" s="56"/>
      <c r="FE186" s="56"/>
      <c r="FF186" s="56"/>
      <c r="FG186" s="56"/>
      <c r="FH186" s="56"/>
      <c r="FI186" s="56"/>
      <c r="FJ186" s="56"/>
      <c r="FK186" s="56"/>
      <c r="FL186" s="56"/>
      <c r="FM186" s="56"/>
      <c r="FN186" s="56"/>
      <c r="FO186" s="56"/>
      <c r="FP186" s="56"/>
      <c r="FQ186" s="56"/>
      <c r="FR186" s="56"/>
      <c r="FS186" s="56"/>
      <c r="FT186" s="56"/>
      <c r="FU186" s="56"/>
      <c r="FV186" s="56"/>
      <c r="FW186" s="56"/>
      <c r="FX186" s="56"/>
      <c r="FY186" s="56"/>
      <c r="FZ186" s="56"/>
      <c r="GA186" s="56"/>
      <c r="GB186" s="56"/>
      <c r="GC186" s="56"/>
      <c r="GD186" s="56"/>
      <c r="GE186" s="56"/>
      <c r="GF186" s="56"/>
      <c r="GG186" s="56"/>
      <c r="GH186" s="56"/>
      <c r="GI186" s="56"/>
      <c r="GJ186" s="56"/>
      <c r="GK186" s="56"/>
      <c r="GL186" s="56"/>
      <c r="GM186" s="56"/>
      <c r="GN186" s="56"/>
      <c r="GO186" s="56"/>
      <c r="GP186" s="56"/>
      <c r="GQ186" s="56"/>
      <c r="GR186" s="56"/>
      <c r="GS186" s="56"/>
      <c r="GT186" s="56"/>
      <c r="GU186" s="56"/>
      <c r="GV186" s="56"/>
      <c r="GW186" s="56"/>
      <c r="GX186" s="56"/>
      <c r="GY186" s="56"/>
      <c r="GZ186" s="56"/>
      <c r="HA186" s="56"/>
      <c r="HB186" s="56"/>
      <c r="HC186" s="56"/>
      <c r="HD186" s="56"/>
      <c r="HE186" s="56"/>
      <c r="HF186" s="56"/>
      <c r="HG186" s="56"/>
      <c r="HH186" s="56"/>
      <c r="HI186" s="56"/>
      <c r="HJ186" s="56"/>
      <c r="HK186" s="56"/>
      <c r="HL186" s="56"/>
      <c r="HM186" s="56"/>
    </row>
    <row r="187" spans="147:221" x14ac:dyDescent="0.25">
      <c r="EQ187" s="56"/>
      <c r="ER187" s="56"/>
      <c r="ES187" s="56"/>
      <c r="ET187" s="56"/>
      <c r="EU187" s="56"/>
      <c r="EV187" s="56"/>
      <c r="EW187" s="56"/>
      <c r="EX187" s="56"/>
      <c r="EY187" s="56"/>
      <c r="EZ187" s="56"/>
      <c r="FA187" s="56"/>
      <c r="FB187" s="56"/>
      <c r="FC187" s="56"/>
      <c r="FD187" s="56"/>
      <c r="FE187" s="56"/>
      <c r="FF187" s="56"/>
      <c r="FG187" s="56"/>
      <c r="FH187" s="56"/>
      <c r="FI187" s="56"/>
      <c r="FJ187" s="56"/>
      <c r="FK187" s="56"/>
      <c r="FL187" s="56"/>
      <c r="FM187" s="56"/>
      <c r="FN187" s="56"/>
      <c r="FO187" s="56"/>
      <c r="FP187" s="56"/>
      <c r="FQ187" s="56"/>
      <c r="FR187" s="56"/>
      <c r="FS187" s="56"/>
      <c r="FT187" s="56"/>
      <c r="FU187" s="56"/>
      <c r="FV187" s="56"/>
      <c r="FW187" s="56"/>
      <c r="FX187" s="56"/>
      <c r="FY187" s="56"/>
      <c r="FZ187" s="56"/>
      <c r="GA187" s="56"/>
      <c r="GB187" s="56"/>
      <c r="GC187" s="56"/>
      <c r="GD187" s="56"/>
      <c r="GE187" s="56"/>
      <c r="GF187" s="56"/>
      <c r="GG187" s="56"/>
      <c r="GH187" s="56"/>
      <c r="GI187" s="56"/>
      <c r="GJ187" s="56"/>
      <c r="GK187" s="56"/>
      <c r="GL187" s="56"/>
      <c r="GM187" s="56"/>
      <c r="GN187" s="56"/>
      <c r="GO187" s="56"/>
      <c r="GP187" s="56"/>
      <c r="GQ187" s="56"/>
      <c r="GR187" s="56"/>
      <c r="GS187" s="56"/>
      <c r="GT187" s="56"/>
      <c r="GU187" s="56"/>
      <c r="GV187" s="56"/>
      <c r="GW187" s="56"/>
      <c r="GX187" s="56"/>
      <c r="GY187" s="56"/>
      <c r="GZ187" s="56"/>
      <c r="HA187" s="56"/>
      <c r="HB187" s="56"/>
      <c r="HC187" s="56"/>
      <c r="HD187" s="56"/>
      <c r="HE187" s="56"/>
      <c r="HF187" s="56"/>
      <c r="HG187" s="56"/>
      <c r="HH187" s="56"/>
      <c r="HI187" s="56"/>
      <c r="HJ187" s="56"/>
      <c r="HK187" s="56"/>
      <c r="HL187" s="56"/>
      <c r="HM187" s="56"/>
    </row>
    <row r="188" spans="147:221" x14ac:dyDescent="0.25">
      <c r="EQ188" s="56"/>
      <c r="ER188" s="56"/>
      <c r="ES188" s="56"/>
      <c r="ET188" s="56"/>
      <c r="EU188" s="56"/>
      <c r="EV188" s="56"/>
      <c r="EW188" s="56"/>
      <c r="EX188" s="56"/>
      <c r="EY188" s="56"/>
      <c r="EZ188" s="56"/>
      <c r="FA188" s="56"/>
      <c r="FB188" s="56"/>
      <c r="FC188" s="56"/>
      <c r="FD188" s="56"/>
      <c r="FE188" s="56"/>
      <c r="FF188" s="56"/>
      <c r="FG188" s="56"/>
      <c r="FH188" s="56"/>
      <c r="FI188" s="56"/>
      <c r="FJ188" s="56"/>
      <c r="FK188" s="56"/>
      <c r="FL188" s="56"/>
      <c r="FM188" s="56"/>
      <c r="FN188" s="56"/>
      <c r="FO188" s="56"/>
      <c r="FP188" s="56"/>
      <c r="FQ188" s="56"/>
      <c r="FR188" s="56"/>
      <c r="FS188" s="56"/>
      <c r="FT188" s="56"/>
      <c r="FU188" s="56"/>
      <c r="FV188" s="56"/>
      <c r="FW188" s="56"/>
      <c r="FX188" s="56"/>
      <c r="FY188" s="56"/>
      <c r="FZ188" s="56"/>
      <c r="GA188" s="56"/>
      <c r="GB188" s="56"/>
      <c r="GC188" s="56"/>
      <c r="GD188" s="56"/>
      <c r="GE188" s="56"/>
      <c r="GF188" s="56"/>
      <c r="GG188" s="56"/>
      <c r="GH188" s="56"/>
      <c r="GI188" s="56"/>
      <c r="GJ188" s="56"/>
      <c r="GK188" s="56"/>
      <c r="GL188" s="56"/>
      <c r="GM188" s="56"/>
      <c r="GN188" s="56"/>
      <c r="GO188" s="56"/>
      <c r="GP188" s="56"/>
      <c r="GQ188" s="56"/>
      <c r="GR188" s="56"/>
      <c r="GS188" s="56"/>
      <c r="GT188" s="56"/>
      <c r="GU188" s="56"/>
      <c r="GV188" s="56"/>
      <c r="GW188" s="56"/>
      <c r="GX188" s="56"/>
      <c r="GY188" s="56"/>
      <c r="GZ188" s="56"/>
      <c r="HA188" s="56"/>
      <c r="HB188" s="56"/>
      <c r="HC188" s="56"/>
      <c r="HD188" s="56"/>
      <c r="HE188" s="56"/>
      <c r="HF188" s="56"/>
      <c r="HG188" s="56"/>
      <c r="HH188" s="56"/>
      <c r="HI188" s="56"/>
      <c r="HJ188" s="56"/>
      <c r="HK188" s="56"/>
      <c r="HL188" s="56"/>
      <c r="HM188" s="56"/>
    </row>
    <row r="189" spans="147:221" x14ac:dyDescent="0.25">
      <c r="EQ189" s="56"/>
      <c r="ER189" s="56"/>
      <c r="ES189" s="56"/>
      <c r="ET189" s="56"/>
      <c r="EU189" s="56"/>
      <c r="EV189" s="56"/>
      <c r="EW189" s="56"/>
      <c r="EX189" s="56"/>
      <c r="EY189" s="56"/>
      <c r="EZ189" s="56"/>
      <c r="FA189" s="56"/>
      <c r="FB189" s="56"/>
      <c r="FC189" s="56"/>
      <c r="FD189" s="56"/>
      <c r="FE189" s="56"/>
      <c r="FF189" s="56"/>
      <c r="FG189" s="56"/>
      <c r="FH189" s="56"/>
      <c r="FI189" s="56"/>
      <c r="FJ189" s="56"/>
      <c r="FK189" s="56"/>
      <c r="FL189" s="56"/>
      <c r="FM189" s="56"/>
      <c r="FN189" s="56"/>
      <c r="FO189" s="56"/>
      <c r="FP189" s="56"/>
      <c r="FQ189" s="56"/>
      <c r="FR189" s="56"/>
      <c r="FS189" s="56"/>
      <c r="FT189" s="56"/>
      <c r="FU189" s="56"/>
      <c r="FV189" s="56"/>
      <c r="FW189" s="56"/>
      <c r="FX189" s="56"/>
      <c r="FY189" s="56"/>
      <c r="FZ189" s="56"/>
      <c r="GA189" s="56"/>
      <c r="GB189" s="56"/>
      <c r="GC189" s="56"/>
      <c r="GD189" s="56"/>
      <c r="GE189" s="56"/>
      <c r="GF189" s="56"/>
      <c r="GG189" s="56"/>
      <c r="GH189" s="56"/>
      <c r="GI189" s="56"/>
      <c r="GJ189" s="56"/>
      <c r="GK189" s="56"/>
      <c r="GL189" s="56"/>
      <c r="GM189" s="56"/>
      <c r="GN189" s="56"/>
      <c r="GO189" s="56"/>
      <c r="GP189" s="56"/>
      <c r="GQ189" s="56"/>
      <c r="GR189" s="56"/>
      <c r="GS189" s="56"/>
      <c r="GT189" s="56"/>
      <c r="GU189" s="56"/>
      <c r="GV189" s="56"/>
      <c r="GW189" s="56"/>
      <c r="GX189" s="56"/>
      <c r="GY189" s="56"/>
      <c r="GZ189" s="56"/>
      <c r="HA189" s="56"/>
      <c r="HB189" s="56"/>
      <c r="HC189" s="56"/>
      <c r="HD189" s="56"/>
      <c r="HE189" s="56"/>
      <c r="HF189" s="56"/>
      <c r="HG189" s="56"/>
      <c r="HH189" s="56"/>
      <c r="HI189" s="56"/>
      <c r="HJ189" s="56"/>
      <c r="HK189" s="56"/>
      <c r="HL189" s="56"/>
      <c r="HM189" s="56"/>
    </row>
    <row r="190" spans="147:221" x14ac:dyDescent="0.25">
      <c r="EQ190" s="56"/>
      <c r="ER190" s="56"/>
      <c r="ES190" s="56"/>
      <c r="ET190" s="56"/>
      <c r="EU190" s="56"/>
      <c r="EV190" s="56"/>
      <c r="EW190" s="56"/>
      <c r="EX190" s="56"/>
      <c r="EY190" s="56"/>
      <c r="EZ190" s="56"/>
      <c r="FA190" s="56"/>
      <c r="FB190" s="56"/>
      <c r="FC190" s="56"/>
      <c r="FD190" s="56"/>
      <c r="FE190" s="56"/>
      <c r="FF190" s="56"/>
      <c r="FG190" s="56"/>
      <c r="FH190" s="56"/>
      <c r="FI190" s="56"/>
      <c r="FJ190" s="56"/>
      <c r="FK190" s="56"/>
      <c r="FL190" s="56"/>
      <c r="FM190" s="56"/>
      <c r="FN190" s="56"/>
      <c r="FO190" s="56"/>
      <c r="FP190" s="56"/>
      <c r="FQ190" s="56"/>
      <c r="FR190" s="56"/>
      <c r="FS190" s="56"/>
      <c r="FT190" s="56"/>
      <c r="FU190" s="56"/>
      <c r="FV190" s="56"/>
      <c r="FW190" s="56"/>
      <c r="FX190" s="56"/>
      <c r="FY190" s="56"/>
      <c r="FZ190" s="56"/>
      <c r="GA190" s="56"/>
      <c r="GB190" s="56"/>
      <c r="GC190" s="56"/>
      <c r="GD190" s="56"/>
      <c r="GE190" s="56"/>
      <c r="GF190" s="56"/>
      <c r="GG190" s="56"/>
      <c r="GH190" s="56"/>
      <c r="GI190" s="56"/>
      <c r="GJ190" s="56"/>
      <c r="GK190" s="56"/>
      <c r="GL190" s="56"/>
      <c r="GM190" s="56"/>
      <c r="GN190" s="56"/>
      <c r="GO190" s="56"/>
      <c r="GP190" s="56"/>
      <c r="GQ190" s="56"/>
      <c r="GR190" s="56"/>
      <c r="GS190" s="56"/>
      <c r="GT190" s="56"/>
      <c r="GU190" s="56"/>
      <c r="GV190" s="56"/>
      <c r="GW190" s="56"/>
      <c r="GX190" s="56"/>
      <c r="GY190" s="56"/>
      <c r="GZ190" s="56"/>
      <c r="HA190" s="56"/>
      <c r="HB190" s="56"/>
      <c r="HC190" s="56"/>
      <c r="HD190" s="56"/>
      <c r="HE190" s="56"/>
      <c r="HF190" s="56"/>
      <c r="HG190" s="56"/>
      <c r="HH190" s="56"/>
      <c r="HI190" s="56"/>
      <c r="HJ190" s="56"/>
      <c r="HK190" s="56"/>
      <c r="HL190" s="56"/>
      <c r="HM190" s="56"/>
    </row>
    <row r="191" spans="147:221" x14ac:dyDescent="0.25">
      <c r="EQ191" s="56"/>
      <c r="ER191" s="56"/>
      <c r="ES191" s="56"/>
      <c r="ET191" s="56"/>
      <c r="EU191" s="56"/>
      <c r="EV191" s="56"/>
      <c r="EW191" s="56"/>
      <c r="EX191" s="56"/>
      <c r="EY191" s="56"/>
      <c r="EZ191" s="56"/>
      <c r="FA191" s="56"/>
      <c r="FB191" s="56"/>
      <c r="FC191" s="56"/>
      <c r="FD191" s="56"/>
      <c r="FE191" s="56"/>
      <c r="FF191" s="56"/>
      <c r="FG191" s="56"/>
      <c r="FH191" s="56"/>
      <c r="FI191" s="56"/>
      <c r="FJ191" s="56"/>
      <c r="FK191" s="56"/>
      <c r="FL191" s="56"/>
      <c r="FM191" s="56"/>
      <c r="FN191" s="56"/>
      <c r="FO191" s="56"/>
      <c r="FP191" s="56"/>
      <c r="FQ191" s="56"/>
      <c r="FR191" s="56"/>
      <c r="FS191" s="56"/>
      <c r="FT191" s="56"/>
      <c r="FU191" s="56"/>
      <c r="FV191" s="56"/>
      <c r="FW191" s="56"/>
      <c r="FX191" s="56"/>
      <c r="FY191" s="56"/>
      <c r="FZ191" s="56"/>
      <c r="GA191" s="56"/>
      <c r="GB191" s="56"/>
      <c r="GC191" s="56"/>
      <c r="GD191" s="56"/>
      <c r="GE191" s="56"/>
      <c r="GF191" s="56"/>
      <c r="GG191" s="56"/>
      <c r="GH191" s="56"/>
      <c r="GI191" s="56"/>
      <c r="GJ191" s="56"/>
      <c r="GK191" s="56"/>
      <c r="GL191" s="56"/>
      <c r="GM191" s="56"/>
      <c r="GN191" s="56"/>
      <c r="GO191" s="56"/>
      <c r="GP191" s="56"/>
      <c r="GQ191" s="56"/>
      <c r="GR191" s="56"/>
      <c r="GS191" s="56"/>
      <c r="GT191" s="56"/>
      <c r="GU191" s="56"/>
      <c r="GV191" s="56"/>
      <c r="GW191" s="56"/>
      <c r="GX191" s="56"/>
      <c r="GY191" s="56"/>
      <c r="GZ191" s="56"/>
      <c r="HA191" s="56"/>
      <c r="HB191" s="56"/>
      <c r="HC191" s="56"/>
      <c r="HD191" s="56"/>
      <c r="HE191" s="56"/>
      <c r="HF191" s="56"/>
      <c r="HG191" s="56"/>
      <c r="HH191" s="56"/>
      <c r="HI191" s="56"/>
      <c r="HJ191" s="56"/>
      <c r="HK191" s="56"/>
      <c r="HL191" s="56"/>
      <c r="HM191" s="56"/>
    </row>
    <row r="192" spans="147:221" x14ac:dyDescent="0.25">
      <c r="EQ192" s="56"/>
      <c r="ER192" s="56"/>
      <c r="ES192" s="56"/>
      <c r="ET192" s="56"/>
      <c r="EU192" s="56"/>
      <c r="EV192" s="56"/>
      <c r="EW192" s="56"/>
      <c r="EX192" s="56"/>
      <c r="EY192" s="56"/>
      <c r="EZ192" s="56"/>
      <c r="FA192" s="56"/>
      <c r="FB192" s="56"/>
      <c r="FC192" s="56"/>
      <c r="FD192" s="56"/>
      <c r="FE192" s="56"/>
      <c r="FF192" s="56"/>
      <c r="FG192" s="56"/>
      <c r="FH192" s="56"/>
      <c r="FI192" s="56"/>
      <c r="FJ192" s="56"/>
      <c r="FK192" s="56"/>
      <c r="FL192" s="56"/>
      <c r="FM192" s="56"/>
      <c r="FN192" s="56"/>
      <c r="FO192" s="56"/>
      <c r="FP192" s="56"/>
      <c r="FQ192" s="56"/>
      <c r="FR192" s="56"/>
      <c r="FS192" s="56"/>
      <c r="FT192" s="56"/>
      <c r="FU192" s="56"/>
      <c r="FV192" s="56"/>
      <c r="FW192" s="56"/>
      <c r="FX192" s="56"/>
      <c r="FY192" s="56"/>
      <c r="FZ192" s="56"/>
      <c r="GA192" s="56"/>
      <c r="GB192" s="56"/>
      <c r="GC192" s="56"/>
      <c r="GD192" s="56"/>
      <c r="GE192" s="56"/>
      <c r="GF192" s="56"/>
      <c r="GG192" s="56"/>
      <c r="GH192" s="56"/>
      <c r="GI192" s="56"/>
      <c r="GJ192" s="56"/>
      <c r="GK192" s="56"/>
      <c r="GL192" s="56"/>
      <c r="GM192" s="56"/>
      <c r="GN192" s="56"/>
      <c r="GO192" s="56"/>
      <c r="GP192" s="56"/>
      <c r="GQ192" s="56"/>
      <c r="GR192" s="56"/>
      <c r="GS192" s="56"/>
      <c r="GT192" s="56"/>
      <c r="GU192" s="56"/>
      <c r="GV192" s="56"/>
      <c r="GW192" s="56"/>
      <c r="GX192" s="56"/>
      <c r="GY192" s="56"/>
      <c r="GZ192" s="56"/>
      <c r="HA192" s="56"/>
      <c r="HB192" s="56"/>
      <c r="HC192" s="56"/>
      <c r="HD192" s="56"/>
      <c r="HE192" s="56"/>
      <c r="HF192" s="56"/>
      <c r="HG192" s="56"/>
      <c r="HH192" s="56"/>
      <c r="HI192" s="56"/>
      <c r="HJ192" s="56"/>
      <c r="HK192" s="56"/>
      <c r="HL192" s="56"/>
      <c r="HM192" s="56"/>
    </row>
    <row r="193" spans="147:221" x14ac:dyDescent="0.25">
      <c r="EQ193" s="56"/>
      <c r="ER193" s="56"/>
      <c r="ES193" s="56"/>
      <c r="ET193" s="56"/>
      <c r="EU193" s="56"/>
      <c r="EV193" s="56"/>
      <c r="EW193" s="56"/>
      <c r="EX193" s="56"/>
      <c r="EY193" s="56"/>
      <c r="EZ193" s="56"/>
      <c r="FA193" s="56"/>
      <c r="FB193" s="56"/>
      <c r="FC193" s="56"/>
      <c r="FD193" s="56"/>
      <c r="FE193" s="56"/>
      <c r="FF193" s="56"/>
      <c r="FG193" s="56"/>
      <c r="FH193" s="56"/>
      <c r="FI193" s="56"/>
      <c r="FJ193" s="56"/>
      <c r="FK193" s="56"/>
      <c r="FL193" s="56"/>
      <c r="FM193" s="56"/>
      <c r="FN193" s="56"/>
      <c r="FO193" s="56"/>
      <c r="FP193" s="56"/>
      <c r="FQ193" s="56"/>
      <c r="FR193" s="56"/>
      <c r="FS193" s="56"/>
      <c r="FT193" s="56"/>
      <c r="FU193" s="56"/>
      <c r="FV193" s="56"/>
      <c r="FW193" s="56"/>
      <c r="FX193" s="56"/>
      <c r="FY193" s="56"/>
      <c r="FZ193" s="56"/>
      <c r="GA193" s="56"/>
      <c r="GB193" s="56"/>
      <c r="GC193" s="56"/>
      <c r="GD193" s="56"/>
      <c r="GE193" s="56"/>
      <c r="GF193" s="56"/>
      <c r="GG193" s="56"/>
      <c r="GH193" s="56"/>
      <c r="GI193" s="56"/>
      <c r="GJ193" s="56"/>
      <c r="GK193" s="56"/>
      <c r="GL193" s="56"/>
      <c r="GM193" s="56"/>
      <c r="GN193" s="56"/>
      <c r="GO193" s="56"/>
      <c r="GP193" s="56"/>
      <c r="GQ193" s="56"/>
      <c r="GR193" s="56"/>
      <c r="GS193" s="56"/>
      <c r="GT193" s="56"/>
      <c r="GU193" s="56"/>
      <c r="GV193" s="56"/>
      <c r="GW193" s="56"/>
      <c r="GX193" s="56"/>
      <c r="GY193" s="56"/>
      <c r="GZ193" s="56"/>
      <c r="HA193" s="56"/>
      <c r="HB193" s="56"/>
      <c r="HC193" s="56"/>
      <c r="HD193" s="56"/>
      <c r="HE193" s="56"/>
      <c r="HF193" s="56"/>
      <c r="HG193" s="56"/>
      <c r="HH193" s="56"/>
      <c r="HI193" s="56"/>
      <c r="HJ193" s="56"/>
      <c r="HK193" s="56"/>
      <c r="HL193" s="56"/>
      <c r="HM193" s="56"/>
    </row>
    <row r="194" spans="147:221" x14ac:dyDescent="0.25">
      <c r="EQ194" s="56"/>
      <c r="ER194" s="56"/>
      <c r="ES194" s="56"/>
      <c r="ET194" s="56"/>
      <c r="EU194" s="56"/>
      <c r="EV194" s="56"/>
      <c r="EW194" s="56"/>
      <c r="EX194" s="56"/>
      <c r="EY194" s="56"/>
      <c r="EZ194" s="56"/>
      <c r="FA194" s="56"/>
      <c r="FB194" s="56"/>
      <c r="FC194" s="56"/>
      <c r="FD194" s="56"/>
      <c r="FE194" s="56"/>
      <c r="FF194" s="56"/>
      <c r="FG194" s="56"/>
      <c r="FH194" s="56"/>
      <c r="FI194" s="56"/>
      <c r="FJ194" s="56"/>
      <c r="FK194" s="56"/>
      <c r="FL194" s="56"/>
      <c r="FM194" s="56"/>
      <c r="FN194" s="56"/>
      <c r="FO194" s="56"/>
      <c r="FP194" s="56"/>
      <c r="FQ194" s="56"/>
      <c r="FR194" s="56"/>
      <c r="FS194" s="56"/>
      <c r="FT194" s="56"/>
      <c r="FU194" s="56"/>
      <c r="FV194" s="56"/>
      <c r="FW194" s="56"/>
      <c r="FX194" s="56"/>
      <c r="FY194" s="56"/>
      <c r="FZ194" s="56"/>
      <c r="GA194" s="56"/>
      <c r="GB194" s="56"/>
      <c r="GC194" s="56"/>
      <c r="GD194" s="56"/>
      <c r="GE194" s="56"/>
      <c r="GF194" s="56"/>
      <c r="GG194" s="56"/>
      <c r="GH194" s="56"/>
      <c r="GI194" s="56"/>
      <c r="GJ194" s="56"/>
      <c r="GK194" s="56"/>
      <c r="GL194" s="56"/>
      <c r="GM194" s="56"/>
      <c r="GN194" s="56"/>
      <c r="GO194" s="56"/>
      <c r="GP194" s="56"/>
      <c r="GQ194" s="56"/>
      <c r="GR194" s="56"/>
      <c r="GS194" s="56"/>
      <c r="GT194" s="56"/>
      <c r="GU194" s="56"/>
      <c r="GV194" s="56"/>
      <c r="GW194" s="56"/>
      <c r="GX194" s="56"/>
      <c r="GY194" s="56"/>
      <c r="GZ194" s="56"/>
      <c r="HA194" s="56"/>
      <c r="HB194" s="56"/>
      <c r="HC194" s="56"/>
      <c r="HD194" s="56"/>
      <c r="HE194" s="56"/>
      <c r="HF194" s="56"/>
      <c r="HG194" s="56"/>
      <c r="HH194" s="56"/>
      <c r="HI194" s="56"/>
      <c r="HJ194" s="56"/>
      <c r="HK194" s="56"/>
      <c r="HL194" s="56"/>
      <c r="HM194" s="56"/>
    </row>
    <row r="195" spans="147:221" x14ac:dyDescent="0.25">
      <c r="EQ195" s="56"/>
      <c r="ER195" s="56"/>
      <c r="ES195" s="56"/>
      <c r="ET195" s="56"/>
      <c r="EU195" s="56"/>
      <c r="EV195" s="56"/>
      <c r="EW195" s="56"/>
      <c r="EX195" s="56"/>
      <c r="EY195" s="56"/>
      <c r="EZ195" s="56"/>
      <c r="FA195" s="56"/>
      <c r="FB195" s="56"/>
      <c r="FC195" s="56"/>
      <c r="FD195" s="56"/>
      <c r="FE195" s="56"/>
      <c r="FF195" s="56"/>
      <c r="FG195" s="56"/>
      <c r="FH195" s="56"/>
      <c r="FI195" s="56"/>
      <c r="FJ195" s="56"/>
      <c r="FK195" s="56"/>
      <c r="FL195" s="56"/>
      <c r="FM195" s="56"/>
      <c r="FN195" s="56"/>
      <c r="FO195" s="56"/>
      <c r="FP195" s="56"/>
      <c r="FQ195" s="56"/>
      <c r="FR195" s="56"/>
      <c r="FS195" s="56"/>
      <c r="FT195" s="56"/>
      <c r="FU195" s="56"/>
      <c r="FV195" s="56"/>
      <c r="FW195" s="56"/>
      <c r="FX195" s="56"/>
      <c r="FY195" s="56"/>
      <c r="FZ195" s="56"/>
      <c r="GA195" s="56"/>
      <c r="GB195" s="56"/>
      <c r="GC195" s="56"/>
      <c r="GD195" s="56"/>
      <c r="GE195" s="56"/>
      <c r="GF195" s="56"/>
      <c r="GG195" s="56"/>
      <c r="GH195" s="56"/>
      <c r="GI195" s="56"/>
      <c r="GJ195" s="56"/>
      <c r="GK195" s="56"/>
      <c r="GL195" s="56"/>
      <c r="GM195" s="56"/>
      <c r="GN195" s="56"/>
      <c r="GO195" s="56"/>
      <c r="GP195" s="56"/>
      <c r="GQ195" s="56"/>
      <c r="GR195" s="56"/>
      <c r="GS195" s="56"/>
      <c r="GT195" s="56"/>
      <c r="GU195" s="56"/>
      <c r="GV195" s="56"/>
      <c r="GW195" s="56"/>
      <c r="GX195" s="56"/>
      <c r="GY195" s="56"/>
      <c r="GZ195" s="56"/>
      <c r="HA195" s="56"/>
      <c r="HB195" s="56"/>
      <c r="HC195" s="56"/>
      <c r="HD195" s="56"/>
      <c r="HE195" s="56"/>
      <c r="HF195" s="56"/>
      <c r="HG195" s="56"/>
      <c r="HH195" s="56"/>
      <c r="HI195" s="56"/>
      <c r="HJ195" s="56"/>
      <c r="HK195" s="56"/>
      <c r="HL195" s="56"/>
      <c r="HM195" s="56"/>
    </row>
    <row r="196" spans="147:221" x14ac:dyDescent="0.25">
      <c r="EQ196" s="56"/>
      <c r="ER196" s="56"/>
      <c r="ES196" s="56"/>
      <c r="ET196" s="56"/>
      <c r="EU196" s="56"/>
      <c r="EV196" s="56"/>
      <c r="EW196" s="56"/>
      <c r="EX196" s="56"/>
      <c r="EY196" s="56"/>
      <c r="EZ196" s="56"/>
      <c r="FA196" s="56"/>
      <c r="FB196" s="56"/>
      <c r="FC196" s="56"/>
      <c r="FD196" s="56"/>
      <c r="FE196" s="56"/>
      <c r="FF196" s="56"/>
      <c r="FG196" s="56"/>
      <c r="FH196" s="56"/>
      <c r="FI196" s="56"/>
      <c r="FJ196" s="56"/>
      <c r="FK196" s="56"/>
      <c r="FL196" s="56"/>
      <c r="FM196" s="56"/>
      <c r="FN196" s="56"/>
      <c r="FO196" s="56"/>
      <c r="FP196" s="56"/>
      <c r="FQ196" s="56"/>
      <c r="FR196" s="56"/>
      <c r="FS196" s="56"/>
      <c r="FT196" s="56"/>
      <c r="FU196" s="56"/>
      <c r="FV196" s="56"/>
      <c r="FW196" s="56"/>
      <c r="FX196" s="56"/>
      <c r="FY196" s="56"/>
      <c r="FZ196" s="56"/>
      <c r="GA196" s="56"/>
      <c r="GB196" s="56"/>
      <c r="GC196" s="56"/>
      <c r="GD196" s="56"/>
      <c r="GE196" s="56"/>
      <c r="GF196" s="56"/>
      <c r="GG196" s="56"/>
      <c r="GH196" s="56"/>
      <c r="GI196" s="56"/>
      <c r="GJ196" s="56"/>
      <c r="GK196" s="56"/>
      <c r="GL196" s="56"/>
      <c r="GM196" s="56"/>
      <c r="GN196" s="56"/>
      <c r="GO196" s="56"/>
      <c r="GP196" s="56"/>
      <c r="GQ196" s="56"/>
      <c r="GR196" s="56"/>
      <c r="GS196" s="56"/>
      <c r="GT196" s="56"/>
      <c r="GU196" s="56"/>
      <c r="GV196" s="56"/>
      <c r="GW196" s="56"/>
      <c r="GX196" s="56"/>
      <c r="GY196" s="56"/>
      <c r="GZ196" s="56"/>
      <c r="HA196" s="56"/>
      <c r="HB196" s="56"/>
      <c r="HC196" s="56"/>
      <c r="HD196" s="56"/>
      <c r="HE196" s="56"/>
      <c r="HF196" s="56"/>
      <c r="HG196" s="56"/>
      <c r="HH196" s="56"/>
      <c r="HI196" s="56"/>
      <c r="HJ196" s="56"/>
      <c r="HK196" s="56"/>
      <c r="HL196" s="56"/>
      <c r="HM196" s="56"/>
    </row>
    <row r="197" spans="147:221" x14ac:dyDescent="0.25">
      <c r="EQ197" s="56"/>
      <c r="ER197" s="56"/>
      <c r="ES197" s="56"/>
      <c r="ET197" s="56"/>
      <c r="EU197" s="56"/>
      <c r="EV197" s="56"/>
      <c r="EW197" s="56"/>
      <c r="EX197" s="56"/>
      <c r="EY197" s="56"/>
      <c r="EZ197" s="56"/>
      <c r="FA197" s="56"/>
      <c r="FB197" s="56"/>
      <c r="FC197" s="56"/>
      <c r="FD197" s="56"/>
      <c r="FE197" s="56"/>
      <c r="FF197" s="56"/>
      <c r="FG197" s="56"/>
      <c r="FH197" s="56"/>
      <c r="FI197" s="56"/>
      <c r="FJ197" s="56"/>
      <c r="FK197" s="56"/>
      <c r="FL197" s="56"/>
      <c r="FM197" s="56"/>
      <c r="FN197" s="56"/>
      <c r="FO197" s="56"/>
      <c r="FP197" s="56"/>
      <c r="FQ197" s="56"/>
      <c r="FR197" s="56"/>
      <c r="FS197" s="56"/>
      <c r="FT197" s="56"/>
      <c r="FU197" s="56"/>
      <c r="FV197" s="56"/>
      <c r="FW197" s="56"/>
      <c r="FX197" s="56"/>
      <c r="FY197" s="56"/>
      <c r="FZ197" s="56"/>
      <c r="GA197" s="56"/>
      <c r="GB197" s="56"/>
      <c r="GC197" s="56"/>
      <c r="GD197" s="56"/>
      <c r="GE197" s="56"/>
      <c r="GF197" s="56"/>
      <c r="GG197" s="56"/>
      <c r="GH197" s="56"/>
      <c r="GI197" s="56"/>
      <c r="GJ197" s="56"/>
      <c r="GK197" s="56"/>
      <c r="GL197" s="56"/>
      <c r="GM197" s="56"/>
      <c r="GN197" s="56"/>
      <c r="GO197" s="56"/>
      <c r="GP197" s="56"/>
      <c r="GQ197" s="56"/>
      <c r="GR197" s="56"/>
      <c r="GS197" s="56"/>
      <c r="GT197" s="56"/>
      <c r="GU197" s="56"/>
      <c r="GV197" s="56"/>
      <c r="GW197" s="56"/>
      <c r="GX197" s="56"/>
      <c r="GY197" s="56"/>
      <c r="GZ197" s="56"/>
      <c r="HA197" s="56"/>
      <c r="HB197" s="56"/>
      <c r="HC197" s="56"/>
      <c r="HD197" s="56"/>
      <c r="HE197" s="56"/>
      <c r="HF197" s="56"/>
      <c r="HG197" s="56"/>
      <c r="HH197" s="56"/>
      <c r="HI197" s="56"/>
      <c r="HJ197" s="56"/>
      <c r="HK197" s="56"/>
      <c r="HL197" s="56"/>
      <c r="HM197" s="56"/>
    </row>
    <row r="198" spans="147:221" x14ac:dyDescent="0.25">
      <c r="EQ198" s="56"/>
      <c r="ER198" s="56"/>
      <c r="ES198" s="56"/>
      <c r="ET198" s="56"/>
      <c r="EU198" s="56"/>
      <c r="EV198" s="56"/>
      <c r="EW198" s="56"/>
      <c r="EX198" s="56"/>
      <c r="EY198" s="56"/>
      <c r="EZ198" s="56"/>
      <c r="FA198" s="56"/>
      <c r="FB198" s="56"/>
      <c r="FC198" s="56"/>
      <c r="FD198" s="56"/>
      <c r="FE198" s="56"/>
      <c r="FF198" s="56"/>
      <c r="FG198" s="56"/>
      <c r="FH198" s="56"/>
      <c r="FI198" s="56"/>
      <c r="FJ198" s="56"/>
      <c r="FK198" s="56"/>
      <c r="FL198" s="56"/>
      <c r="FM198" s="56"/>
      <c r="FN198" s="56"/>
      <c r="FO198" s="56"/>
      <c r="FP198" s="56"/>
      <c r="FQ198" s="56"/>
      <c r="FR198" s="56"/>
      <c r="FS198" s="56"/>
      <c r="FT198" s="56"/>
      <c r="FU198" s="56"/>
      <c r="FV198" s="56"/>
      <c r="FW198" s="56"/>
      <c r="FX198" s="56"/>
      <c r="FY198" s="56"/>
      <c r="FZ198" s="56"/>
      <c r="GA198" s="56"/>
      <c r="GB198" s="56"/>
      <c r="GC198" s="56"/>
      <c r="GD198" s="56"/>
      <c r="GE198" s="56"/>
      <c r="GF198" s="56"/>
      <c r="GG198" s="56"/>
      <c r="GH198" s="56"/>
      <c r="GI198" s="56"/>
      <c r="GJ198" s="56"/>
      <c r="GK198" s="56"/>
      <c r="GL198" s="56"/>
      <c r="GM198" s="56"/>
      <c r="GN198" s="56"/>
      <c r="GO198" s="56"/>
      <c r="GP198" s="56"/>
      <c r="GQ198" s="56"/>
      <c r="GR198" s="56"/>
      <c r="GS198" s="56"/>
      <c r="GT198" s="56"/>
      <c r="GU198" s="56"/>
      <c r="GV198" s="56"/>
      <c r="GW198" s="56"/>
      <c r="GX198" s="56"/>
      <c r="GY198" s="56"/>
      <c r="GZ198" s="56"/>
      <c r="HA198" s="56"/>
      <c r="HB198" s="56"/>
      <c r="HC198" s="56"/>
      <c r="HD198" s="56"/>
      <c r="HE198" s="56"/>
      <c r="HF198" s="56"/>
      <c r="HG198" s="56"/>
      <c r="HH198" s="56"/>
      <c r="HI198" s="56"/>
      <c r="HJ198" s="56"/>
      <c r="HK198" s="56"/>
      <c r="HL198" s="56"/>
      <c r="HM198" s="56"/>
    </row>
    <row r="199" spans="147:221" x14ac:dyDescent="0.25">
      <c r="EQ199" s="56"/>
      <c r="ER199" s="56"/>
      <c r="ES199" s="56"/>
      <c r="ET199" s="56"/>
      <c r="EU199" s="56"/>
      <c r="EV199" s="56"/>
      <c r="EW199" s="56"/>
      <c r="EX199" s="56"/>
      <c r="EY199" s="56"/>
      <c r="EZ199" s="56"/>
      <c r="FA199" s="56"/>
      <c r="FB199" s="56"/>
      <c r="FC199" s="56"/>
      <c r="FD199" s="56"/>
      <c r="FE199" s="56"/>
      <c r="FF199" s="56"/>
      <c r="FG199" s="56"/>
      <c r="FH199" s="56"/>
      <c r="FI199" s="56"/>
      <c r="FJ199" s="56"/>
      <c r="FK199" s="56"/>
      <c r="FL199" s="56"/>
      <c r="FM199" s="56"/>
      <c r="FN199" s="56"/>
      <c r="FO199" s="56"/>
      <c r="FP199" s="56"/>
      <c r="FQ199" s="56"/>
      <c r="FR199" s="56"/>
      <c r="FS199" s="56"/>
      <c r="FT199" s="56"/>
      <c r="FU199" s="56"/>
      <c r="FV199" s="56"/>
      <c r="FW199" s="56"/>
      <c r="FX199" s="56"/>
      <c r="FY199" s="56"/>
      <c r="FZ199" s="56"/>
      <c r="GA199" s="56"/>
      <c r="GB199" s="56"/>
      <c r="GC199" s="56"/>
      <c r="GD199" s="56"/>
      <c r="GE199" s="56"/>
      <c r="GF199" s="56"/>
      <c r="GG199" s="56"/>
      <c r="GH199" s="56"/>
      <c r="GI199" s="56"/>
      <c r="GJ199" s="56"/>
      <c r="GK199" s="56"/>
      <c r="GL199" s="56"/>
      <c r="GM199" s="56"/>
      <c r="GN199" s="56"/>
      <c r="GO199" s="56"/>
      <c r="GP199" s="56"/>
      <c r="GQ199" s="56"/>
      <c r="GR199" s="56"/>
      <c r="GS199" s="56"/>
      <c r="GT199" s="56"/>
      <c r="GU199" s="56"/>
      <c r="GV199" s="56"/>
      <c r="GW199" s="56"/>
      <c r="GX199" s="56"/>
      <c r="GY199" s="56"/>
      <c r="GZ199" s="56"/>
      <c r="HA199" s="56"/>
      <c r="HB199" s="56"/>
      <c r="HC199" s="56"/>
      <c r="HD199" s="56"/>
      <c r="HE199" s="56"/>
      <c r="HF199" s="56"/>
      <c r="HG199" s="56"/>
      <c r="HH199" s="56"/>
      <c r="HI199" s="56"/>
      <c r="HJ199" s="56"/>
      <c r="HK199" s="56"/>
      <c r="HL199" s="56"/>
      <c r="HM199" s="56"/>
    </row>
    <row r="200" spans="147:221" x14ac:dyDescent="0.25">
      <c r="EQ200" s="56"/>
      <c r="ER200" s="56"/>
      <c r="ES200" s="56"/>
      <c r="ET200" s="56"/>
      <c r="EU200" s="56"/>
      <c r="EV200" s="56"/>
      <c r="EW200" s="56"/>
      <c r="EX200" s="56"/>
      <c r="EY200" s="56"/>
      <c r="EZ200" s="56"/>
      <c r="FA200" s="56"/>
      <c r="FB200" s="56"/>
      <c r="FC200" s="56"/>
      <c r="FD200" s="56"/>
      <c r="FE200" s="56"/>
      <c r="FF200" s="56"/>
      <c r="FG200" s="56"/>
      <c r="FH200" s="56"/>
      <c r="FI200" s="56"/>
      <c r="FJ200" s="56"/>
      <c r="FK200" s="56"/>
      <c r="FL200" s="56"/>
      <c r="FM200" s="56"/>
      <c r="FN200" s="56"/>
      <c r="FO200" s="56"/>
      <c r="FP200" s="56"/>
      <c r="FQ200" s="56"/>
      <c r="FR200" s="56"/>
      <c r="FS200" s="56"/>
      <c r="FT200" s="56"/>
      <c r="FU200" s="56"/>
      <c r="FV200" s="56"/>
      <c r="FW200" s="56"/>
      <c r="FX200" s="56"/>
      <c r="FY200" s="56"/>
      <c r="FZ200" s="56"/>
      <c r="GA200" s="56"/>
      <c r="GB200" s="56"/>
      <c r="GC200" s="56"/>
      <c r="GD200" s="56"/>
      <c r="GE200" s="56"/>
      <c r="GF200" s="56"/>
      <c r="GG200" s="56"/>
      <c r="GH200" s="56"/>
      <c r="GI200" s="56"/>
      <c r="GJ200" s="56"/>
      <c r="GK200" s="56"/>
      <c r="GL200" s="56"/>
      <c r="GM200" s="56"/>
      <c r="GN200" s="56"/>
      <c r="GO200" s="56"/>
      <c r="GP200" s="56"/>
      <c r="GQ200" s="56"/>
      <c r="GR200" s="56"/>
      <c r="GS200" s="56"/>
      <c r="GT200" s="56"/>
      <c r="GU200" s="56"/>
      <c r="GV200" s="56"/>
      <c r="GW200" s="56"/>
      <c r="GX200" s="56"/>
      <c r="GY200" s="56"/>
      <c r="GZ200" s="56"/>
      <c r="HA200" s="56"/>
      <c r="HB200" s="56"/>
      <c r="HC200" s="56"/>
      <c r="HD200" s="56"/>
      <c r="HE200" s="56"/>
      <c r="HF200" s="56"/>
      <c r="HG200" s="56"/>
      <c r="HH200" s="56"/>
      <c r="HI200" s="56"/>
      <c r="HJ200" s="56"/>
      <c r="HK200" s="56"/>
      <c r="HL200" s="56"/>
      <c r="HM200" s="56"/>
    </row>
    <row r="201" spans="147:221" x14ac:dyDescent="0.25">
      <c r="EQ201" s="56"/>
      <c r="ER201" s="56"/>
      <c r="ES201" s="56"/>
      <c r="ET201" s="56"/>
      <c r="EU201" s="56"/>
      <c r="EV201" s="56"/>
      <c r="EW201" s="56"/>
      <c r="EX201" s="56"/>
      <c r="EY201" s="56"/>
      <c r="EZ201" s="56"/>
      <c r="FA201" s="56"/>
      <c r="FB201" s="56"/>
      <c r="FC201" s="56"/>
      <c r="FD201" s="56"/>
      <c r="FE201" s="56"/>
      <c r="FF201" s="56"/>
      <c r="FG201" s="56"/>
      <c r="FH201" s="56"/>
      <c r="FI201" s="56"/>
      <c r="FJ201" s="56"/>
      <c r="FK201" s="56"/>
      <c r="FL201" s="56"/>
      <c r="FM201" s="56"/>
      <c r="FN201" s="56"/>
      <c r="FO201" s="56"/>
      <c r="FP201" s="56"/>
      <c r="FQ201" s="56"/>
      <c r="FR201" s="56"/>
      <c r="FS201" s="56"/>
      <c r="FT201" s="56"/>
      <c r="FU201" s="56"/>
      <c r="FV201" s="56"/>
      <c r="FW201" s="56"/>
      <c r="FX201" s="56"/>
      <c r="FY201" s="56"/>
      <c r="FZ201" s="56"/>
      <c r="GA201" s="56"/>
      <c r="GB201" s="56"/>
      <c r="GC201" s="56"/>
      <c r="GD201" s="56"/>
      <c r="GE201" s="56"/>
      <c r="GF201" s="56"/>
      <c r="GG201" s="56"/>
      <c r="GH201" s="56"/>
      <c r="GI201" s="56"/>
      <c r="GJ201" s="56"/>
      <c r="GK201" s="56"/>
      <c r="GL201" s="56"/>
      <c r="GM201" s="56"/>
      <c r="GN201" s="56"/>
      <c r="GO201" s="56"/>
      <c r="GP201" s="56"/>
      <c r="GQ201" s="56"/>
      <c r="GR201" s="56"/>
      <c r="GS201" s="56"/>
      <c r="GT201" s="56"/>
      <c r="GU201" s="56"/>
      <c r="GV201" s="56"/>
      <c r="GW201" s="56"/>
      <c r="GX201" s="56"/>
      <c r="GY201" s="56"/>
      <c r="GZ201" s="56"/>
      <c r="HA201" s="56"/>
      <c r="HB201" s="56"/>
      <c r="HC201" s="56"/>
      <c r="HD201" s="56"/>
      <c r="HE201" s="56"/>
      <c r="HF201" s="56"/>
      <c r="HG201" s="56"/>
      <c r="HH201" s="56"/>
      <c r="HI201" s="56"/>
      <c r="HJ201" s="56"/>
      <c r="HK201" s="56"/>
      <c r="HL201" s="56"/>
      <c r="HM201" s="56"/>
    </row>
    <row r="202" spans="147:221" x14ac:dyDescent="0.25">
      <c r="EQ202" s="56"/>
      <c r="ER202" s="56"/>
      <c r="ES202" s="56"/>
      <c r="ET202" s="56"/>
      <c r="EU202" s="56"/>
      <c r="EV202" s="56"/>
      <c r="EW202" s="56"/>
      <c r="EX202" s="56"/>
      <c r="EY202" s="56"/>
      <c r="EZ202" s="56"/>
      <c r="FA202" s="56"/>
      <c r="FB202" s="56"/>
      <c r="FC202" s="56"/>
      <c r="FD202" s="56"/>
      <c r="FE202" s="56"/>
      <c r="FF202" s="56"/>
      <c r="FG202" s="56"/>
      <c r="FH202" s="56"/>
      <c r="FI202" s="56"/>
      <c r="FJ202" s="56"/>
      <c r="FK202" s="56"/>
      <c r="FL202" s="56"/>
      <c r="FM202" s="56"/>
      <c r="FN202" s="56"/>
      <c r="FO202" s="56"/>
      <c r="FP202" s="56"/>
      <c r="FQ202" s="56"/>
      <c r="FR202" s="56"/>
      <c r="FS202" s="56"/>
      <c r="FT202" s="56"/>
      <c r="FU202" s="56"/>
      <c r="FV202" s="56"/>
      <c r="FW202" s="56"/>
      <c r="FX202" s="56"/>
      <c r="FY202" s="56"/>
      <c r="FZ202" s="56"/>
      <c r="GA202" s="56"/>
      <c r="GB202" s="56"/>
      <c r="GC202" s="56"/>
      <c r="GD202" s="56"/>
      <c r="GE202" s="56"/>
      <c r="GF202" s="56"/>
      <c r="GG202" s="56"/>
      <c r="GH202" s="56"/>
      <c r="GI202" s="56"/>
      <c r="GJ202" s="56"/>
      <c r="GK202" s="56"/>
      <c r="GL202" s="56"/>
      <c r="GM202" s="56"/>
      <c r="GN202" s="56"/>
      <c r="GO202" s="56"/>
      <c r="GP202" s="56"/>
      <c r="GQ202" s="56"/>
      <c r="GR202" s="56"/>
      <c r="GS202" s="56"/>
      <c r="GT202" s="56"/>
      <c r="GU202" s="56"/>
      <c r="GV202" s="56"/>
      <c r="GW202" s="56"/>
      <c r="GX202" s="56"/>
      <c r="GY202" s="56"/>
      <c r="GZ202" s="56"/>
      <c r="HA202" s="56"/>
      <c r="HB202" s="56"/>
      <c r="HC202" s="56"/>
      <c r="HD202" s="56"/>
      <c r="HE202" s="56"/>
      <c r="HF202" s="56"/>
      <c r="HG202" s="56"/>
      <c r="HH202" s="56"/>
      <c r="HI202" s="56"/>
      <c r="HJ202" s="56"/>
      <c r="HK202" s="56"/>
      <c r="HL202" s="56"/>
      <c r="HM202" s="56"/>
    </row>
    <row r="203" spans="147:221" x14ac:dyDescent="0.25">
      <c r="EQ203" s="56"/>
      <c r="ER203" s="56"/>
      <c r="ES203" s="56"/>
      <c r="ET203" s="56"/>
      <c r="EU203" s="56"/>
      <c r="EV203" s="56"/>
      <c r="EW203" s="56"/>
      <c r="EX203" s="56"/>
      <c r="EY203" s="56"/>
      <c r="EZ203" s="56"/>
      <c r="FA203" s="56"/>
      <c r="FB203" s="56"/>
      <c r="FC203" s="56"/>
      <c r="FD203" s="56"/>
      <c r="FE203" s="56"/>
      <c r="FF203" s="56"/>
      <c r="FG203" s="56"/>
      <c r="FH203" s="56"/>
      <c r="FI203" s="56"/>
      <c r="FJ203" s="56"/>
      <c r="FK203" s="56"/>
      <c r="FL203" s="56"/>
      <c r="FM203" s="56"/>
      <c r="FN203" s="56"/>
      <c r="FO203" s="56"/>
      <c r="FP203" s="56"/>
      <c r="FQ203" s="56"/>
      <c r="FR203" s="56"/>
      <c r="FS203" s="56"/>
      <c r="FT203" s="56"/>
      <c r="FU203" s="56"/>
      <c r="FV203" s="56"/>
      <c r="FW203" s="56"/>
      <c r="FX203" s="56"/>
      <c r="FY203" s="56"/>
      <c r="FZ203" s="56"/>
      <c r="GA203" s="56"/>
      <c r="GB203" s="56"/>
      <c r="GC203" s="56"/>
      <c r="GD203" s="56"/>
      <c r="GE203" s="56"/>
      <c r="GF203" s="56"/>
      <c r="GG203" s="56"/>
      <c r="GH203" s="56"/>
      <c r="GI203" s="56"/>
      <c r="GJ203" s="56"/>
      <c r="GK203" s="56"/>
      <c r="GL203" s="56"/>
      <c r="GM203" s="56"/>
      <c r="GN203" s="56"/>
      <c r="GO203" s="56"/>
      <c r="GP203" s="56"/>
      <c r="GQ203" s="56"/>
      <c r="GR203" s="56"/>
      <c r="GS203" s="56"/>
      <c r="GT203" s="56"/>
      <c r="GU203" s="56"/>
      <c r="GV203" s="56"/>
      <c r="GW203" s="56"/>
      <c r="GX203" s="56"/>
      <c r="GY203" s="56"/>
      <c r="GZ203" s="56"/>
      <c r="HA203" s="56"/>
      <c r="HB203" s="56"/>
      <c r="HC203" s="56"/>
      <c r="HD203" s="56"/>
      <c r="HE203" s="56"/>
      <c r="HF203" s="56"/>
      <c r="HG203" s="56"/>
      <c r="HH203" s="56"/>
      <c r="HI203" s="56"/>
      <c r="HJ203" s="56"/>
      <c r="HK203" s="56"/>
      <c r="HL203" s="56"/>
      <c r="HM203" s="56"/>
    </row>
    <row r="204" spans="147:221" x14ac:dyDescent="0.25">
      <c r="EQ204" s="56"/>
      <c r="ER204" s="56"/>
      <c r="ES204" s="56"/>
      <c r="ET204" s="56"/>
      <c r="EU204" s="56"/>
      <c r="EV204" s="56"/>
      <c r="EW204" s="56"/>
      <c r="EX204" s="56"/>
      <c r="EY204" s="56"/>
      <c r="EZ204" s="56"/>
      <c r="FA204" s="56"/>
      <c r="FB204" s="56"/>
      <c r="FC204" s="56"/>
      <c r="FD204" s="56"/>
      <c r="FE204" s="56"/>
      <c r="FF204" s="56"/>
      <c r="FG204" s="56"/>
      <c r="FH204" s="56"/>
      <c r="FI204" s="56"/>
      <c r="FJ204" s="56"/>
      <c r="FK204" s="56"/>
      <c r="FL204" s="56"/>
      <c r="FM204" s="56"/>
      <c r="FN204" s="56"/>
      <c r="FO204" s="56"/>
      <c r="FP204" s="56"/>
      <c r="FQ204" s="56"/>
      <c r="FR204" s="56"/>
      <c r="FS204" s="56"/>
      <c r="FT204" s="56"/>
      <c r="FU204" s="56"/>
      <c r="FV204" s="56"/>
      <c r="FW204" s="56"/>
      <c r="FX204" s="56"/>
      <c r="FY204" s="56"/>
      <c r="FZ204" s="56"/>
      <c r="GA204" s="56"/>
      <c r="GB204" s="56"/>
      <c r="GC204" s="56"/>
      <c r="GD204" s="56"/>
      <c r="GE204" s="56"/>
      <c r="GF204" s="56"/>
      <c r="GG204" s="56"/>
      <c r="GH204" s="56"/>
      <c r="GI204" s="56"/>
      <c r="GJ204" s="56"/>
      <c r="GK204" s="56"/>
      <c r="GL204" s="56"/>
      <c r="GM204" s="56"/>
      <c r="GN204" s="56"/>
      <c r="GO204" s="56"/>
      <c r="GP204" s="56"/>
      <c r="GQ204" s="56"/>
      <c r="GR204" s="56"/>
      <c r="GS204" s="56"/>
      <c r="GT204" s="56"/>
      <c r="GU204" s="56"/>
      <c r="GV204" s="56"/>
      <c r="GW204" s="56"/>
      <c r="GX204" s="56"/>
      <c r="GY204" s="56"/>
      <c r="GZ204" s="56"/>
      <c r="HA204" s="56"/>
      <c r="HB204" s="56"/>
      <c r="HC204" s="56"/>
      <c r="HD204" s="56"/>
      <c r="HE204" s="56"/>
      <c r="HF204" s="56"/>
      <c r="HG204" s="56"/>
      <c r="HH204" s="56"/>
      <c r="HI204" s="56"/>
      <c r="HJ204" s="56"/>
      <c r="HK204" s="56"/>
      <c r="HL204" s="56"/>
      <c r="HM204" s="56"/>
    </row>
    <row r="205" spans="147:221" x14ac:dyDescent="0.25">
      <c r="EQ205" s="56"/>
      <c r="ER205" s="56"/>
      <c r="ES205" s="56"/>
      <c r="ET205" s="56"/>
      <c r="EU205" s="56"/>
      <c r="EV205" s="56"/>
      <c r="EW205" s="56"/>
      <c r="EX205" s="56"/>
      <c r="EY205" s="56"/>
      <c r="EZ205" s="56"/>
      <c r="FA205" s="56"/>
      <c r="FB205" s="56"/>
      <c r="FC205" s="56"/>
      <c r="FD205" s="56"/>
      <c r="FE205" s="56"/>
      <c r="FF205" s="56"/>
      <c r="FG205" s="56"/>
      <c r="FH205" s="56"/>
      <c r="FI205" s="56"/>
      <c r="FJ205" s="56"/>
      <c r="FK205" s="56"/>
      <c r="FL205" s="56"/>
      <c r="FM205" s="56"/>
      <c r="FN205" s="56"/>
      <c r="FO205" s="56"/>
      <c r="FP205" s="56"/>
      <c r="FQ205" s="56"/>
      <c r="FR205" s="56"/>
      <c r="FS205" s="56"/>
      <c r="FT205" s="56"/>
      <c r="FU205" s="56"/>
      <c r="FV205" s="56"/>
      <c r="FW205" s="56"/>
      <c r="FX205" s="56"/>
      <c r="FY205" s="56"/>
      <c r="FZ205" s="56"/>
      <c r="GA205" s="56"/>
      <c r="GB205" s="56"/>
      <c r="GC205" s="56"/>
      <c r="GD205" s="56"/>
      <c r="GE205" s="56"/>
      <c r="GF205" s="56"/>
      <c r="GG205" s="56"/>
      <c r="GH205" s="56"/>
      <c r="GI205" s="56"/>
      <c r="GJ205" s="56"/>
      <c r="GK205" s="56"/>
      <c r="GL205" s="56"/>
      <c r="GM205" s="56"/>
      <c r="GN205" s="56"/>
      <c r="GO205" s="56"/>
      <c r="GP205" s="56"/>
      <c r="GQ205" s="56"/>
      <c r="GR205" s="56"/>
      <c r="GS205" s="56"/>
      <c r="GT205" s="56"/>
      <c r="GU205" s="56"/>
      <c r="GV205" s="56"/>
      <c r="GW205" s="56"/>
      <c r="GX205" s="56"/>
      <c r="GY205" s="56"/>
      <c r="GZ205" s="56"/>
      <c r="HA205" s="56"/>
      <c r="HB205" s="56"/>
      <c r="HC205" s="56"/>
      <c r="HD205" s="56"/>
      <c r="HE205" s="56"/>
      <c r="HF205" s="56"/>
      <c r="HG205" s="56"/>
      <c r="HH205" s="56"/>
      <c r="HI205" s="56"/>
      <c r="HJ205" s="56"/>
      <c r="HK205" s="56"/>
      <c r="HL205" s="56"/>
      <c r="HM205" s="56"/>
    </row>
    <row r="206" spans="147:221" x14ac:dyDescent="0.25">
      <c r="EQ206" s="56"/>
      <c r="ER206" s="56"/>
      <c r="ES206" s="56"/>
      <c r="ET206" s="56"/>
      <c r="EU206" s="56"/>
      <c r="EV206" s="56"/>
      <c r="EW206" s="56"/>
      <c r="EX206" s="56"/>
      <c r="EY206" s="56"/>
      <c r="EZ206" s="56"/>
      <c r="FA206" s="56"/>
      <c r="FB206" s="56"/>
      <c r="FC206" s="56"/>
      <c r="FD206" s="56"/>
      <c r="FE206" s="56"/>
      <c r="FF206" s="56"/>
      <c r="FG206" s="56"/>
      <c r="FH206" s="56"/>
      <c r="FI206" s="56"/>
      <c r="FJ206" s="56"/>
      <c r="FK206" s="56"/>
      <c r="FL206" s="56"/>
      <c r="FM206" s="56"/>
      <c r="FN206" s="56"/>
      <c r="FO206" s="56"/>
      <c r="FP206" s="56"/>
      <c r="FQ206" s="56"/>
      <c r="FR206" s="56"/>
      <c r="FS206" s="56"/>
      <c r="FT206" s="56"/>
      <c r="FU206" s="56"/>
      <c r="FV206" s="56"/>
      <c r="FW206" s="56"/>
      <c r="FX206" s="56"/>
      <c r="FY206" s="56"/>
      <c r="FZ206" s="56"/>
      <c r="GA206" s="56"/>
      <c r="GB206" s="56"/>
      <c r="GC206" s="56"/>
      <c r="GD206" s="56"/>
      <c r="GE206" s="56"/>
      <c r="GF206" s="56"/>
      <c r="GG206" s="56"/>
      <c r="GH206" s="56"/>
      <c r="GI206" s="56"/>
      <c r="GJ206" s="56"/>
      <c r="GK206" s="56"/>
      <c r="GL206" s="56"/>
      <c r="GM206" s="56"/>
      <c r="GN206" s="56"/>
      <c r="GO206" s="56"/>
      <c r="GP206" s="56"/>
      <c r="GQ206" s="56"/>
      <c r="GR206" s="56"/>
      <c r="GS206" s="56"/>
      <c r="GT206" s="56"/>
      <c r="GU206" s="56"/>
      <c r="GV206" s="56"/>
      <c r="GW206" s="56"/>
      <c r="GX206" s="56"/>
      <c r="GY206" s="56"/>
      <c r="GZ206" s="56"/>
      <c r="HA206" s="56"/>
      <c r="HB206" s="56"/>
      <c r="HC206" s="56"/>
      <c r="HD206" s="56"/>
      <c r="HE206" s="56"/>
      <c r="HF206" s="56"/>
      <c r="HG206" s="56"/>
      <c r="HH206" s="56"/>
      <c r="HI206" s="56"/>
      <c r="HJ206" s="56"/>
      <c r="HK206" s="56"/>
      <c r="HL206" s="56"/>
      <c r="HM206" s="56"/>
    </row>
    <row r="207" spans="147:221" x14ac:dyDescent="0.25">
      <c r="EQ207" s="56"/>
      <c r="ER207" s="56"/>
      <c r="ES207" s="56"/>
      <c r="ET207" s="56"/>
      <c r="EU207" s="56"/>
      <c r="EV207" s="56"/>
      <c r="EW207" s="56"/>
      <c r="EX207" s="56"/>
      <c r="EY207" s="56"/>
      <c r="EZ207" s="56"/>
      <c r="FA207" s="56"/>
      <c r="FB207" s="56"/>
      <c r="FC207" s="56"/>
      <c r="FD207" s="56"/>
      <c r="FE207" s="56"/>
      <c r="FF207" s="56"/>
      <c r="FG207" s="56"/>
      <c r="FH207" s="56"/>
      <c r="FI207" s="56"/>
      <c r="FJ207" s="56"/>
      <c r="FK207" s="56"/>
      <c r="FL207" s="56"/>
      <c r="FM207" s="56"/>
      <c r="FN207" s="56"/>
      <c r="FO207" s="56"/>
      <c r="FP207" s="56"/>
      <c r="FQ207" s="56"/>
      <c r="FR207" s="56"/>
      <c r="FS207" s="56"/>
      <c r="FT207" s="56"/>
      <c r="FU207" s="56"/>
      <c r="FV207" s="56"/>
      <c r="FW207" s="56"/>
      <c r="FX207" s="56"/>
      <c r="FY207" s="56"/>
      <c r="FZ207" s="56"/>
      <c r="GA207" s="56"/>
      <c r="GB207" s="56"/>
      <c r="GC207" s="56"/>
      <c r="GD207" s="56"/>
      <c r="GE207" s="56"/>
      <c r="GF207" s="56"/>
      <c r="GG207" s="56"/>
      <c r="GH207" s="56"/>
      <c r="GI207" s="56"/>
      <c r="GJ207" s="56"/>
      <c r="GK207" s="56"/>
      <c r="GL207" s="56"/>
      <c r="GM207" s="56"/>
      <c r="GN207" s="56"/>
      <c r="GO207" s="56"/>
      <c r="GP207" s="56"/>
      <c r="GQ207" s="56"/>
      <c r="GR207" s="56"/>
      <c r="GS207" s="56"/>
      <c r="GT207" s="56"/>
      <c r="GU207" s="56"/>
      <c r="GV207" s="56"/>
      <c r="GW207" s="56"/>
      <c r="GX207" s="56"/>
      <c r="GY207" s="56"/>
      <c r="GZ207" s="56"/>
      <c r="HA207" s="56"/>
      <c r="HB207" s="56"/>
      <c r="HC207" s="56"/>
      <c r="HD207" s="56"/>
      <c r="HE207" s="56"/>
      <c r="HF207" s="56"/>
      <c r="HG207" s="56"/>
      <c r="HH207" s="56"/>
      <c r="HI207" s="56"/>
      <c r="HJ207" s="56"/>
      <c r="HK207" s="56"/>
      <c r="HL207" s="56"/>
      <c r="HM207" s="56"/>
    </row>
    <row r="208" spans="147:221" x14ac:dyDescent="0.25">
      <c r="EQ208" s="56"/>
      <c r="ER208" s="56"/>
      <c r="ES208" s="56"/>
      <c r="ET208" s="56"/>
      <c r="EU208" s="56"/>
      <c r="EV208" s="56"/>
      <c r="EW208" s="56"/>
      <c r="EX208" s="56"/>
      <c r="EY208" s="56"/>
      <c r="EZ208" s="56"/>
      <c r="FA208" s="56"/>
      <c r="FB208" s="56"/>
      <c r="FC208" s="56"/>
      <c r="FD208" s="56"/>
      <c r="FE208" s="56"/>
      <c r="FF208" s="56"/>
      <c r="FG208" s="56"/>
      <c r="FH208" s="56"/>
      <c r="FI208" s="56"/>
      <c r="FJ208" s="56"/>
      <c r="FK208" s="56"/>
      <c r="FL208" s="56"/>
      <c r="FM208" s="56"/>
      <c r="FN208" s="56"/>
      <c r="FO208" s="56"/>
      <c r="FP208" s="56"/>
      <c r="FQ208" s="56"/>
      <c r="FR208" s="56"/>
      <c r="FS208" s="56"/>
      <c r="FT208" s="56"/>
      <c r="FU208" s="56"/>
      <c r="FV208" s="56"/>
      <c r="FW208" s="56"/>
      <c r="FX208" s="56"/>
      <c r="FY208" s="56"/>
      <c r="FZ208" s="56"/>
      <c r="GA208" s="56"/>
      <c r="GB208" s="56"/>
      <c r="GC208" s="56"/>
      <c r="GD208" s="56"/>
      <c r="GE208" s="56"/>
      <c r="GF208" s="56"/>
      <c r="GG208" s="56"/>
      <c r="GH208" s="56"/>
      <c r="GI208" s="56"/>
      <c r="GJ208" s="56"/>
      <c r="GK208" s="56"/>
      <c r="GL208" s="56"/>
      <c r="GM208" s="56"/>
      <c r="GN208" s="56"/>
      <c r="GO208" s="56"/>
      <c r="GP208" s="56"/>
      <c r="GQ208" s="56"/>
      <c r="GR208" s="56"/>
      <c r="GS208" s="56"/>
      <c r="GT208" s="56"/>
      <c r="GU208" s="56"/>
      <c r="GV208" s="56"/>
      <c r="GW208" s="56"/>
      <c r="GX208" s="56"/>
      <c r="GY208" s="56"/>
      <c r="GZ208" s="56"/>
      <c r="HA208" s="56"/>
      <c r="HB208" s="56"/>
      <c r="HC208" s="56"/>
      <c r="HD208" s="56"/>
      <c r="HE208" s="56"/>
      <c r="HF208" s="56"/>
      <c r="HG208" s="56"/>
      <c r="HH208" s="56"/>
      <c r="HI208" s="56"/>
      <c r="HJ208" s="56"/>
      <c r="HK208" s="56"/>
      <c r="HL208" s="56"/>
      <c r="HM208" s="56"/>
    </row>
    <row r="209" spans="147:221" x14ac:dyDescent="0.25">
      <c r="EQ209" s="56"/>
      <c r="ER209" s="56"/>
      <c r="ES209" s="56"/>
      <c r="ET209" s="56"/>
      <c r="EU209" s="56"/>
      <c r="EV209" s="56"/>
      <c r="EW209" s="56"/>
      <c r="EX209" s="56"/>
      <c r="EY209" s="56"/>
      <c r="EZ209" s="56"/>
      <c r="FA209" s="56"/>
      <c r="FB209" s="56"/>
      <c r="FC209" s="56"/>
      <c r="FD209" s="56"/>
      <c r="FE209" s="56"/>
      <c r="FF209" s="56"/>
      <c r="FG209" s="56"/>
      <c r="FH209" s="56"/>
      <c r="FI209" s="56"/>
      <c r="FJ209" s="56"/>
      <c r="FK209" s="56"/>
      <c r="FL209" s="56"/>
      <c r="FM209" s="56"/>
      <c r="FN209" s="56"/>
      <c r="FO209" s="56"/>
      <c r="FP209" s="56"/>
      <c r="FQ209" s="56"/>
      <c r="FR209" s="56"/>
      <c r="FS209" s="56"/>
      <c r="FT209" s="56"/>
      <c r="FU209" s="56"/>
      <c r="FV209" s="56"/>
      <c r="FW209" s="56"/>
      <c r="FX209" s="56"/>
      <c r="FY209" s="56"/>
      <c r="FZ209" s="56"/>
      <c r="GA209" s="56"/>
      <c r="GB209" s="56"/>
      <c r="GC209" s="56"/>
      <c r="GD209" s="56"/>
      <c r="GE209" s="56"/>
      <c r="GF209" s="56"/>
      <c r="GG209" s="56"/>
      <c r="GH209" s="56"/>
      <c r="GI209" s="56"/>
      <c r="GJ209" s="56"/>
      <c r="GK209" s="56"/>
      <c r="GL209" s="56"/>
      <c r="GM209" s="56"/>
      <c r="GN209" s="56"/>
      <c r="GO209" s="56"/>
      <c r="GP209" s="56"/>
      <c r="GQ209" s="56"/>
      <c r="GR209" s="56"/>
      <c r="GS209" s="56"/>
      <c r="GT209" s="56"/>
      <c r="GU209" s="56"/>
      <c r="GV209" s="56"/>
      <c r="GW209" s="56"/>
      <c r="GX209" s="56"/>
      <c r="GY209" s="56"/>
      <c r="GZ209" s="56"/>
      <c r="HA209" s="56"/>
      <c r="HB209" s="56"/>
      <c r="HC209" s="56"/>
      <c r="HD209" s="56"/>
      <c r="HE209" s="56"/>
      <c r="HF209" s="56"/>
      <c r="HG209" s="56"/>
      <c r="HH209" s="56"/>
      <c r="HI209" s="56"/>
      <c r="HJ209" s="56"/>
      <c r="HK209" s="56"/>
      <c r="HL209" s="56"/>
      <c r="HM209" s="56"/>
    </row>
    <row r="210" spans="147:221" x14ac:dyDescent="0.25">
      <c r="EQ210" s="56"/>
      <c r="ER210" s="56"/>
      <c r="ES210" s="56"/>
      <c r="ET210" s="56"/>
      <c r="EU210" s="56"/>
      <c r="EV210" s="56"/>
      <c r="EW210" s="56"/>
      <c r="EX210" s="56"/>
      <c r="EY210" s="56"/>
      <c r="EZ210" s="56"/>
      <c r="FA210" s="56"/>
      <c r="FB210" s="56"/>
      <c r="FC210" s="56"/>
      <c r="FD210" s="56"/>
      <c r="FE210" s="56"/>
      <c r="FF210" s="56"/>
      <c r="FG210" s="56"/>
      <c r="FH210" s="56"/>
      <c r="FI210" s="56"/>
      <c r="FJ210" s="56"/>
      <c r="FK210" s="56"/>
      <c r="FL210" s="56"/>
      <c r="FM210" s="56"/>
      <c r="FN210" s="56"/>
      <c r="FO210" s="56"/>
      <c r="FP210" s="56"/>
      <c r="FQ210" s="56"/>
      <c r="FR210" s="56"/>
      <c r="FS210" s="56"/>
      <c r="FT210" s="56"/>
      <c r="FU210" s="56"/>
      <c r="FV210" s="56"/>
      <c r="FW210" s="56"/>
      <c r="FX210" s="56"/>
      <c r="FY210" s="56"/>
      <c r="FZ210" s="56"/>
      <c r="GA210" s="56"/>
      <c r="GB210" s="56"/>
      <c r="GC210" s="56"/>
      <c r="GD210" s="56"/>
      <c r="GE210" s="56"/>
      <c r="GF210" s="56"/>
      <c r="GG210" s="56"/>
      <c r="GH210" s="56"/>
      <c r="GI210" s="56"/>
      <c r="GJ210" s="56"/>
      <c r="GK210" s="56"/>
      <c r="GL210" s="56"/>
      <c r="GM210" s="56"/>
      <c r="GN210" s="56"/>
      <c r="GO210" s="56"/>
      <c r="GP210" s="56"/>
      <c r="GQ210" s="56"/>
      <c r="GR210" s="56"/>
      <c r="GS210" s="56"/>
      <c r="GT210" s="56"/>
      <c r="GU210" s="56"/>
      <c r="GV210" s="56"/>
      <c r="GW210" s="56"/>
      <c r="GX210" s="56"/>
      <c r="GY210" s="56"/>
      <c r="GZ210" s="56"/>
      <c r="HA210" s="56"/>
      <c r="HB210" s="56"/>
      <c r="HC210" s="56"/>
      <c r="HD210" s="56"/>
      <c r="HE210" s="56"/>
      <c r="HF210" s="56"/>
      <c r="HG210" s="56"/>
      <c r="HH210" s="56"/>
      <c r="HI210" s="56"/>
      <c r="HJ210" s="56"/>
      <c r="HK210" s="56"/>
      <c r="HL210" s="56"/>
      <c r="HM210" s="56"/>
    </row>
    <row r="211" spans="147:221" x14ac:dyDescent="0.25">
      <c r="EQ211" s="56"/>
      <c r="ER211" s="56"/>
      <c r="ES211" s="56"/>
      <c r="ET211" s="56"/>
      <c r="EU211" s="56"/>
      <c r="EV211" s="56"/>
      <c r="EW211" s="56"/>
      <c r="EX211" s="56"/>
      <c r="EY211" s="56"/>
      <c r="EZ211" s="56"/>
      <c r="FA211" s="56"/>
      <c r="FB211" s="56"/>
      <c r="FC211" s="56"/>
      <c r="FD211" s="56"/>
      <c r="FE211" s="56"/>
      <c r="FF211" s="56"/>
      <c r="FG211" s="56"/>
      <c r="FH211" s="56"/>
      <c r="FI211" s="56"/>
      <c r="FJ211" s="56"/>
      <c r="FK211" s="56"/>
      <c r="FL211" s="56"/>
      <c r="FM211" s="56"/>
      <c r="FN211" s="56"/>
      <c r="FO211" s="56"/>
      <c r="FP211" s="56"/>
      <c r="FQ211" s="56"/>
      <c r="FR211" s="56"/>
      <c r="FS211" s="56"/>
      <c r="FT211" s="56"/>
      <c r="FU211" s="56"/>
      <c r="FV211" s="56"/>
      <c r="FW211" s="56"/>
      <c r="FX211" s="56"/>
      <c r="FY211" s="56"/>
      <c r="FZ211" s="56"/>
      <c r="GA211" s="56"/>
      <c r="GB211" s="56"/>
      <c r="GC211" s="56"/>
      <c r="GD211" s="56"/>
      <c r="GE211" s="56"/>
      <c r="GF211" s="56"/>
      <c r="GG211" s="56"/>
      <c r="GH211" s="56"/>
      <c r="GI211" s="56"/>
      <c r="GJ211" s="56"/>
      <c r="GK211" s="56"/>
      <c r="GL211" s="56"/>
      <c r="GM211" s="56"/>
      <c r="GN211" s="56"/>
      <c r="GO211" s="56"/>
      <c r="GP211" s="56"/>
      <c r="GQ211" s="56"/>
      <c r="GR211" s="56"/>
      <c r="GS211" s="56"/>
      <c r="GT211" s="56"/>
      <c r="GU211" s="56"/>
      <c r="GV211" s="56"/>
      <c r="GW211" s="56"/>
      <c r="GX211" s="56"/>
      <c r="GY211" s="56"/>
      <c r="GZ211" s="56"/>
      <c r="HA211" s="56"/>
      <c r="HB211" s="56"/>
      <c r="HC211" s="56"/>
      <c r="HD211" s="56"/>
      <c r="HE211" s="56"/>
      <c r="HF211" s="56"/>
      <c r="HG211" s="56"/>
      <c r="HH211" s="56"/>
      <c r="HI211" s="56"/>
      <c r="HJ211" s="56"/>
      <c r="HK211" s="56"/>
      <c r="HL211" s="56"/>
      <c r="HM211" s="56"/>
    </row>
    <row r="212" spans="147:221" x14ac:dyDescent="0.25">
      <c r="EQ212" s="56"/>
      <c r="ER212" s="56"/>
      <c r="ES212" s="56"/>
      <c r="ET212" s="56"/>
      <c r="EU212" s="56"/>
      <c r="EV212" s="56"/>
      <c r="EW212" s="56"/>
      <c r="EX212" s="56"/>
      <c r="EY212" s="56"/>
      <c r="EZ212" s="56"/>
      <c r="FA212" s="56"/>
      <c r="FB212" s="56"/>
      <c r="FC212" s="56"/>
      <c r="FD212" s="56"/>
      <c r="FE212" s="56"/>
      <c r="FF212" s="56"/>
      <c r="FG212" s="56"/>
      <c r="FH212" s="56"/>
      <c r="FI212" s="56"/>
      <c r="FJ212" s="56"/>
      <c r="FK212" s="56"/>
      <c r="FL212" s="56"/>
      <c r="FM212" s="56"/>
      <c r="FN212" s="56"/>
      <c r="FO212" s="56"/>
      <c r="FP212" s="56"/>
      <c r="FQ212" s="56"/>
      <c r="FR212" s="56"/>
      <c r="FS212" s="56"/>
      <c r="FT212" s="56"/>
      <c r="FU212" s="56"/>
      <c r="FV212" s="56"/>
      <c r="FW212" s="56"/>
      <c r="FX212" s="56"/>
      <c r="FY212" s="56"/>
      <c r="FZ212" s="56"/>
      <c r="GA212" s="56"/>
      <c r="GB212" s="56"/>
      <c r="GC212" s="56"/>
      <c r="GD212" s="56"/>
      <c r="GE212" s="56"/>
      <c r="GF212" s="56"/>
      <c r="GG212" s="56"/>
      <c r="GH212" s="56"/>
      <c r="GI212" s="56"/>
      <c r="GJ212" s="56"/>
      <c r="GK212" s="56"/>
      <c r="GL212" s="56"/>
      <c r="GM212" s="56"/>
      <c r="GN212" s="56"/>
      <c r="GO212" s="56"/>
      <c r="GP212" s="56"/>
      <c r="GQ212" s="56"/>
      <c r="GR212" s="56"/>
      <c r="GS212" s="56"/>
      <c r="GT212" s="56"/>
      <c r="GU212" s="56"/>
      <c r="GV212" s="56"/>
      <c r="GW212" s="56"/>
      <c r="GX212" s="56"/>
      <c r="GY212" s="56"/>
      <c r="GZ212" s="56"/>
      <c r="HA212" s="56"/>
      <c r="HB212" s="56"/>
      <c r="HC212" s="56"/>
      <c r="HD212" s="56"/>
      <c r="HE212" s="56"/>
      <c r="HF212" s="56"/>
      <c r="HG212" s="56"/>
      <c r="HH212" s="56"/>
      <c r="HI212" s="56"/>
      <c r="HJ212" s="56"/>
      <c r="HK212" s="56"/>
      <c r="HL212" s="56"/>
      <c r="HM212" s="56"/>
    </row>
    <row r="213" spans="147:221" x14ac:dyDescent="0.25">
      <c r="EQ213" s="56"/>
      <c r="ER213" s="56"/>
      <c r="ES213" s="56"/>
      <c r="ET213" s="56"/>
      <c r="EU213" s="56"/>
      <c r="EV213" s="56"/>
      <c r="EW213" s="56"/>
      <c r="EX213" s="56"/>
      <c r="EY213" s="56"/>
      <c r="EZ213" s="56"/>
      <c r="FA213" s="56"/>
      <c r="FB213" s="56"/>
      <c r="FC213" s="56"/>
      <c r="FD213" s="56"/>
      <c r="FE213" s="56"/>
      <c r="FF213" s="56"/>
      <c r="FG213" s="56"/>
      <c r="FH213" s="56"/>
      <c r="FI213" s="56"/>
      <c r="FJ213" s="56"/>
      <c r="FK213" s="56"/>
      <c r="FL213" s="56"/>
      <c r="FM213" s="56"/>
      <c r="FN213" s="56"/>
      <c r="FO213" s="56"/>
      <c r="FP213" s="56"/>
      <c r="FQ213" s="56"/>
      <c r="FR213" s="56"/>
      <c r="FS213" s="56"/>
      <c r="FT213" s="56"/>
      <c r="FU213" s="56"/>
      <c r="FV213" s="56"/>
      <c r="FW213" s="56"/>
      <c r="FX213" s="56"/>
      <c r="FY213" s="56"/>
      <c r="FZ213" s="56"/>
      <c r="GA213" s="56"/>
      <c r="GB213" s="56"/>
      <c r="GC213" s="56"/>
      <c r="GD213" s="56"/>
      <c r="GE213" s="56"/>
      <c r="GF213" s="56"/>
      <c r="GG213" s="56"/>
      <c r="GH213" s="56"/>
      <c r="GI213" s="56"/>
      <c r="GJ213" s="56"/>
      <c r="GK213" s="56"/>
      <c r="GL213" s="56"/>
      <c r="GM213" s="56"/>
      <c r="GN213" s="56"/>
      <c r="GO213" s="56"/>
      <c r="GP213" s="56"/>
      <c r="GQ213" s="56"/>
      <c r="GR213" s="56"/>
      <c r="GS213" s="56"/>
      <c r="GT213" s="56"/>
      <c r="GU213" s="56"/>
      <c r="GV213" s="56"/>
      <c r="GW213" s="56"/>
      <c r="GX213" s="56"/>
      <c r="GY213" s="56"/>
      <c r="GZ213" s="56"/>
      <c r="HA213" s="56"/>
      <c r="HB213" s="56"/>
      <c r="HC213" s="56"/>
      <c r="HD213" s="56"/>
      <c r="HE213" s="56"/>
      <c r="HF213" s="56"/>
      <c r="HG213" s="56"/>
      <c r="HH213" s="56"/>
      <c r="HI213" s="56"/>
      <c r="HJ213" s="56"/>
      <c r="HK213" s="56"/>
      <c r="HL213" s="56"/>
      <c r="HM213" s="56"/>
    </row>
    <row r="214" spans="147:221" x14ac:dyDescent="0.25">
      <c r="EQ214" s="56"/>
      <c r="ER214" s="56"/>
      <c r="ES214" s="56"/>
      <c r="ET214" s="56"/>
      <c r="EU214" s="56"/>
      <c r="EV214" s="56"/>
      <c r="EW214" s="56"/>
      <c r="EX214" s="56"/>
      <c r="EY214" s="56"/>
      <c r="EZ214" s="56"/>
      <c r="FA214" s="56"/>
      <c r="FB214" s="56"/>
      <c r="FC214" s="56"/>
      <c r="FD214" s="56"/>
      <c r="FE214" s="56"/>
      <c r="FF214" s="56"/>
      <c r="FG214" s="56"/>
      <c r="FH214" s="56"/>
      <c r="FI214" s="56"/>
      <c r="FJ214" s="56"/>
      <c r="FK214" s="56"/>
      <c r="FL214" s="56"/>
      <c r="FM214" s="56"/>
      <c r="FN214" s="56"/>
      <c r="FO214" s="56"/>
      <c r="FP214" s="56"/>
      <c r="FQ214" s="56"/>
      <c r="FR214" s="56"/>
      <c r="FS214" s="56"/>
      <c r="FT214" s="56"/>
      <c r="FU214" s="56"/>
      <c r="FV214" s="56"/>
      <c r="FW214" s="56"/>
      <c r="FX214" s="56"/>
      <c r="FY214" s="56"/>
      <c r="FZ214" s="56"/>
      <c r="GA214" s="56"/>
      <c r="GB214" s="56"/>
      <c r="GC214" s="56"/>
      <c r="GD214" s="56"/>
      <c r="GE214" s="56"/>
      <c r="GF214" s="56"/>
      <c r="GG214" s="56"/>
      <c r="GH214" s="56"/>
      <c r="GI214" s="56"/>
      <c r="GJ214" s="56"/>
      <c r="GK214" s="56"/>
      <c r="GL214" s="56"/>
      <c r="GM214" s="56"/>
      <c r="GN214" s="56"/>
      <c r="GO214" s="56"/>
      <c r="GP214" s="56"/>
      <c r="GQ214" s="56"/>
      <c r="GR214" s="56"/>
      <c r="GS214" s="56"/>
      <c r="GT214" s="56"/>
      <c r="GU214" s="56"/>
      <c r="GV214" s="56"/>
      <c r="GW214" s="56"/>
      <c r="GX214" s="56"/>
      <c r="GY214" s="56"/>
      <c r="GZ214" s="56"/>
      <c r="HA214" s="56"/>
      <c r="HB214" s="56"/>
      <c r="HC214" s="56"/>
      <c r="HD214" s="56"/>
      <c r="HE214" s="56"/>
      <c r="HF214" s="56"/>
      <c r="HG214" s="56"/>
      <c r="HH214" s="56"/>
      <c r="HI214" s="56"/>
      <c r="HJ214" s="56"/>
      <c r="HK214" s="56"/>
      <c r="HL214" s="56"/>
      <c r="HM214" s="56"/>
    </row>
    <row r="215" spans="147:221" x14ac:dyDescent="0.25">
      <c r="EQ215" s="56"/>
      <c r="ER215" s="56"/>
      <c r="ES215" s="56"/>
      <c r="ET215" s="56"/>
      <c r="EU215" s="56"/>
      <c r="EV215" s="56"/>
      <c r="EW215" s="56"/>
      <c r="EX215" s="56"/>
      <c r="EY215" s="56"/>
      <c r="EZ215" s="56"/>
      <c r="FA215" s="56"/>
      <c r="FB215" s="56"/>
      <c r="FC215" s="56"/>
      <c r="FD215" s="56"/>
      <c r="FE215" s="56"/>
      <c r="FF215" s="56"/>
      <c r="FG215" s="56"/>
      <c r="FH215" s="56"/>
      <c r="FI215" s="56"/>
      <c r="FJ215" s="56"/>
      <c r="FK215" s="56"/>
      <c r="FL215" s="56"/>
      <c r="FM215" s="56"/>
      <c r="FN215" s="56"/>
      <c r="FO215" s="56"/>
      <c r="FP215" s="56"/>
      <c r="FQ215" s="56"/>
      <c r="FR215" s="56"/>
      <c r="FS215" s="56"/>
      <c r="FT215" s="56"/>
      <c r="FU215" s="56"/>
      <c r="FV215" s="56"/>
      <c r="FW215" s="56"/>
      <c r="FX215" s="56"/>
      <c r="FY215" s="56"/>
      <c r="FZ215" s="56"/>
      <c r="GA215" s="56"/>
      <c r="GB215" s="56"/>
      <c r="GC215" s="56"/>
      <c r="GD215" s="56"/>
      <c r="GE215" s="56"/>
      <c r="GF215" s="56"/>
      <c r="GG215" s="56"/>
      <c r="GH215" s="56"/>
      <c r="GI215" s="56"/>
      <c r="GJ215" s="56"/>
      <c r="GK215" s="56"/>
      <c r="GL215" s="56"/>
      <c r="GM215" s="56"/>
      <c r="GN215" s="56"/>
      <c r="GO215" s="56"/>
      <c r="GP215" s="56"/>
      <c r="GQ215" s="56"/>
      <c r="GR215" s="56"/>
      <c r="GS215" s="56"/>
      <c r="GT215" s="56"/>
      <c r="GU215" s="56"/>
      <c r="GV215" s="56"/>
      <c r="GW215" s="56"/>
      <c r="GX215" s="56"/>
      <c r="GY215" s="56"/>
      <c r="GZ215" s="56"/>
      <c r="HA215" s="56"/>
      <c r="HB215" s="56"/>
      <c r="HC215" s="56"/>
      <c r="HD215" s="56"/>
      <c r="HE215" s="56"/>
      <c r="HF215" s="56"/>
      <c r="HG215" s="56"/>
      <c r="HH215" s="56"/>
      <c r="HI215" s="56"/>
      <c r="HJ215" s="56"/>
      <c r="HK215" s="56"/>
      <c r="HL215" s="56"/>
      <c r="HM215" s="56"/>
    </row>
    <row r="216" spans="147:221" x14ac:dyDescent="0.25">
      <c r="EQ216" s="56"/>
      <c r="ER216" s="56"/>
      <c r="ES216" s="56"/>
      <c r="ET216" s="56"/>
      <c r="EU216" s="56"/>
      <c r="EV216" s="56"/>
      <c r="EW216" s="56"/>
      <c r="EX216" s="56"/>
      <c r="EY216" s="56"/>
      <c r="EZ216" s="56"/>
      <c r="FA216" s="56"/>
      <c r="FB216" s="56"/>
      <c r="FC216" s="56"/>
      <c r="FD216" s="56"/>
      <c r="FE216" s="56"/>
      <c r="FF216" s="56"/>
      <c r="FG216" s="56"/>
      <c r="FH216" s="56"/>
      <c r="FI216" s="56"/>
      <c r="FJ216" s="56"/>
      <c r="FK216" s="56"/>
      <c r="FL216" s="56"/>
      <c r="FM216" s="56"/>
      <c r="FN216" s="56"/>
      <c r="FO216" s="56"/>
      <c r="FP216" s="56"/>
      <c r="FQ216" s="56"/>
      <c r="FR216" s="56"/>
      <c r="FS216" s="56"/>
      <c r="FT216" s="56"/>
      <c r="FU216" s="56"/>
      <c r="FV216" s="56"/>
      <c r="FW216" s="56"/>
      <c r="FX216" s="56"/>
      <c r="FY216" s="56"/>
      <c r="FZ216" s="56"/>
      <c r="GA216" s="56"/>
      <c r="GB216" s="56"/>
      <c r="GC216" s="56"/>
      <c r="GD216" s="56"/>
      <c r="GE216" s="56"/>
      <c r="GF216" s="56"/>
      <c r="GG216" s="56"/>
      <c r="GH216" s="56"/>
      <c r="GI216" s="56"/>
      <c r="GJ216" s="56"/>
      <c r="GK216" s="56"/>
      <c r="GL216" s="56"/>
      <c r="GM216" s="56"/>
      <c r="GN216" s="56"/>
      <c r="GO216" s="56"/>
      <c r="GP216" s="56"/>
      <c r="GQ216" s="56"/>
      <c r="GR216" s="56"/>
      <c r="GS216" s="56"/>
      <c r="GT216" s="56"/>
      <c r="GU216" s="56"/>
      <c r="GV216" s="56"/>
      <c r="GW216" s="56"/>
      <c r="GX216" s="56"/>
      <c r="GY216" s="56"/>
      <c r="GZ216" s="56"/>
      <c r="HA216" s="56"/>
      <c r="HB216" s="56"/>
      <c r="HC216" s="56"/>
      <c r="HD216" s="56"/>
      <c r="HE216" s="56"/>
      <c r="HF216" s="56"/>
      <c r="HG216" s="56"/>
      <c r="HH216" s="56"/>
      <c r="HI216" s="56"/>
      <c r="HJ216" s="56"/>
      <c r="HK216" s="56"/>
      <c r="HL216" s="56"/>
      <c r="HM216" s="56"/>
    </row>
    <row r="217" spans="147:221" x14ac:dyDescent="0.25">
      <c r="EQ217" s="56"/>
      <c r="ER217" s="56"/>
      <c r="ES217" s="56"/>
      <c r="ET217" s="56"/>
      <c r="EU217" s="56"/>
      <c r="EV217" s="56"/>
      <c r="EW217" s="56"/>
      <c r="EX217" s="56"/>
      <c r="EY217" s="56"/>
      <c r="EZ217" s="56"/>
      <c r="FA217" s="56"/>
      <c r="FB217" s="56"/>
      <c r="FC217" s="56"/>
      <c r="FD217" s="56"/>
      <c r="FE217" s="56"/>
      <c r="FF217" s="56"/>
      <c r="FG217" s="56"/>
      <c r="FH217" s="56"/>
      <c r="FI217" s="56"/>
      <c r="FJ217" s="56"/>
      <c r="FK217" s="56"/>
      <c r="FL217" s="56"/>
      <c r="FM217" s="56"/>
      <c r="FN217" s="56"/>
      <c r="FO217" s="56"/>
      <c r="FP217" s="56"/>
      <c r="FQ217" s="56"/>
      <c r="FR217" s="56"/>
      <c r="FS217" s="56"/>
      <c r="FT217" s="56"/>
      <c r="FU217" s="56"/>
      <c r="FV217" s="56"/>
      <c r="FW217" s="56"/>
      <c r="FX217" s="56"/>
      <c r="FY217" s="56"/>
      <c r="FZ217" s="56"/>
      <c r="GA217" s="56"/>
      <c r="GB217" s="56"/>
      <c r="GC217" s="56"/>
      <c r="GD217" s="56"/>
      <c r="GE217" s="56"/>
      <c r="GF217" s="56"/>
      <c r="GG217" s="56"/>
      <c r="GH217" s="56"/>
      <c r="GI217" s="56"/>
      <c r="GJ217" s="56"/>
      <c r="GK217" s="56"/>
      <c r="GL217" s="56"/>
      <c r="GM217" s="56"/>
      <c r="GN217" s="56"/>
      <c r="GO217" s="56"/>
      <c r="GP217" s="56"/>
      <c r="GQ217" s="56"/>
      <c r="GR217" s="56"/>
      <c r="GS217" s="56"/>
      <c r="GT217" s="56"/>
      <c r="GU217" s="56"/>
      <c r="GV217" s="56"/>
      <c r="GW217" s="56"/>
      <c r="GX217" s="56"/>
      <c r="GY217" s="56"/>
      <c r="GZ217" s="56"/>
      <c r="HA217" s="56"/>
      <c r="HB217" s="56"/>
      <c r="HC217" s="56"/>
      <c r="HD217" s="56"/>
      <c r="HE217" s="56"/>
      <c r="HF217" s="56"/>
      <c r="HG217" s="56"/>
      <c r="HH217" s="56"/>
      <c r="HI217" s="56"/>
      <c r="HJ217" s="56"/>
      <c r="HK217" s="56"/>
      <c r="HL217" s="56"/>
      <c r="HM217" s="56"/>
    </row>
    <row r="218" spans="147:221" x14ac:dyDescent="0.25">
      <c r="EQ218" s="56"/>
      <c r="ER218" s="56"/>
      <c r="ES218" s="56"/>
      <c r="ET218" s="56"/>
      <c r="EU218" s="56"/>
      <c r="EV218" s="56"/>
      <c r="EW218" s="56"/>
      <c r="EX218" s="56"/>
      <c r="EY218" s="56"/>
      <c r="EZ218" s="56"/>
      <c r="FA218" s="56"/>
      <c r="FB218" s="56"/>
      <c r="FC218" s="56"/>
      <c r="FD218" s="56"/>
      <c r="FE218" s="56"/>
      <c r="FF218" s="56"/>
      <c r="FG218" s="56"/>
      <c r="FH218" s="56"/>
      <c r="FI218" s="56"/>
      <c r="FJ218" s="56"/>
      <c r="FK218" s="56"/>
      <c r="FL218" s="56"/>
      <c r="FM218" s="56"/>
      <c r="FN218" s="56"/>
      <c r="FO218" s="56"/>
      <c r="FP218" s="56"/>
      <c r="FQ218" s="56"/>
      <c r="FR218" s="56"/>
      <c r="FS218" s="56"/>
      <c r="FT218" s="56"/>
      <c r="FU218" s="56"/>
      <c r="FV218" s="56"/>
      <c r="FW218" s="56"/>
      <c r="FX218" s="56"/>
      <c r="FY218" s="56"/>
      <c r="FZ218" s="56"/>
      <c r="GA218" s="56"/>
      <c r="GB218" s="56"/>
      <c r="GC218" s="56"/>
      <c r="GD218" s="56"/>
      <c r="GE218" s="56"/>
      <c r="GF218" s="56"/>
      <c r="GG218" s="56"/>
      <c r="GH218" s="56"/>
      <c r="GI218" s="56"/>
      <c r="GJ218" s="56"/>
      <c r="GK218" s="56"/>
      <c r="GL218" s="56"/>
      <c r="GM218" s="56"/>
      <c r="GN218" s="56"/>
      <c r="GO218" s="56"/>
      <c r="GP218" s="56"/>
      <c r="GQ218" s="56"/>
      <c r="GR218" s="56"/>
      <c r="GS218" s="56"/>
      <c r="GT218" s="56"/>
      <c r="GU218" s="56"/>
      <c r="GV218" s="56"/>
      <c r="GW218" s="56"/>
      <c r="GX218" s="56"/>
      <c r="GY218" s="56"/>
      <c r="GZ218" s="56"/>
      <c r="HA218" s="56"/>
      <c r="HB218" s="56"/>
      <c r="HC218" s="56"/>
      <c r="HD218" s="56"/>
      <c r="HE218" s="56"/>
      <c r="HF218" s="56"/>
      <c r="HG218" s="56"/>
      <c r="HH218" s="56"/>
      <c r="HI218" s="56"/>
      <c r="HJ218" s="56"/>
      <c r="HK218" s="56"/>
      <c r="HL218" s="56"/>
      <c r="HM218" s="56"/>
    </row>
    <row r="219" spans="147:221" x14ac:dyDescent="0.25">
      <c r="EQ219" s="56"/>
      <c r="ER219" s="56"/>
      <c r="ES219" s="56"/>
      <c r="ET219" s="56"/>
      <c r="EU219" s="56"/>
      <c r="EV219" s="56"/>
      <c r="EW219" s="56"/>
      <c r="EX219" s="56"/>
      <c r="EY219" s="56"/>
      <c r="EZ219" s="56"/>
      <c r="FA219" s="56"/>
      <c r="FB219" s="56"/>
      <c r="FC219" s="56"/>
      <c r="FD219" s="56"/>
      <c r="FE219" s="56"/>
      <c r="FF219" s="56"/>
      <c r="FG219" s="56"/>
      <c r="FH219" s="56"/>
      <c r="FI219" s="56"/>
      <c r="FJ219" s="56"/>
      <c r="FK219" s="56"/>
      <c r="FL219" s="56"/>
      <c r="FM219" s="56"/>
      <c r="FN219" s="56"/>
      <c r="FO219" s="56"/>
      <c r="FP219" s="56"/>
      <c r="FQ219" s="56"/>
      <c r="FR219" s="56"/>
      <c r="FS219" s="56"/>
      <c r="FT219" s="56"/>
      <c r="FU219" s="56"/>
      <c r="FV219" s="56"/>
      <c r="FW219" s="56"/>
      <c r="FX219" s="56"/>
      <c r="FY219" s="56"/>
      <c r="FZ219" s="56"/>
      <c r="GA219" s="56"/>
      <c r="GB219" s="56"/>
      <c r="GC219" s="56"/>
      <c r="GD219" s="56"/>
      <c r="GE219" s="56"/>
      <c r="GF219" s="56"/>
      <c r="GG219" s="56"/>
      <c r="GH219" s="56"/>
      <c r="GI219" s="56"/>
      <c r="GJ219" s="56"/>
      <c r="GK219" s="56"/>
      <c r="GL219" s="56"/>
      <c r="GM219" s="56"/>
      <c r="GN219" s="56"/>
      <c r="GO219" s="56"/>
      <c r="GP219" s="56"/>
      <c r="GQ219" s="56"/>
      <c r="GR219" s="56"/>
      <c r="GS219" s="56"/>
      <c r="GT219" s="56"/>
      <c r="GU219" s="56"/>
      <c r="GV219" s="56"/>
      <c r="GW219" s="56"/>
      <c r="GX219" s="56"/>
      <c r="GY219" s="56"/>
      <c r="GZ219" s="56"/>
      <c r="HA219" s="56"/>
      <c r="HB219" s="56"/>
      <c r="HC219" s="56"/>
      <c r="HD219" s="56"/>
      <c r="HE219" s="56"/>
      <c r="HF219" s="56"/>
      <c r="HG219" s="56"/>
      <c r="HH219" s="56"/>
      <c r="HI219" s="56"/>
      <c r="HJ219" s="56"/>
      <c r="HK219" s="56"/>
      <c r="HL219" s="56"/>
      <c r="HM219" s="56"/>
    </row>
    <row r="220" spans="147:221" x14ac:dyDescent="0.25">
      <c r="EQ220" s="56"/>
      <c r="ER220" s="56"/>
      <c r="ES220" s="56"/>
      <c r="ET220" s="56"/>
      <c r="EU220" s="56"/>
      <c r="EV220" s="56"/>
      <c r="EW220" s="56"/>
      <c r="EX220" s="56"/>
      <c r="EY220" s="56"/>
      <c r="EZ220" s="56"/>
      <c r="FA220" s="56"/>
      <c r="FB220" s="56"/>
      <c r="FC220" s="56"/>
      <c r="FD220" s="56"/>
      <c r="FE220" s="56"/>
      <c r="FF220" s="56"/>
      <c r="FG220" s="56"/>
      <c r="FH220" s="56"/>
      <c r="FI220" s="56"/>
      <c r="FJ220" s="56"/>
      <c r="FK220" s="56"/>
      <c r="FL220" s="56"/>
      <c r="FM220" s="56"/>
      <c r="FN220" s="56"/>
      <c r="FO220" s="56"/>
      <c r="FP220" s="56"/>
      <c r="FQ220" s="56"/>
      <c r="FR220" s="56"/>
      <c r="FS220" s="56"/>
      <c r="FT220" s="56"/>
      <c r="FU220" s="56"/>
      <c r="FV220" s="56"/>
      <c r="FW220" s="56"/>
      <c r="FX220" s="56"/>
      <c r="FY220" s="56"/>
      <c r="FZ220" s="56"/>
      <c r="GA220" s="56"/>
      <c r="GB220" s="56"/>
      <c r="GC220" s="56"/>
      <c r="GD220" s="56"/>
      <c r="GE220" s="56"/>
      <c r="GF220" s="56"/>
      <c r="GG220" s="56"/>
      <c r="GH220" s="56"/>
      <c r="GI220" s="56"/>
      <c r="GJ220" s="56"/>
      <c r="GK220" s="56"/>
      <c r="GL220" s="56"/>
      <c r="GM220" s="56"/>
      <c r="GN220" s="56"/>
      <c r="GO220" s="56"/>
      <c r="GP220" s="56"/>
      <c r="GQ220" s="56"/>
      <c r="GR220" s="56"/>
      <c r="GS220" s="56"/>
      <c r="GT220" s="56"/>
      <c r="GU220" s="56"/>
      <c r="GV220" s="56"/>
      <c r="GW220" s="56"/>
      <c r="GX220" s="56"/>
      <c r="GY220" s="56"/>
      <c r="GZ220" s="56"/>
      <c r="HA220" s="56"/>
      <c r="HB220" s="56"/>
      <c r="HC220" s="56"/>
      <c r="HD220" s="56"/>
      <c r="HE220" s="56"/>
      <c r="HF220" s="56"/>
      <c r="HG220" s="56"/>
      <c r="HH220" s="56"/>
      <c r="HI220" s="56"/>
      <c r="HJ220" s="56"/>
      <c r="HK220" s="56"/>
      <c r="HL220" s="56"/>
      <c r="HM220" s="56"/>
    </row>
    <row r="221" spans="147:221" x14ac:dyDescent="0.25">
      <c r="EQ221" s="56"/>
      <c r="ER221" s="56"/>
      <c r="ES221" s="56"/>
      <c r="ET221" s="56"/>
      <c r="EU221" s="56"/>
      <c r="EV221" s="56"/>
      <c r="EW221" s="56"/>
      <c r="EX221" s="56"/>
      <c r="EY221" s="56"/>
      <c r="EZ221" s="56"/>
      <c r="FA221" s="56"/>
      <c r="FB221" s="56"/>
      <c r="FC221" s="56"/>
      <c r="FD221" s="56"/>
      <c r="FE221" s="56"/>
      <c r="FF221" s="56"/>
      <c r="FG221" s="56"/>
      <c r="FH221" s="56"/>
      <c r="FI221" s="56"/>
      <c r="FJ221" s="56"/>
      <c r="FK221" s="56"/>
      <c r="FL221" s="56"/>
      <c r="FM221" s="56"/>
      <c r="FN221" s="56"/>
      <c r="FO221" s="56"/>
      <c r="FP221" s="56"/>
      <c r="FQ221" s="56"/>
      <c r="FR221" s="56"/>
      <c r="FS221" s="56"/>
      <c r="FT221" s="56"/>
      <c r="FU221" s="56"/>
      <c r="FV221" s="56"/>
      <c r="FW221" s="56"/>
      <c r="FX221" s="56"/>
      <c r="FY221" s="56"/>
      <c r="FZ221" s="56"/>
      <c r="GA221" s="56"/>
      <c r="GB221" s="56"/>
      <c r="GC221" s="56"/>
      <c r="GD221" s="56"/>
      <c r="GE221" s="56"/>
      <c r="GF221" s="56"/>
      <c r="GG221" s="56"/>
      <c r="GH221" s="56"/>
      <c r="GI221" s="56"/>
      <c r="GJ221" s="56"/>
      <c r="GK221" s="56"/>
      <c r="GL221" s="56"/>
      <c r="GM221" s="56"/>
      <c r="GN221" s="56"/>
      <c r="GO221" s="56"/>
      <c r="GP221" s="56"/>
      <c r="GQ221" s="56"/>
      <c r="GR221" s="56"/>
      <c r="GS221" s="56"/>
      <c r="GT221" s="56"/>
      <c r="GU221" s="56"/>
      <c r="GV221" s="56"/>
      <c r="GW221" s="56"/>
      <c r="GX221" s="56"/>
      <c r="GY221" s="56"/>
      <c r="GZ221" s="56"/>
      <c r="HA221" s="56"/>
      <c r="HB221" s="56"/>
      <c r="HC221" s="56"/>
      <c r="HD221" s="56"/>
      <c r="HE221" s="56"/>
      <c r="HF221" s="56"/>
      <c r="HG221" s="56"/>
      <c r="HH221" s="56"/>
      <c r="HI221" s="56"/>
      <c r="HJ221" s="56"/>
      <c r="HK221" s="56"/>
      <c r="HL221" s="56"/>
      <c r="HM221" s="56"/>
    </row>
    <row r="222" spans="147:221" x14ac:dyDescent="0.25">
      <c r="EQ222" s="56"/>
      <c r="ER222" s="56"/>
      <c r="ES222" s="56"/>
      <c r="ET222" s="56"/>
      <c r="EU222" s="56"/>
      <c r="EV222" s="56"/>
      <c r="EW222" s="56"/>
      <c r="EX222" s="56"/>
      <c r="EY222" s="56"/>
      <c r="EZ222" s="56"/>
      <c r="FA222" s="56"/>
      <c r="FB222" s="56"/>
      <c r="FC222" s="56"/>
      <c r="FD222" s="56"/>
      <c r="FE222" s="56"/>
      <c r="FF222" s="56"/>
      <c r="FG222" s="56"/>
      <c r="FH222" s="56"/>
      <c r="FI222" s="56"/>
      <c r="FJ222" s="56"/>
      <c r="FK222" s="56"/>
      <c r="FL222" s="56"/>
      <c r="FM222" s="56"/>
      <c r="FN222" s="56"/>
      <c r="FO222" s="56"/>
      <c r="FP222" s="56"/>
      <c r="FQ222" s="56"/>
      <c r="FR222" s="56"/>
      <c r="FS222" s="56"/>
      <c r="FT222" s="56"/>
      <c r="FU222" s="56"/>
      <c r="FV222" s="56"/>
      <c r="FW222" s="56"/>
      <c r="FX222" s="56"/>
      <c r="FY222" s="56"/>
      <c r="FZ222" s="56"/>
      <c r="GA222" s="56"/>
      <c r="GB222" s="56"/>
      <c r="GC222" s="56"/>
      <c r="GD222" s="56"/>
      <c r="GE222" s="56"/>
      <c r="GF222" s="56"/>
      <c r="GG222" s="56"/>
      <c r="GH222" s="56"/>
      <c r="GI222" s="56"/>
      <c r="GJ222" s="56"/>
      <c r="GK222" s="56"/>
      <c r="GL222" s="56"/>
      <c r="GM222" s="56"/>
      <c r="GN222" s="56"/>
      <c r="GO222" s="56"/>
      <c r="GP222" s="56"/>
      <c r="GQ222" s="56"/>
      <c r="GR222" s="56"/>
      <c r="GS222" s="56"/>
      <c r="GT222" s="56"/>
      <c r="GU222" s="56"/>
      <c r="GV222" s="56"/>
      <c r="GW222" s="56"/>
      <c r="GX222" s="56"/>
      <c r="GY222" s="56"/>
      <c r="GZ222" s="56"/>
      <c r="HA222" s="56"/>
      <c r="HB222" s="56"/>
      <c r="HC222" s="56"/>
      <c r="HD222" s="56"/>
      <c r="HE222" s="56"/>
      <c r="HF222" s="56"/>
      <c r="HG222" s="56"/>
      <c r="HH222" s="56"/>
      <c r="HI222" s="56"/>
      <c r="HJ222" s="56"/>
      <c r="HK222" s="56"/>
      <c r="HL222" s="56"/>
      <c r="HM222" s="56"/>
    </row>
    <row r="223" spans="147:221" x14ac:dyDescent="0.25">
      <c r="EQ223" s="56"/>
      <c r="ER223" s="56"/>
      <c r="ES223" s="56"/>
      <c r="ET223" s="56"/>
      <c r="EU223" s="56"/>
      <c r="EV223" s="56"/>
      <c r="EW223" s="56"/>
      <c r="EX223" s="56"/>
      <c r="EY223" s="56"/>
      <c r="EZ223" s="56"/>
      <c r="FA223" s="56"/>
      <c r="FB223" s="56"/>
      <c r="FC223" s="56"/>
      <c r="FD223" s="56"/>
      <c r="FE223" s="56"/>
      <c r="FF223" s="56"/>
      <c r="FG223" s="56"/>
      <c r="FH223" s="56"/>
      <c r="FI223" s="56"/>
      <c r="FJ223" s="56"/>
      <c r="FK223" s="56"/>
      <c r="FL223" s="56"/>
      <c r="FM223" s="56"/>
      <c r="FN223" s="56"/>
      <c r="FO223" s="56"/>
      <c r="FP223" s="56"/>
      <c r="FQ223" s="56"/>
      <c r="FR223" s="56"/>
      <c r="FS223" s="56"/>
      <c r="FT223" s="56"/>
      <c r="FU223" s="56"/>
      <c r="FV223" s="56"/>
      <c r="FW223" s="56"/>
      <c r="FX223" s="56"/>
      <c r="FY223" s="56"/>
      <c r="FZ223" s="56"/>
      <c r="GA223" s="56"/>
      <c r="GB223" s="56"/>
      <c r="GC223" s="56"/>
      <c r="GD223" s="56"/>
      <c r="GE223" s="56"/>
      <c r="GF223" s="56"/>
      <c r="GG223" s="56"/>
      <c r="GH223" s="56"/>
      <c r="GI223" s="56"/>
      <c r="GJ223" s="56"/>
      <c r="GK223" s="56"/>
      <c r="GL223" s="56"/>
      <c r="GM223" s="56"/>
      <c r="GN223" s="56"/>
      <c r="GO223" s="56"/>
      <c r="GP223" s="56"/>
      <c r="GQ223" s="56"/>
      <c r="GR223" s="56"/>
      <c r="GS223" s="56"/>
      <c r="GT223" s="56"/>
      <c r="GU223" s="56"/>
      <c r="GV223" s="56"/>
      <c r="GW223" s="56"/>
      <c r="GX223" s="56"/>
      <c r="GY223" s="56"/>
      <c r="GZ223" s="56"/>
      <c r="HA223" s="56"/>
      <c r="HB223" s="56"/>
      <c r="HC223" s="56"/>
      <c r="HD223" s="56"/>
      <c r="HE223" s="56"/>
      <c r="HF223" s="56"/>
      <c r="HG223" s="56"/>
      <c r="HH223" s="56"/>
      <c r="HI223" s="56"/>
      <c r="HJ223" s="56"/>
      <c r="HK223" s="56"/>
      <c r="HL223" s="56"/>
      <c r="HM223" s="56"/>
    </row>
    <row r="224" spans="147:221" x14ac:dyDescent="0.25">
      <c r="EQ224" s="56"/>
      <c r="ER224" s="56"/>
      <c r="ES224" s="56"/>
      <c r="ET224" s="56"/>
      <c r="EU224" s="56"/>
      <c r="EV224" s="56"/>
      <c r="EW224" s="56"/>
      <c r="EX224" s="56"/>
      <c r="EY224" s="56"/>
      <c r="EZ224" s="56"/>
      <c r="FA224" s="56"/>
      <c r="FB224" s="56"/>
      <c r="FC224" s="56"/>
      <c r="FD224" s="56"/>
      <c r="FE224" s="56"/>
      <c r="FF224" s="56"/>
      <c r="FG224" s="56"/>
      <c r="FH224" s="56"/>
      <c r="FI224" s="56"/>
      <c r="FJ224" s="56"/>
      <c r="FK224" s="56"/>
      <c r="FL224" s="56"/>
      <c r="FM224" s="56"/>
      <c r="FN224" s="56"/>
      <c r="FO224" s="56"/>
      <c r="FP224" s="56"/>
      <c r="FQ224" s="56"/>
      <c r="FR224" s="56"/>
      <c r="FS224" s="56"/>
      <c r="FT224" s="56"/>
      <c r="FU224" s="56"/>
      <c r="FV224" s="56"/>
      <c r="FW224" s="56"/>
      <c r="FX224" s="56"/>
      <c r="FY224" s="56"/>
      <c r="FZ224" s="56"/>
      <c r="GA224" s="56"/>
      <c r="GB224" s="56"/>
      <c r="GC224" s="56"/>
      <c r="GD224" s="56"/>
      <c r="GE224" s="56"/>
      <c r="GF224" s="56"/>
      <c r="GG224" s="56"/>
      <c r="GH224" s="56"/>
      <c r="GI224" s="56"/>
      <c r="GJ224" s="56"/>
      <c r="GK224" s="56"/>
      <c r="GL224" s="56"/>
      <c r="GM224" s="56"/>
      <c r="GN224" s="56"/>
      <c r="GO224" s="56"/>
      <c r="GP224" s="56"/>
      <c r="GQ224" s="56"/>
      <c r="GR224" s="56"/>
      <c r="GS224" s="56"/>
      <c r="GT224" s="56"/>
      <c r="GU224" s="56"/>
      <c r="GV224" s="56"/>
      <c r="GW224" s="56"/>
      <c r="GX224" s="56"/>
      <c r="GY224" s="56"/>
      <c r="GZ224" s="56"/>
      <c r="HA224" s="56"/>
      <c r="HB224" s="56"/>
      <c r="HC224" s="56"/>
      <c r="HD224" s="56"/>
      <c r="HE224" s="56"/>
      <c r="HF224" s="56"/>
      <c r="HG224" s="56"/>
      <c r="HH224" s="56"/>
      <c r="HI224" s="56"/>
      <c r="HJ224" s="56"/>
      <c r="HK224" s="56"/>
      <c r="HL224" s="56"/>
      <c r="HM224" s="56"/>
    </row>
    <row r="225" spans="147:221" x14ac:dyDescent="0.25">
      <c r="EQ225" s="56"/>
      <c r="ER225" s="56"/>
      <c r="ES225" s="56"/>
      <c r="ET225" s="56"/>
      <c r="EU225" s="56"/>
      <c r="EV225" s="56"/>
      <c r="EW225" s="56"/>
      <c r="EX225" s="56"/>
      <c r="EY225" s="56"/>
      <c r="EZ225" s="56"/>
      <c r="FA225" s="56"/>
      <c r="FB225" s="56"/>
      <c r="FC225" s="56"/>
      <c r="FD225" s="56"/>
      <c r="FE225" s="56"/>
      <c r="FF225" s="56"/>
      <c r="FG225" s="56"/>
      <c r="FH225" s="56"/>
      <c r="FI225" s="56"/>
      <c r="FJ225" s="56"/>
      <c r="FK225" s="56"/>
      <c r="FL225" s="56"/>
      <c r="FM225" s="56"/>
      <c r="FN225" s="56"/>
      <c r="FO225" s="56"/>
      <c r="FP225" s="56"/>
      <c r="FQ225" s="56"/>
      <c r="FR225" s="56"/>
      <c r="FS225" s="56"/>
      <c r="FT225" s="56"/>
      <c r="FU225" s="56"/>
      <c r="FV225" s="56"/>
      <c r="FW225" s="56"/>
      <c r="FX225" s="56"/>
      <c r="FY225" s="56"/>
      <c r="FZ225" s="56"/>
      <c r="GA225" s="56"/>
      <c r="GB225" s="56"/>
      <c r="GC225" s="56"/>
      <c r="GD225" s="56"/>
      <c r="GE225" s="56"/>
      <c r="GF225" s="56"/>
      <c r="GG225" s="56"/>
      <c r="GH225" s="56"/>
      <c r="GI225" s="56"/>
      <c r="GJ225" s="56"/>
      <c r="GK225" s="56"/>
      <c r="GL225" s="56"/>
      <c r="GM225" s="56"/>
      <c r="GN225" s="56"/>
      <c r="GO225" s="56"/>
      <c r="GP225" s="56"/>
      <c r="GQ225" s="56"/>
      <c r="GR225" s="56"/>
      <c r="GS225" s="56"/>
      <c r="GT225" s="56"/>
      <c r="GU225" s="56"/>
      <c r="GV225" s="56"/>
      <c r="GW225" s="56"/>
      <c r="GX225" s="56"/>
      <c r="GY225" s="56"/>
      <c r="GZ225" s="56"/>
      <c r="HA225" s="56"/>
      <c r="HB225" s="56"/>
      <c r="HC225" s="56"/>
      <c r="HD225" s="56"/>
      <c r="HE225" s="56"/>
      <c r="HF225" s="56"/>
      <c r="HG225" s="56"/>
      <c r="HH225" s="56"/>
      <c r="HI225" s="56"/>
      <c r="HJ225" s="56"/>
      <c r="HK225" s="56"/>
      <c r="HL225" s="56"/>
      <c r="HM225" s="56"/>
    </row>
    <row r="226" spans="147:221" x14ac:dyDescent="0.25">
      <c r="EQ226" s="56"/>
      <c r="ER226" s="56"/>
      <c r="ES226" s="56"/>
      <c r="ET226" s="56"/>
      <c r="EU226" s="56"/>
      <c r="EV226" s="56"/>
      <c r="EW226" s="56"/>
      <c r="EX226" s="56"/>
      <c r="EY226" s="56"/>
      <c r="EZ226" s="56"/>
      <c r="FA226" s="56"/>
      <c r="FB226" s="56"/>
      <c r="FC226" s="56"/>
      <c r="FD226" s="56"/>
      <c r="FE226" s="56"/>
      <c r="FF226" s="56"/>
      <c r="FG226" s="56"/>
      <c r="FH226" s="56"/>
      <c r="FI226" s="56"/>
      <c r="FJ226" s="56"/>
      <c r="FK226" s="56"/>
      <c r="FL226" s="56"/>
      <c r="FM226" s="56"/>
      <c r="FN226" s="56"/>
      <c r="FO226" s="56"/>
      <c r="FP226" s="56"/>
      <c r="FQ226" s="56"/>
      <c r="FR226" s="56"/>
      <c r="FS226" s="56"/>
      <c r="FT226" s="56"/>
      <c r="FU226" s="56"/>
      <c r="FV226" s="56"/>
      <c r="FW226" s="56"/>
      <c r="FX226" s="56"/>
      <c r="FY226" s="56"/>
      <c r="FZ226" s="56"/>
      <c r="GA226" s="56"/>
      <c r="GB226" s="56"/>
      <c r="GC226" s="56"/>
      <c r="GD226" s="56"/>
      <c r="GE226" s="56"/>
      <c r="GF226" s="56"/>
      <c r="GG226" s="56"/>
      <c r="GH226" s="56"/>
      <c r="GI226" s="56"/>
      <c r="GJ226" s="56"/>
      <c r="GK226" s="56"/>
      <c r="GL226" s="56"/>
      <c r="GM226" s="56"/>
      <c r="GN226" s="56"/>
      <c r="GO226" s="56"/>
      <c r="GP226" s="56"/>
      <c r="GQ226" s="56"/>
      <c r="GR226" s="56"/>
      <c r="GS226" s="56"/>
      <c r="GT226" s="56"/>
      <c r="GU226" s="56"/>
      <c r="GV226" s="56"/>
      <c r="GW226" s="56"/>
      <c r="GX226" s="56"/>
      <c r="GY226" s="56"/>
      <c r="GZ226" s="56"/>
      <c r="HA226" s="56"/>
      <c r="HB226" s="56"/>
      <c r="HC226" s="56"/>
      <c r="HD226" s="56"/>
      <c r="HE226" s="56"/>
      <c r="HF226" s="56"/>
      <c r="HG226" s="56"/>
      <c r="HH226" s="56"/>
      <c r="HI226" s="56"/>
      <c r="HJ226" s="56"/>
      <c r="HK226" s="56"/>
      <c r="HL226" s="56"/>
      <c r="HM226" s="56"/>
    </row>
    <row r="227" spans="147:221" x14ac:dyDescent="0.25">
      <c r="EQ227" s="56"/>
      <c r="ER227" s="56"/>
      <c r="ES227" s="56"/>
      <c r="ET227" s="56"/>
      <c r="EU227" s="56"/>
      <c r="EV227" s="56"/>
      <c r="EW227" s="56"/>
      <c r="EX227" s="56"/>
      <c r="EY227" s="56"/>
      <c r="EZ227" s="56"/>
      <c r="FA227" s="56"/>
      <c r="FB227" s="56"/>
      <c r="FC227" s="56"/>
      <c r="FD227" s="56"/>
      <c r="FE227" s="56"/>
      <c r="FF227" s="56"/>
      <c r="FG227" s="56"/>
      <c r="FH227" s="56"/>
      <c r="FI227" s="56"/>
      <c r="FJ227" s="56"/>
      <c r="FK227" s="56"/>
      <c r="FL227" s="56"/>
      <c r="FM227" s="56"/>
      <c r="FN227" s="56"/>
      <c r="FO227" s="56"/>
      <c r="FP227" s="56"/>
      <c r="FQ227" s="56"/>
      <c r="FR227" s="56"/>
      <c r="FS227" s="56"/>
      <c r="FT227" s="56"/>
      <c r="FU227" s="56"/>
      <c r="FV227" s="56"/>
      <c r="FW227" s="56"/>
      <c r="FX227" s="56"/>
      <c r="FY227" s="56"/>
      <c r="FZ227" s="56"/>
      <c r="GA227" s="56"/>
      <c r="GB227" s="56"/>
      <c r="GC227" s="56"/>
      <c r="GD227" s="56"/>
      <c r="GE227" s="56"/>
      <c r="GF227" s="56"/>
      <c r="GG227" s="56"/>
      <c r="GH227" s="56"/>
      <c r="GI227" s="56"/>
      <c r="GJ227" s="56"/>
      <c r="GK227" s="56"/>
      <c r="GL227" s="56"/>
      <c r="GM227" s="56"/>
      <c r="GN227" s="56"/>
      <c r="GO227" s="56"/>
      <c r="GP227" s="56"/>
      <c r="GQ227" s="56"/>
      <c r="GR227" s="56"/>
      <c r="GS227" s="56"/>
      <c r="GT227" s="56"/>
      <c r="GU227" s="56"/>
      <c r="GV227" s="56"/>
      <c r="GW227" s="56"/>
      <c r="GX227" s="56"/>
      <c r="GY227" s="56"/>
      <c r="GZ227" s="56"/>
      <c r="HA227" s="56"/>
      <c r="HB227" s="56"/>
      <c r="HC227" s="56"/>
      <c r="HD227" s="56"/>
      <c r="HE227" s="56"/>
      <c r="HF227" s="56"/>
      <c r="HG227" s="56"/>
      <c r="HH227" s="56"/>
      <c r="HI227" s="56"/>
      <c r="HJ227" s="56"/>
      <c r="HK227" s="56"/>
      <c r="HL227" s="56"/>
      <c r="HM227" s="56"/>
    </row>
    <row r="228" spans="147:221" x14ac:dyDescent="0.25">
      <c r="EQ228" s="56"/>
      <c r="ER228" s="56"/>
      <c r="ES228" s="56"/>
      <c r="ET228" s="56"/>
      <c r="EU228" s="56"/>
      <c r="EV228" s="56"/>
      <c r="EW228" s="56"/>
      <c r="EX228" s="56"/>
      <c r="EY228" s="56"/>
      <c r="EZ228" s="56"/>
      <c r="FA228" s="56"/>
      <c r="FB228" s="56"/>
      <c r="FC228" s="56"/>
      <c r="FD228" s="56"/>
      <c r="FE228" s="56"/>
      <c r="FF228" s="56"/>
      <c r="FG228" s="56"/>
      <c r="FH228" s="56"/>
      <c r="FI228" s="56"/>
      <c r="FJ228" s="56"/>
      <c r="FK228" s="56"/>
      <c r="FL228" s="56"/>
      <c r="FM228" s="56"/>
      <c r="FN228" s="56"/>
      <c r="FO228" s="56"/>
      <c r="FP228" s="56"/>
      <c r="FQ228" s="56"/>
      <c r="FR228" s="56"/>
      <c r="FS228" s="56"/>
      <c r="FT228" s="56"/>
      <c r="FU228" s="56"/>
      <c r="FV228" s="56"/>
      <c r="FW228" s="56"/>
      <c r="FX228" s="56"/>
      <c r="FY228" s="56"/>
      <c r="FZ228" s="56"/>
      <c r="GA228" s="56"/>
      <c r="GB228" s="56"/>
      <c r="GC228" s="56"/>
      <c r="GD228" s="56"/>
      <c r="GE228" s="56"/>
      <c r="GF228" s="56"/>
      <c r="GG228" s="56"/>
      <c r="GH228" s="56"/>
      <c r="GI228" s="56"/>
      <c r="GJ228" s="56"/>
      <c r="GK228" s="56"/>
      <c r="GL228" s="56"/>
      <c r="GM228" s="56"/>
      <c r="GN228" s="56"/>
      <c r="GO228" s="56"/>
      <c r="GP228" s="56"/>
      <c r="GQ228" s="56"/>
      <c r="GR228" s="56"/>
      <c r="GS228" s="56"/>
      <c r="GT228" s="56"/>
      <c r="GU228" s="56"/>
      <c r="GV228" s="56"/>
      <c r="GW228" s="56"/>
      <c r="GX228" s="56"/>
      <c r="GY228" s="56"/>
      <c r="GZ228" s="56"/>
      <c r="HA228" s="56"/>
      <c r="HB228" s="56"/>
      <c r="HC228" s="56"/>
      <c r="HD228" s="56"/>
      <c r="HE228" s="56"/>
      <c r="HF228" s="56"/>
      <c r="HG228" s="56"/>
      <c r="HH228" s="56"/>
      <c r="HI228" s="56"/>
      <c r="HJ228" s="56"/>
      <c r="HK228" s="56"/>
      <c r="HL228" s="56"/>
      <c r="HM228" s="56"/>
    </row>
    <row r="229" spans="147:221" x14ac:dyDescent="0.25">
      <c r="EQ229" s="56"/>
      <c r="ER229" s="56"/>
      <c r="ES229" s="56"/>
      <c r="ET229" s="56"/>
      <c r="EU229" s="56"/>
      <c r="EV229" s="56"/>
      <c r="EW229" s="56"/>
      <c r="EX229" s="56"/>
      <c r="EY229" s="56"/>
      <c r="EZ229" s="56"/>
      <c r="FA229" s="56"/>
      <c r="FB229" s="56"/>
      <c r="FC229" s="56"/>
      <c r="FD229" s="56"/>
      <c r="FE229" s="56"/>
      <c r="FF229" s="56"/>
      <c r="FG229" s="56"/>
      <c r="FH229" s="56"/>
      <c r="FI229" s="56"/>
      <c r="FJ229" s="56"/>
      <c r="FK229" s="56"/>
      <c r="FL229" s="56"/>
      <c r="FM229" s="56"/>
      <c r="FN229" s="56"/>
      <c r="FO229" s="56"/>
      <c r="FP229" s="56"/>
      <c r="FQ229" s="56"/>
      <c r="FR229" s="56"/>
      <c r="FS229" s="56"/>
      <c r="FT229" s="56"/>
      <c r="FU229" s="56"/>
      <c r="FV229" s="56"/>
      <c r="FW229" s="56"/>
      <c r="FX229" s="56"/>
      <c r="FY229" s="56"/>
      <c r="FZ229" s="56"/>
      <c r="GA229" s="56"/>
      <c r="GB229" s="56"/>
      <c r="GC229" s="56"/>
      <c r="GD229" s="56"/>
      <c r="GE229" s="56"/>
      <c r="GF229" s="56"/>
      <c r="GG229" s="56"/>
      <c r="GH229" s="56"/>
      <c r="GI229" s="56"/>
      <c r="GJ229" s="56"/>
      <c r="GK229" s="56"/>
      <c r="GL229" s="56"/>
      <c r="GM229" s="56"/>
      <c r="GN229" s="56"/>
      <c r="GO229" s="56"/>
      <c r="GP229" s="56"/>
      <c r="GQ229" s="56"/>
      <c r="GR229" s="56"/>
      <c r="GS229" s="56"/>
      <c r="GT229" s="56"/>
      <c r="GU229" s="56"/>
      <c r="GV229" s="56"/>
      <c r="GW229" s="56"/>
      <c r="GX229" s="56"/>
      <c r="GY229" s="56"/>
      <c r="GZ229" s="56"/>
      <c r="HA229" s="56"/>
      <c r="HB229" s="56"/>
      <c r="HC229" s="56"/>
      <c r="HD229" s="56"/>
      <c r="HE229" s="56"/>
      <c r="HF229" s="56"/>
      <c r="HG229" s="56"/>
      <c r="HH229" s="56"/>
      <c r="HI229" s="56"/>
      <c r="HJ229" s="56"/>
      <c r="HK229" s="56"/>
      <c r="HL229" s="56"/>
      <c r="HM229" s="56"/>
    </row>
    <row r="230" spans="147:221" x14ac:dyDescent="0.25">
      <c r="EQ230" s="56"/>
      <c r="ER230" s="56"/>
      <c r="ES230" s="56"/>
      <c r="ET230" s="56"/>
      <c r="EU230" s="56"/>
      <c r="EV230" s="56"/>
      <c r="EW230" s="56"/>
      <c r="EX230" s="56"/>
      <c r="EY230" s="56"/>
      <c r="EZ230" s="56"/>
      <c r="FA230" s="56"/>
      <c r="FB230" s="56"/>
      <c r="FC230" s="56"/>
      <c r="FD230" s="56"/>
      <c r="FE230" s="56"/>
      <c r="FF230" s="56"/>
      <c r="FG230" s="56"/>
      <c r="FH230" s="56"/>
      <c r="FI230" s="56"/>
      <c r="FJ230" s="56"/>
      <c r="FK230" s="56"/>
      <c r="FL230" s="56"/>
      <c r="FM230" s="56"/>
      <c r="FN230" s="56"/>
      <c r="FO230" s="56"/>
      <c r="FP230" s="56"/>
      <c r="FQ230" s="56"/>
      <c r="FR230" s="56"/>
      <c r="FS230" s="56"/>
      <c r="FT230" s="56"/>
      <c r="FU230" s="56"/>
      <c r="FV230" s="56"/>
      <c r="FW230" s="56"/>
      <c r="FX230" s="56"/>
      <c r="FY230" s="56"/>
      <c r="FZ230" s="56"/>
      <c r="GA230" s="56"/>
      <c r="GB230" s="56"/>
      <c r="GC230" s="56"/>
      <c r="GD230" s="56"/>
      <c r="GE230" s="56"/>
      <c r="GF230" s="56"/>
      <c r="GG230" s="56"/>
      <c r="GH230" s="56"/>
      <c r="GI230" s="56"/>
      <c r="GJ230" s="56"/>
      <c r="GK230" s="56"/>
      <c r="GL230" s="56"/>
      <c r="GM230" s="56"/>
      <c r="GN230" s="56"/>
      <c r="GO230" s="56"/>
      <c r="GP230" s="56"/>
      <c r="GQ230" s="56"/>
      <c r="GR230" s="56"/>
      <c r="GS230" s="56"/>
      <c r="GT230" s="56"/>
      <c r="GU230" s="56"/>
      <c r="GV230" s="56"/>
      <c r="GW230" s="56"/>
      <c r="GX230" s="56"/>
      <c r="GY230" s="56"/>
      <c r="GZ230" s="56"/>
      <c r="HA230" s="56"/>
      <c r="HB230" s="56"/>
      <c r="HC230" s="56"/>
      <c r="HD230" s="56"/>
      <c r="HE230" s="56"/>
      <c r="HF230" s="56"/>
      <c r="HG230" s="56"/>
      <c r="HH230" s="56"/>
      <c r="HI230" s="56"/>
      <c r="HJ230" s="56"/>
      <c r="HK230" s="56"/>
      <c r="HL230" s="56"/>
      <c r="HM230" s="56"/>
    </row>
    <row r="231" spans="147:221" x14ac:dyDescent="0.25">
      <c r="EQ231" s="56"/>
      <c r="ER231" s="56"/>
      <c r="ES231" s="56"/>
      <c r="ET231" s="56"/>
      <c r="EU231" s="56"/>
      <c r="EV231" s="56"/>
      <c r="EW231" s="56"/>
      <c r="EX231" s="56"/>
      <c r="EY231" s="56"/>
      <c r="EZ231" s="56"/>
      <c r="FA231" s="56"/>
      <c r="FB231" s="56"/>
      <c r="FC231" s="56"/>
      <c r="FD231" s="56"/>
      <c r="FE231" s="56"/>
      <c r="FF231" s="56"/>
      <c r="FG231" s="56"/>
      <c r="FH231" s="56"/>
      <c r="FI231" s="56"/>
      <c r="FJ231" s="56"/>
      <c r="FK231" s="56"/>
      <c r="FL231" s="56"/>
      <c r="FM231" s="56"/>
      <c r="FN231" s="56"/>
      <c r="FO231" s="56"/>
      <c r="FP231" s="56"/>
      <c r="FQ231" s="56"/>
      <c r="FR231" s="56"/>
      <c r="FS231" s="56"/>
      <c r="FT231" s="56"/>
      <c r="FU231" s="56"/>
      <c r="FV231" s="56"/>
      <c r="FW231" s="56"/>
      <c r="FX231" s="56"/>
      <c r="FY231" s="56"/>
      <c r="FZ231" s="56"/>
      <c r="GA231" s="56"/>
      <c r="GB231" s="56"/>
      <c r="GC231" s="56"/>
      <c r="GD231" s="56"/>
      <c r="GE231" s="56"/>
      <c r="GF231" s="56"/>
      <c r="GG231" s="56"/>
      <c r="GH231" s="56"/>
      <c r="GI231" s="56"/>
      <c r="GJ231" s="56"/>
      <c r="GK231" s="56"/>
      <c r="GL231" s="56"/>
      <c r="GM231" s="56"/>
      <c r="GN231" s="56"/>
      <c r="GO231" s="56"/>
      <c r="GP231" s="56"/>
      <c r="GQ231" s="56"/>
      <c r="GR231" s="56"/>
      <c r="GS231" s="56"/>
      <c r="GT231" s="56"/>
      <c r="GU231" s="56"/>
      <c r="GV231" s="56"/>
      <c r="GW231" s="56"/>
      <c r="GX231" s="56"/>
      <c r="GY231" s="56"/>
      <c r="GZ231" s="56"/>
      <c r="HA231" s="56"/>
      <c r="HB231" s="56"/>
      <c r="HC231" s="56"/>
      <c r="HD231" s="56"/>
      <c r="HE231" s="56"/>
      <c r="HF231" s="56"/>
      <c r="HG231" s="56"/>
      <c r="HH231" s="56"/>
      <c r="HI231" s="56"/>
      <c r="HJ231" s="56"/>
      <c r="HK231" s="56"/>
      <c r="HL231" s="56"/>
      <c r="HM231" s="56"/>
    </row>
    <row r="232" spans="147:221" x14ac:dyDescent="0.25">
      <c r="EQ232" s="56"/>
      <c r="ER232" s="56"/>
      <c r="ES232" s="56"/>
      <c r="ET232" s="56"/>
      <c r="EU232" s="56"/>
      <c r="EV232" s="56"/>
      <c r="EW232" s="56"/>
      <c r="EX232" s="56"/>
      <c r="EY232" s="56"/>
      <c r="EZ232" s="56"/>
      <c r="FA232" s="56"/>
      <c r="FB232" s="56"/>
      <c r="FC232" s="56"/>
      <c r="FD232" s="56"/>
      <c r="FE232" s="56"/>
      <c r="FF232" s="56"/>
      <c r="FG232" s="56"/>
      <c r="FH232" s="56"/>
      <c r="FI232" s="56"/>
      <c r="FJ232" s="56"/>
      <c r="FK232" s="56"/>
      <c r="FL232" s="56"/>
      <c r="FM232" s="56"/>
      <c r="FN232" s="56"/>
      <c r="FO232" s="56"/>
      <c r="FP232" s="56"/>
      <c r="FQ232" s="56"/>
      <c r="FR232" s="56"/>
      <c r="FS232" s="56"/>
      <c r="FT232" s="56"/>
      <c r="FU232" s="56"/>
      <c r="FV232" s="56"/>
      <c r="FW232" s="56"/>
      <c r="FX232" s="56"/>
      <c r="FY232" s="56"/>
      <c r="FZ232" s="56"/>
      <c r="GA232" s="56"/>
      <c r="GB232" s="56"/>
      <c r="GC232" s="56"/>
      <c r="GD232" s="56"/>
      <c r="GE232" s="56"/>
      <c r="GF232" s="56"/>
      <c r="GG232" s="56"/>
      <c r="GH232" s="56"/>
      <c r="GI232" s="56"/>
      <c r="GJ232" s="56"/>
      <c r="GK232" s="56"/>
      <c r="GL232" s="56"/>
      <c r="GM232" s="56"/>
      <c r="GN232" s="56"/>
      <c r="GO232" s="56"/>
      <c r="GP232" s="56"/>
      <c r="GQ232" s="56"/>
      <c r="GR232" s="56"/>
      <c r="GS232" s="56"/>
      <c r="GT232" s="56"/>
      <c r="GU232" s="56"/>
      <c r="GV232" s="56"/>
      <c r="GW232" s="56"/>
      <c r="GX232" s="56"/>
      <c r="GY232" s="56"/>
      <c r="GZ232" s="56"/>
      <c r="HA232" s="56"/>
      <c r="HB232" s="56"/>
      <c r="HC232" s="56"/>
      <c r="HD232" s="56"/>
      <c r="HE232" s="56"/>
      <c r="HF232" s="56"/>
      <c r="HG232" s="56"/>
      <c r="HH232" s="56"/>
      <c r="HI232" s="56"/>
      <c r="HJ232" s="56"/>
      <c r="HK232" s="56"/>
      <c r="HL232" s="56"/>
      <c r="HM232" s="56"/>
    </row>
    <row r="233" spans="147:221" x14ac:dyDescent="0.25">
      <c r="EQ233" s="56"/>
      <c r="ER233" s="56"/>
      <c r="ES233" s="56"/>
      <c r="ET233" s="56"/>
      <c r="EU233" s="56"/>
      <c r="EV233" s="56"/>
      <c r="EW233" s="56"/>
      <c r="EX233" s="56"/>
      <c r="EY233" s="56"/>
      <c r="EZ233" s="56"/>
      <c r="FA233" s="56"/>
      <c r="FB233" s="56"/>
      <c r="FC233" s="56"/>
      <c r="FD233" s="56"/>
      <c r="FE233" s="56"/>
      <c r="FF233" s="56"/>
      <c r="FG233" s="56"/>
      <c r="FH233" s="56"/>
      <c r="FI233" s="56"/>
      <c r="FJ233" s="56"/>
      <c r="FK233" s="56"/>
      <c r="FL233" s="56"/>
      <c r="FM233" s="56"/>
      <c r="FN233" s="56"/>
      <c r="FO233" s="56"/>
      <c r="FP233" s="56"/>
      <c r="FQ233" s="56"/>
      <c r="FR233" s="56"/>
      <c r="FS233" s="56"/>
      <c r="FT233" s="56"/>
      <c r="FU233" s="56"/>
      <c r="FV233" s="56"/>
      <c r="FW233" s="56"/>
      <c r="FX233" s="56"/>
      <c r="FY233" s="56"/>
      <c r="FZ233" s="56"/>
      <c r="GA233" s="56"/>
      <c r="GB233" s="56"/>
      <c r="GC233" s="56"/>
      <c r="GD233" s="56"/>
      <c r="GE233" s="56"/>
      <c r="GF233" s="56"/>
      <c r="GG233" s="56"/>
      <c r="GH233" s="56"/>
      <c r="GI233" s="56"/>
      <c r="GJ233" s="56"/>
      <c r="GK233" s="56"/>
      <c r="GL233" s="56"/>
      <c r="GM233" s="56"/>
      <c r="GN233" s="56"/>
      <c r="GO233" s="56"/>
      <c r="GP233" s="56"/>
      <c r="GQ233" s="56"/>
      <c r="GR233" s="56"/>
      <c r="GS233" s="56"/>
      <c r="GT233" s="56"/>
      <c r="GU233" s="56"/>
      <c r="GV233" s="56"/>
      <c r="GW233" s="56"/>
      <c r="GX233" s="56"/>
      <c r="GY233" s="56"/>
      <c r="GZ233" s="56"/>
      <c r="HA233" s="56"/>
      <c r="HB233" s="56"/>
      <c r="HC233" s="56"/>
      <c r="HD233" s="56"/>
      <c r="HE233" s="56"/>
      <c r="HF233" s="56"/>
      <c r="HG233" s="56"/>
      <c r="HH233" s="56"/>
      <c r="HI233" s="56"/>
      <c r="HJ233" s="56"/>
      <c r="HK233" s="56"/>
      <c r="HL233" s="56"/>
      <c r="HM233" s="56"/>
    </row>
    <row r="234" spans="147:221" x14ac:dyDescent="0.25">
      <c r="EQ234" s="56"/>
      <c r="ER234" s="56"/>
      <c r="ES234" s="56"/>
      <c r="ET234" s="56"/>
      <c r="EU234" s="56"/>
      <c r="EV234" s="56"/>
      <c r="EW234" s="56"/>
      <c r="EX234" s="56"/>
      <c r="EY234" s="56"/>
      <c r="EZ234" s="56"/>
      <c r="FA234" s="56"/>
      <c r="FB234" s="56"/>
      <c r="FC234" s="56"/>
      <c r="FD234" s="56"/>
      <c r="FE234" s="56"/>
      <c r="FF234" s="56"/>
      <c r="FG234" s="56"/>
      <c r="FH234" s="56"/>
      <c r="FI234" s="56"/>
      <c r="FJ234" s="56"/>
      <c r="FK234" s="56"/>
      <c r="FL234" s="56"/>
      <c r="FM234" s="56"/>
      <c r="FN234" s="56"/>
      <c r="FO234" s="56"/>
      <c r="FP234" s="56"/>
      <c r="FQ234" s="56"/>
      <c r="FR234" s="56"/>
      <c r="FS234" s="56"/>
      <c r="FT234" s="56"/>
      <c r="FU234" s="56"/>
      <c r="FV234" s="56"/>
      <c r="FW234" s="56"/>
      <c r="FX234" s="56"/>
      <c r="FY234" s="56"/>
      <c r="FZ234" s="56"/>
      <c r="GA234" s="56"/>
      <c r="GB234" s="56"/>
      <c r="GC234" s="56"/>
      <c r="GD234" s="56"/>
      <c r="GE234" s="56"/>
      <c r="GF234" s="56"/>
      <c r="GG234" s="56"/>
      <c r="GH234" s="56"/>
      <c r="GI234" s="56"/>
      <c r="GJ234" s="56"/>
      <c r="GK234" s="56"/>
      <c r="GL234" s="56"/>
      <c r="GM234" s="56"/>
      <c r="GN234" s="56"/>
      <c r="GO234" s="56"/>
      <c r="GP234" s="56"/>
      <c r="GQ234" s="56"/>
      <c r="GR234" s="56"/>
      <c r="GS234" s="56"/>
      <c r="GT234" s="56"/>
      <c r="GU234" s="56"/>
      <c r="GV234" s="56"/>
      <c r="GW234" s="56"/>
      <c r="GX234" s="56"/>
      <c r="GY234" s="56"/>
      <c r="GZ234" s="56"/>
      <c r="HA234" s="56"/>
      <c r="HB234" s="56"/>
      <c r="HC234" s="56"/>
      <c r="HD234" s="56"/>
      <c r="HE234" s="56"/>
      <c r="HF234" s="56"/>
      <c r="HG234" s="56"/>
      <c r="HH234" s="56"/>
      <c r="HI234" s="56"/>
      <c r="HJ234" s="56"/>
      <c r="HK234" s="56"/>
      <c r="HL234" s="56"/>
      <c r="HM234" s="56"/>
    </row>
    <row r="235" spans="147:221" x14ac:dyDescent="0.25">
      <c r="EQ235" s="56"/>
      <c r="ER235" s="56"/>
      <c r="ES235" s="56"/>
      <c r="ET235" s="56"/>
      <c r="EU235" s="56"/>
      <c r="EV235" s="56"/>
      <c r="EW235" s="56"/>
      <c r="EX235" s="56"/>
      <c r="EY235" s="56"/>
      <c r="EZ235" s="56"/>
      <c r="FA235" s="56"/>
      <c r="FB235" s="56"/>
      <c r="FC235" s="56"/>
      <c r="FD235" s="56"/>
      <c r="FE235" s="56"/>
      <c r="FF235" s="56"/>
      <c r="FG235" s="56"/>
      <c r="FH235" s="56"/>
      <c r="FI235" s="56"/>
      <c r="FJ235" s="56"/>
      <c r="FK235" s="56"/>
      <c r="FL235" s="56"/>
      <c r="FM235" s="56"/>
      <c r="FN235" s="56"/>
      <c r="FO235" s="56"/>
      <c r="FP235" s="56"/>
      <c r="FQ235" s="56"/>
      <c r="FR235" s="56"/>
      <c r="FS235" s="56"/>
      <c r="FT235" s="56"/>
      <c r="FU235" s="56"/>
      <c r="FV235" s="56"/>
      <c r="FW235" s="56"/>
      <c r="FX235" s="56"/>
      <c r="FY235" s="56"/>
      <c r="FZ235" s="56"/>
      <c r="GA235" s="56"/>
      <c r="GB235" s="56"/>
      <c r="GC235" s="56"/>
      <c r="GD235" s="56"/>
      <c r="GE235" s="56"/>
      <c r="GF235" s="56"/>
      <c r="GG235" s="56"/>
      <c r="GH235" s="56"/>
      <c r="GI235" s="56"/>
      <c r="GJ235" s="56"/>
      <c r="GK235" s="56"/>
      <c r="GL235" s="56"/>
      <c r="GM235" s="56"/>
      <c r="GN235" s="56"/>
      <c r="GO235" s="56"/>
      <c r="GP235" s="56"/>
      <c r="GQ235" s="56"/>
      <c r="GR235" s="56"/>
      <c r="GS235" s="56"/>
      <c r="GT235" s="56"/>
      <c r="GU235" s="56"/>
      <c r="GV235" s="56"/>
      <c r="GW235" s="56"/>
      <c r="GX235" s="56"/>
      <c r="GY235" s="56"/>
      <c r="GZ235" s="56"/>
      <c r="HA235" s="56"/>
      <c r="HB235" s="56"/>
      <c r="HC235" s="56"/>
      <c r="HD235" s="56"/>
      <c r="HE235" s="56"/>
      <c r="HF235" s="56"/>
      <c r="HG235" s="56"/>
      <c r="HH235" s="56"/>
      <c r="HI235" s="56"/>
      <c r="HJ235" s="56"/>
      <c r="HK235" s="56"/>
      <c r="HL235" s="56"/>
      <c r="HM235" s="56"/>
    </row>
    <row r="236" spans="147:221" x14ac:dyDescent="0.25">
      <c r="EQ236" s="56"/>
      <c r="ER236" s="56"/>
      <c r="ES236" s="56"/>
      <c r="ET236" s="56"/>
      <c r="EU236" s="56"/>
      <c r="EV236" s="56"/>
      <c r="EW236" s="56"/>
      <c r="EX236" s="56"/>
      <c r="EY236" s="56"/>
      <c r="EZ236" s="56"/>
      <c r="FA236" s="56"/>
      <c r="FB236" s="56"/>
      <c r="FC236" s="56"/>
      <c r="FD236" s="56"/>
      <c r="FE236" s="56"/>
      <c r="FF236" s="56"/>
      <c r="FG236" s="56"/>
      <c r="FH236" s="56"/>
      <c r="FI236" s="56"/>
      <c r="FJ236" s="56"/>
      <c r="FK236" s="56"/>
      <c r="FL236" s="56"/>
      <c r="FM236" s="56"/>
      <c r="FN236" s="56"/>
      <c r="FO236" s="56"/>
      <c r="FP236" s="56"/>
      <c r="FQ236" s="56"/>
      <c r="FR236" s="56"/>
      <c r="FS236" s="56"/>
      <c r="FT236" s="56"/>
      <c r="FU236" s="56"/>
      <c r="FV236" s="56"/>
      <c r="FW236" s="56"/>
      <c r="FX236" s="56"/>
      <c r="FY236" s="56"/>
      <c r="FZ236" s="56"/>
      <c r="GA236" s="56"/>
      <c r="GB236" s="56"/>
      <c r="GC236" s="56"/>
      <c r="GD236" s="56"/>
      <c r="GE236" s="56"/>
      <c r="GF236" s="56"/>
      <c r="GG236" s="56"/>
      <c r="GH236" s="56"/>
      <c r="GI236" s="56"/>
      <c r="GJ236" s="56"/>
      <c r="GK236" s="56"/>
      <c r="GL236" s="56"/>
      <c r="GM236" s="56"/>
      <c r="GN236" s="56"/>
      <c r="GO236" s="56"/>
      <c r="GP236" s="56"/>
      <c r="GQ236" s="56"/>
      <c r="GR236" s="56"/>
      <c r="GS236" s="56"/>
      <c r="GT236" s="56"/>
      <c r="GU236" s="56"/>
      <c r="GV236" s="56"/>
      <c r="GW236" s="56"/>
      <c r="GX236" s="56"/>
      <c r="GY236" s="56"/>
      <c r="GZ236" s="56"/>
      <c r="HA236" s="56"/>
      <c r="HB236" s="56"/>
      <c r="HC236" s="56"/>
      <c r="HD236" s="56"/>
      <c r="HE236" s="56"/>
      <c r="HF236" s="56"/>
      <c r="HG236" s="56"/>
      <c r="HH236" s="56"/>
      <c r="HI236" s="56"/>
      <c r="HJ236" s="56"/>
      <c r="HK236" s="56"/>
      <c r="HL236" s="56"/>
      <c r="HM236" s="56"/>
    </row>
    <row r="237" spans="147:221" x14ac:dyDescent="0.25">
      <c r="EQ237" s="56"/>
      <c r="ER237" s="56"/>
      <c r="ES237" s="56"/>
      <c r="ET237" s="56"/>
      <c r="EU237" s="56"/>
      <c r="EV237" s="56"/>
      <c r="EW237" s="56"/>
      <c r="EX237" s="56"/>
      <c r="EY237" s="56"/>
      <c r="EZ237" s="56"/>
      <c r="FA237" s="56"/>
      <c r="FB237" s="56"/>
      <c r="FC237" s="56"/>
      <c r="FD237" s="56"/>
      <c r="FE237" s="56"/>
      <c r="FF237" s="56"/>
      <c r="FG237" s="56"/>
      <c r="FH237" s="56"/>
      <c r="FI237" s="56"/>
      <c r="FJ237" s="56"/>
      <c r="FK237" s="56"/>
      <c r="FL237" s="56"/>
      <c r="FM237" s="56"/>
      <c r="FN237" s="56"/>
      <c r="FO237" s="56"/>
      <c r="FP237" s="56"/>
      <c r="FQ237" s="56"/>
      <c r="FR237" s="56"/>
      <c r="FS237" s="56"/>
      <c r="FT237" s="56"/>
      <c r="FU237" s="56"/>
      <c r="FV237" s="56"/>
      <c r="FW237" s="56"/>
      <c r="FX237" s="56"/>
      <c r="FY237" s="56"/>
      <c r="FZ237" s="56"/>
      <c r="GA237" s="56"/>
      <c r="GB237" s="56"/>
      <c r="GC237" s="56"/>
      <c r="GD237" s="56"/>
      <c r="GE237" s="56"/>
      <c r="GF237" s="56"/>
      <c r="GG237" s="56"/>
      <c r="GH237" s="56"/>
      <c r="GI237" s="56"/>
      <c r="GJ237" s="56"/>
      <c r="GK237" s="56"/>
      <c r="GL237" s="56"/>
      <c r="GM237" s="56"/>
      <c r="GN237" s="56"/>
      <c r="GO237" s="56"/>
      <c r="GP237" s="56"/>
      <c r="GQ237" s="56"/>
      <c r="GR237" s="56"/>
      <c r="GS237" s="56"/>
      <c r="GT237" s="56"/>
      <c r="GU237" s="56"/>
      <c r="GV237" s="56"/>
      <c r="GW237" s="56"/>
      <c r="GX237" s="56"/>
      <c r="GY237" s="56"/>
      <c r="GZ237" s="56"/>
      <c r="HA237" s="56"/>
      <c r="HB237" s="56"/>
      <c r="HC237" s="56"/>
      <c r="HD237" s="56"/>
      <c r="HE237" s="56"/>
      <c r="HF237" s="56"/>
      <c r="HG237" s="56"/>
      <c r="HH237" s="56"/>
      <c r="HI237" s="56"/>
      <c r="HJ237" s="56"/>
      <c r="HK237" s="56"/>
      <c r="HL237" s="56"/>
      <c r="HM237" s="56"/>
    </row>
    <row r="238" spans="147:221" x14ac:dyDescent="0.25">
      <c r="EQ238" s="56"/>
      <c r="ER238" s="56"/>
      <c r="ES238" s="56"/>
      <c r="ET238" s="56"/>
      <c r="EU238" s="56"/>
      <c r="EV238" s="56"/>
      <c r="EW238" s="56"/>
      <c r="EX238" s="56"/>
      <c r="EY238" s="56"/>
      <c r="EZ238" s="56"/>
      <c r="FA238" s="56"/>
      <c r="FB238" s="56"/>
      <c r="FC238" s="56"/>
      <c r="FD238" s="56"/>
      <c r="FE238" s="56"/>
      <c r="FF238" s="56"/>
      <c r="FG238" s="56"/>
      <c r="FH238" s="56"/>
      <c r="FI238" s="56"/>
      <c r="FJ238" s="56"/>
      <c r="FK238" s="56"/>
      <c r="FL238" s="56"/>
      <c r="FM238" s="56"/>
      <c r="FN238" s="56"/>
      <c r="FO238" s="56"/>
      <c r="FP238" s="56"/>
      <c r="FQ238" s="56"/>
      <c r="FR238" s="56"/>
      <c r="FS238" s="56"/>
      <c r="FT238" s="56"/>
      <c r="FU238" s="56"/>
      <c r="FV238" s="56"/>
      <c r="FW238" s="56"/>
      <c r="FX238" s="56"/>
      <c r="FY238" s="56"/>
      <c r="FZ238" s="56"/>
      <c r="GA238" s="56"/>
      <c r="GB238" s="56"/>
      <c r="GC238" s="56"/>
      <c r="GD238" s="56"/>
      <c r="GE238" s="56"/>
      <c r="GF238" s="56"/>
      <c r="GG238" s="56"/>
      <c r="GH238" s="56"/>
      <c r="GI238" s="56"/>
      <c r="GJ238" s="56"/>
      <c r="GK238" s="56"/>
      <c r="GL238" s="56"/>
      <c r="GM238" s="56"/>
      <c r="GN238" s="56"/>
      <c r="GO238" s="56"/>
      <c r="GP238" s="56"/>
      <c r="GQ238" s="56"/>
      <c r="GR238" s="56"/>
      <c r="GS238" s="56"/>
      <c r="GT238" s="56"/>
      <c r="GU238" s="56"/>
      <c r="GV238" s="56"/>
      <c r="GW238" s="56"/>
      <c r="GX238" s="56"/>
      <c r="GY238" s="56"/>
      <c r="GZ238" s="56"/>
      <c r="HA238" s="56"/>
      <c r="HB238" s="56"/>
      <c r="HC238" s="56"/>
      <c r="HD238" s="56"/>
      <c r="HE238" s="56"/>
      <c r="HF238" s="56"/>
      <c r="HG238" s="56"/>
      <c r="HH238" s="56"/>
      <c r="HI238" s="56"/>
      <c r="HJ238" s="56"/>
      <c r="HK238" s="56"/>
      <c r="HL238" s="56"/>
      <c r="HM238" s="56"/>
    </row>
    <row r="239" spans="147:221" x14ac:dyDescent="0.25">
      <c r="EQ239" s="56"/>
      <c r="ER239" s="56"/>
      <c r="ES239" s="56"/>
      <c r="ET239" s="56"/>
      <c r="EU239" s="56"/>
      <c r="EV239" s="56"/>
      <c r="EW239" s="56"/>
      <c r="EX239" s="56"/>
      <c r="EY239" s="56"/>
      <c r="EZ239" s="56"/>
      <c r="FA239" s="56"/>
      <c r="FB239" s="56"/>
      <c r="FC239" s="56"/>
      <c r="FD239" s="56"/>
      <c r="FE239" s="56"/>
      <c r="FF239" s="56"/>
      <c r="FG239" s="56"/>
      <c r="FH239" s="56"/>
      <c r="FI239" s="56"/>
      <c r="FJ239" s="56"/>
      <c r="FK239" s="56"/>
      <c r="FL239" s="56"/>
      <c r="FM239" s="56"/>
      <c r="FN239" s="56"/>
      <c r="FO239" s="56"/>
      <c r="FP239" s="56"/>
      <c r="FQ239" s="56"/>
      <c r="FR239" s="56"/>
      <c r="FS239" s="56"/>
      <c r="FT239" s="56"/>
      <c r="FU239" s="56"/>
      <c r="FV239" s="56"/>
      <c r="FW239" s="56"/>
      <c r="FX239" s="56"/>
      <c r="FY239" s="56"/>
      <c r="FZ239" s="56"/>
      <c r="GA239" s="56"/>
      <c r="GB239" s="56"/>
      <c r="GC239" s="56"/>
      <c r="GD239" s="56"/>
      <c r="GE239" s="56"/>
      <c r="GF239" s="56"/>
      <c r="GG239" s="56"/>
      <c r="GH239" s="56"/>
      <c r="GI239" s="56"/>
      <c r="GJ239" s="56"/>
      <c r="GK239" s="56"/>
      <c r="GL239" s="56"/>
      <c r="GM239" s="56"/>
      <c r="GN239" s="56"/>
      <c r="GO239" s="56"/>
      <c r="GP239" s="56"/>
      <c r="GQ239" s="56"/>
      <c r="GR239" s="56"/>
      <c r="GS239" s="56"/>
      <c r="GT239" s="56"/>
      <c r="GU239" s="56"/>
      <c r="GV239" s="56"/>
      <c r="GW239" s="56"/>
      <c r="GX239" s="56"/>
      <c r="GY239" s="56"/>
      <c r="GZ239" s="56"/>
      <c r="HA239" s="56"/>
      <c r="HB239" s="56"/>
      <c r="HC239" s="56"/>
      <c r="HD239" s="56"/>
      <c r="HE239" s="56"/>
      <c r="HF239" s="56"/>
      <c r="HG239" s="56"/>
      <c r="HH239" s="56"/>
      <c r="HI239" s="56"/>
      <c r="HJ239" s="56"/>
      <c r="HK239" s="56"/>
      <c r="HL239" s="56"/>
      <c r="HM239" s="56"/>
    </row>
    <row r="240" spans="147:221" x14ac:dyDescent="0.25">
      <c r="EQ240" s="56"/>
      <c r="ER240" s="56"/>
      <c r="ES240" s="56"/>
      <c r="ET240" s="56"/>
      <c r="EU240" s="56"/>
      <c r="EV240" s="56"/>
      <c r="EW240" s="56"/>
      <c r="EX240" s="56"/>
      <c r="EY240" s="56"/>
      <c r="EZ240" s="56"/>
      <c r="FA240" s="56"/>
      <c r="FB240" s="56"/>
      <c r="FC240" s="56"/>
      <c r="FD240" s="56"/>
      <c r="FE240" s="56"/>
      <c r="FF240" s="56"/>
      <c r="FG240" s="56"/>
      <c r="FH240" s="56"/>
      <c r="FI240" s="56"/>
      <c r="FJ240" s="56"/>
      <c r="FK240" s="56"/>
      <c r="FL240" s="56"/>
      <c r="FM240" s="56"/>
      <c r="FN240" s="56"/>
      <c r="FO240" s="56"/>
      <c r="FP240" s="56"/>
      <c r="FQ240" s="56"/>
      <c r="FR240" s="56"/>
      <c r="FS240" s="56"/>
      <c r="FT240" s="56"/>
      <c r="FU240" s="56"/>
      <c r="FV240" s="56"/>
      <c r="FW240" s="56"/>
      <c r="FX240" s="56"/>
      <c r="FY240" s="56"/>
      <c r="FZ240" s="56"/>
      <c r="GA240" s="56"/>
      <c r="GB240" s="56"/>
      <c r="GC240" s="56"/>
      <c r="GD240" s="56"/>
      <c r="GE240" s="56"/>
      <c r="GF240" s="56"/>
      <c r="GG240" s="56"/>
      <c r="GH240" s="56"/>
      <c r="GI240" s="56"/>
      <c r="GJ240" s="56"/>
      <c r="GK240" s="56"/>
      <c r="GL240" s="56"/>
      <c r="GM240" s="56"/>
      <c r="GN240" s="56"/>
      <c r="GO240" s="56"/>
      <c r="GP240" s="56"/>
      <c r="GQ240" s="56"/>
      <c r="GR240" s="56"/>
      <c r="GS240" s="56"/>
      <c r="GT240" s="56"/>
      <c r="GU240" s="56"/>
      <c r="GV240" s="56"/>
      <c r="GW240" s="56"/>
      <c r="GX240" s="56"/>
      <c r="GY240" s="56"/>
      <c r="GZ240" s="56"/>
      <c r="HA240" s="56"/>
      <c r="HB240" s="56"/>
      <c r="HC240" s="56"/>
      <c r="HD240" s="56"/>
      <c r="HE240" s="56"/>
      <c r="HF240" s="56"/>
      <c r="HG240" s="56"/>
      <c r="HH240" s="56"/>
      <c r="HI240" s="56"/>
      <c r="HJ240" s="56"/>
      <c r="HK240" s="56"/>
      <c r="HL240" s="56"/>
      <c r="HM240" s="56"/>
    </row>
    <row r="241" spans="147:221" x14ac:dyDescent="0.25">
      <c r="EQ241" s="56"/>
      <c r="ER241" s="56"/>
      <c r="ES241" s="56"/>
      <c r="ET241" s="56"/>
      <c r="EU241" s="56"/>
      <c r="EV241" s="56"/>
      <c r="EW241" s="56"/>
      <c r="EX241" s="56"/>
      <c r="EY241" s="56"/>
      <c r="EZ241" s="56"/>
      <c r="FA241" s="56"/>
      <c r="FB241" s="56"/>
      <c r="FC241" s="56"/>
      <c r="FD241" s="56"/>
      <c r="FE241" s="56"/>
      <c r="FF241" s="56"/>
      <c r="FG241" s="56"/>
      <c r="FH241" s="56"/>
      <c r="FI241" s="56"/>
      <c r="FJ241" s="56"/>
      <c r="FK241" s="56"/>
      <c r="FL241" s="56"/>
      <c r="FM241" s="56"/>
      <c r="FN241" s="56"/>
      <c r="FO241" s="56"/>
      <c r="FP241" s="56"/>
      <c r="FQ241" s="56"/>
      <c r="FR241" s="56"/>
      <c r="FS241" s="56"/>
      <c r="FT241" s="56"/>
      <c r="FU241" s="56"/>
      <c r="FV241" s="56"/>
      <c r="FW241" s="56"/>
      <c r="FX241" s="56"/>
      <c r="FY241" s="56"/>
      <c r="FZ241" s="56"/>
      <c r="GA241" s="56"/>
      <c r="GB241" s="56"/>
      <c r="GC241" s="56"/>
      <c r="GD241" s="56"/>
      <c r="GE241" s="56"/>
      <c r="GF241" s="56"/>
      <c r="GG241" s="56"/>
      <c r="GH241" s="56"/>
      <c r="GI241" s="56"/>
      <c r="GJ241" s="56"/>
      <c r="GK241" s="56"/>
      <c r="GL241" s="56"/>
      <c r="GM241" s="56"/>
      <c r="GN241" s="56"/>
      <c r="GO241" s="56"/>
      <c r="GP241" s="56"/>
      <c r="GQ241" s="56"/>
      <c r="GR241" s="56"/>
      <c r="GS241" s="56"/>
      <c r="GT241" s="56"/>
      <c r="GU241" s="56"/>
      <c r="GV241" s="56"/>
      <c r="GW241" s="56"/>
      <c r="GX241" s="56"/>
      <c r="GY241" s="56"/>
      <c r="GZ241" s="56"/>
      <c r="HA241" s="56"/>
      <c r="HB241" s="56"/>
      <c r="HC241" s="56"/>
      <c r="HD241" s="56"/>
      <c r="HE241" s="56"/>
      <c r="HF241" s="56"/>
      <c r="HG241" s="56"/>
      <c r="HH241" s="56"/>
      <c r="HI241" s="56"/>
      <c r="HJ241" s="56"/>
      <c r="HK241" s="56"/>
      <c r="HL241" s="56"/>
      <c r="HM241" s="56"/>
    </row>
    <row r="242" spans="147:221" x14ac:dyDescent="0.25">
      <c r="EQ242" s="56"/>
      <c r="ER242" s="56"/>
      <c r="ES242" s="56"/>
      <c r="ET242" s="56"/>
      <c r="EU242" s="56"/>
      <c r="EV242" s="56"/>
      <c r="EW242" s="56"/>
      <c r="EX242" s="56"/>
      <c r="EY242" s="56"/>
      <c r="EZ242" s="56"/>
      <c r="FA242" s="56"/>
      <c r="FB242" s="56"/>
      <c r="FC242" s="56"/>
      <c r="FD242" s="56"/>
      <c r="FE242" s="56"/>
      <c r="FF242" s="56"/>
      <c r="FG242" s="56"/>
      <c r="FH242" s="56"/>
      <c r="FI242" s="56"/>
      <c r="FJ242" s="56"/>
      <c r="FK242" s="56"/>
      <c r="FL242" s="56"/>
      <c r="FM242" s="56"/>
      <c r="FN242" s="56"/>
      <c r="FO242" s="56"/>
      <c r="FP242" s="56"/>
      <c r="FQ242" s="56"/>
      <c r="FR242" s="56"/>
      <c r="FS242" s="56"/>
      <c r="FT242" s="56"/>
      <c r="FU242" s="56"/>
      <c r="FV242" s="56"/>
      <c r="FW242" s="56"/>
      <c r="FX242" s="56"/>
      <c r="FY242" s="56"/>
      <c r="FZ242" s="56"/>
      <c r="GA242" s="56"/>
      <c r="GB242" s="56"/>
      <c r="GC242" s="56"/>
      <c r="GD242" s="56"/>
      <c r="GE242" s="56"/>
      <c r="GF242" s="56"/>
      <c r="GG242" s="56"/>
      <c r="GH242" s="56"/>
      <c r="GI242" s="56"/>
      <c r="GJ242" s="56"/>
      <c r="GK242" s="56"/>
      <c r="GL242" s="56"/>
      <c r="GM242" s="56"/>
      <c r="GN242" s="56"/>
      <c r="GO242" s="56"/>
      <c r="GP242" s="56"/>
      <c r="GQ242" s="56"/>
      <c r="GR242" s="56"/>
      <c r="GS242" s="56"/>
      <c r="GT242" s="56"/>
      <c r="GU242" s="56"/>
      <c r="GV242" s="56"/>
      <c r="GW242" s="56"/>
      <c r="GX242" s="56"/>
      <c r="GY242" s="56"/>
      <c r="GZ242" s="56"/>
      <c r="HA242" s="56"/>
      <c r="HB242" s="56"/>
      <c r="HC242" s="56"/>
      <c r="HD242" s="56"/>
      <c r="HE242" s="56"/>
      <c r="HF242" s="56"/>
      <c r="HG242" s="56"/>
      <c r="HH242" s="56"/>
      <c r="HI242" s="56"/>
      <c r="HJ242" s="56"/>
      <c r="HK242" s="56"/>
      <c r="HL242" s="56"/>
      <c r="HM242" s="56"/>
    </row>
    <row r="243" spans="147:221" x14ac:dyDescent="0.25">
      <c r="EQ243" s="56"/>
      <c r="ER243" s="56"/>
      <c r="ES243" s="56"/>
      <c r="ET243" s="56"/>
      <c r="EU243" s="56"/>
      <c r="EV243" s="56"/>
      <c r="EW243" s="56"/>
      <c r="EX243" s="56"/>
      <c r="EY243" s="56"/>
      <c r="EZ243" s="56"/>
      <c r="FA243" s="56"/>
      <c r="FB243" s="56"/>
      <c r="FC243" s="56"/>
      <c r="FD243" s="56"/>
      <c r="FE243" s="56"/>
      <c r="FF243" s="56"/>
      <c r="FG243" s="56"/>
      <c r="FH243" s="56"/>
      <c r="FI243" s="56"/>
      <c r="FJ243" s="56"/>
      <c r="FK243" s="56"/>
      <c r="FL243" s="56"/>
      <c r="FM243" s="56"/>
      <c r="FN243" s="56"/>
      <c r="FO243" s="56"/>
      <c r="FP243" s="56"/>
      <c r="FQ243" s="56"/>
      <c r="FR243" s="56"/>
      <c r="FS243" s="56"/>
      <c r="FT243" s="56"/>
      <c r="FU243" s="56"/>
      <c r="FV243" s="56"/>
      <c r="FW243" s="56"/>
      <c r="FX243" s="56"/>
      <c r="FY243" s="56"/>
      <c r="FZ243" s="56"/>
      <c r="GA243" s="56"/>
      <c r="GB243" s="56"/>
      <c r="GC243" s="56"/>
      <c r="GD243" s="56"/>
      <c r="GE243" s="56"/>
      <c r="GF243" s="56"/>
      <c r="GG243" s="56"/>
      <c r="GH243" s="56"/>
      <c r="GI243" s="56"/>
      <c r="GJ243" s="56"/>
      <c r="GK243" s="56"/>
      <c r="GL243" s="56"/>
      <c r="GM243" s="56"/>
      <c r="GN243" s="56"/>
      <c r="GO243" s="56"/>
      <c r="GP243" s="56"/>
      <c r="GQ243" s="56"/>
      <c r="GR243" s="56"/>
      <c r="GS243" s="56"/>
      <c r="GT243" s="56"/>
      <c r="GU243" s="56"/>
      <c r="GV243" s="56"/>
      <c r="GW243" s="56"/>
      <c r="GX243" s="56"/>
      <c r="GY243" s="56"/>
      <c r="GZ243" s="56"/>
      <c r="HA243" s="56"/>
      <c r="HB243" s="56"/>
      <c r="HC243" s="56"/>
      <c r="HD243" s="56"/>
      <c r="HE243" s="56"/>
      <c r="HF243" s="56"/>
      <c r="HG243" s="56"/>
      <c r="HH243" s="56"/>
      <c r="HI243" s="56"/>
      <c r="HJ243" s="56"/>
      <c r="HK243" s="56"/>
      <c r="HL243" s="56"/>
      <c r="HM243" s="56"/>
    </row>
    <row r="244" spans="147:221" x14ac:dyDescent="0.25"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</row>
    <row r="245" spans="147:221" x14ac:dyDescent="0.25"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  <c r="GB245" s="56"/>
      <c r="GC245" s="56"/>
      <c r="GD245" s="56"/>
      <c r="GE245" s="56"/>
      <c r="GF245" s="56"/>
      <c r="GG245" s="56"/>
      <c r="GH245" s="56"/>
      <c r="GI245" s="56"/>
      <c r="GJ245" s="56"/>
      <c r="GK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</row>
    <row r="246" spans="147:221" x14ac:dyDescent="0.25"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</row>
    <row r="247" spans="147:221" x14ac:dyDescent="0.25"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</row>
    <row r="248" spans="147:221" x14ac:dyDescent="0.25"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  <c r="GB248" s="56"/>
      <c r="GC248" s="56"/>
      <c r="GD248" s="56"/>
      <c r="GE248" s="56"/>
      <c r="GF248" s="56"/>
      <c r="GG248" s="56"/>
      <c r="GH248" s="56"/>
      <c r="GI248" s="56"/>
      <c r="GJ248" s="56"/>
      <c r="GK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</row>
    <row r="249" spans="147:221" x14ac:dyDescent="0.25"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  <c r="GB249" s="56"/>
      <c r="GC249" s="56"/>
      <c r="GD249" s="56"/>
      <c r="GE249" s="56"/>
      <c r="GF249" s="56"/>
      <c r="GG249" s="56"/>
      <c r="GH249" s="56"/>
      <c r="GI249" s="56"/>
      <c r="GJ249" s="56"/>
      <c r="GK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</row>
    <row r="250" spans="147:221" x14ac:dyDescent="0.25"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</row>
    <row r="251" spans="147:221" x14ac:dyDescent="0.25"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  <c r="GB251" s="56"/>
      <c r="GC251" s="56"/>
      <c r="GD251" s="56"/>
      <c r="GE251" s="56"/>
      <c r="GF251" s="56"/>
      <c r="GG251" s="56"/>
      <c r="GH251" s="56"/>
      <c r="GI251" s="56"/>
      <c r="GJ251" s="56"/>
      <c r="GK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</row>
    <row r="252" spans="147:221" x14ac:dyDescent="0.25"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</row>
    <row r="253" spans="147:221" x14ac:dyDescent="0.25"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</row>
    <row r="254" spans="147:221" x14ac:dyDescent="0.25"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</row>
    <row r="255" spans="147:221" x14ac:dyDescent="0.25"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</row>
    <row r="256" spans="147:221" x14ac:dyDescent="0.25"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</row>
    <row r="257" spans="147:221" x14ac:dyDescent="0.25"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</row>
    <row r="258" spans="147:221" x14ac:dyDescent="0.25"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</row>
    <row r="259" spans="147:221" x14ac:dyDescent="0.25"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</row>
    <row r="260" spans="147:221" x14ac:dyDescent="0.25">
      <c r="EQ260" s="56"/>
      <c r="ER260" s="56"/>
      <c r="ES260" s="56"/>
      <c r="ET260" s="56"/>
      <c r="EU260" s="56"/>
      <c r="EV260" s="56"/>
      <c r="EW260" s="56"/>
      <c r="EX260" s="56"/>
      <c r="EY260" s="56"/>
      <c r="EZ260" s="56"/>
      <c r="FA260" s="56"/>
      <c r="FB260" s="56"/>
      <c r="FC260" s="56"/>
      <c r="FD260" s="56"/>
      <c r="FE260" s="56"/>
      <c r="FF260" s="56"/>
      <c r="FG260" s="56"/>
      <c r="FH260" s="56"/>
      <c r="FI260" s="56"/>
      <c r="FJ260" s="56"/>
      <c r="FK260" s="56"/>
      <c r="FL260" s="56"/>
      <c r="FM260" s="56"/>
      <c r="FN260" s="56"/>
      <c r="FO260" s="56"/>
      <c r="FP260" s="56"/>
      <c r="FQ260" s="56"/>
      <c r="FR260" s="56"/>
      <c r="FS260" s="56"/>
      <c r="FT260" s="56"/>
      <c r="FU260" s="56"/>
      <c r="FV260" s="56"/>
      <c r="FW260" s="56"/>
      <c r="FX260" s="56"/>
      <c r="FY260" s="56"/>
      <c r="FZ260" s="56"/>
      <c r="GA260" s="56"/>
      <c r="GB260" s="56"/>
      <c r="GC260" s="56"/>
      <c r="GD260" s="56"/>
      <c r="GE260" s="56"/>
      <c r="GF260" s="56"/>
      <c r="GG260" s="56"/>
      <c r="GH260" s="56"/>
      <c r="GI260" s="56"/>
      <c r="GJ260" s="56"/>
      <c r="GK260" s="56"/>
      <c r="GL260" s="56"/>
      <c r="GM260" s="56"/>
      <c r="GN260" s="56"/>
      <c r="GO260" s="56"/>
      <c r="GP260" s="56"/>
      <c r="GQ260" s="56"/>
      <c r="GR260" s="56"/>
      <c r="GS260" s="56"/>
      <c r="GT260" s="56"/>
      <c r="GU260" s="56"/>
      <c r="GV260" s="56"/>
      <c r="GW260" s="56"/>
      <c r="GX260" s="56"/>
      <c r="GY260" s="56"/>
      <c r="GZ260" s="56"/>
      <c r="HA260" s="56"/>
      <c r="HB260" s="56"/>
      <c r="HC260" s="56"/>
      <c r="HD260" s="56"/>
      <c r="HE260" s="56"/>
      <c r="HF260" s="56"/>
      <c r="HG260" s="56"/>
      <c r="HH260" s="56"/>
      <c r="HI260" s="56"/>
      <c r="HJ260" s="56"/>
      <c r="HK260" s="56"/>
      <c r="HL260" s="56"/>
      <c r="HM260" s="56"/>
    </row>
    <row r="261" spans="147:221" x14ac:dyDescent="0.25">
      <c r="EQ261" s="56"/>
      <c r="ER261" s="56"/>
      <c r="ES261" s="56"/>
      <c r="ET261" s="56"/>
      <c r="EU261" s="56"/>
      <c r="EV261" s="56"/>
      <c r="EW261" s="56"/>
      <c r="EX261" s="56"/>
      <c r="EY261" s="56"/>
      <c r="EZ261" s="56"/>
      <c r="FA261" s="56"/>
      <c r="FB261" s="56"/>
      <c r="FC261" s="56"/>
      <c r="FD261" s="56"/>
      <c r="FE261" s="56"/>
      <c r="FF261" s="56"/>
      <c r="FG261" s="56"/>
      <c r="FH261" s="56"/>
      <c r="FI261" s="56"/>
      <c r="FJ261" s="56"/>
      <c r="FK261" s="56"/>
      <c r="FL261" s="56"/>
      <c r="FM261" s="56"/>
      <c r="FN261" s="56"/>
      <c r="FO261" s="56"/>
      <c r="FP261" s="56"/>
      <c r="FQ261" s="56"/>
      <c r="FR261" s="56"/>
      <c r="FS261" s="56"/>
      <c r="FT261" s="56"/>
      <c r="FU261" s="56"/>
      <c r="FV261" s="56"/>
      <c r="FW261" s="56"/>
      <c r="FX261" s="56"/>
      <c r="FY261" s="56"/>
      <c r="FZ261" s="56"/>
      <c r="GA261" s="56"/>
      <c r="GB261" s="56"/>
      <c r="GC261" s="56"/>
      <c r="GD261" s="56"/>
      <c r="GE261" s="56"/>
      <c r="GF261" s="56"/>
      <c r="GG261" s="56"/>
      <c r="GH261" s="56"/>
      <c r="GI261" s="56"/>
      <c r="GJ261" s="56"/>
      <c r="GK261" s="56"/>
      <c r="GL261" s="56"/>
      <c r="GM261" s="56"/>
      <c r="GN261" s="56"/>
      <c r="GO261" s="56"/>
      <c r="GP261" s="56"/>
      <c r="GQ261" s="56"/>
      <c r="GR261" s="56"/>
      <c r="GS261" s="56"/>
      <c r="GT261" s="56"/>
      <c r="GU261" s="56"/>
      <c r="GV261" s="56"/>
      <c r="GW261" s="56"/>
      <c r="GX261" s="56"/>
      <c r="GY261" s="56"/>
      <c r="GZ261" s="56"/>
      <c r="HA261" s="56"/>
      <c r="HB261" s="56"/>
      <c r="HC261" s="56"/>
      <c r="HD261" s="56"/>
      <c r="HE261" s="56"/>
      <c r="HF261" s="56"/>
      <c r="HG261" s="56"/>
      <c r="HH261" s="56"/>
      <c r="HI261" s="56"/>
      <c r="HJ261" s="56"/>
      <c r="HK261" s="56"/>
      <c r="HL261" s="56"/>
      <c r="HM261" s="56"/>
    </row>
    <row r="262" spans="147:221" x14ac:dyDescent="0.25">
      <c r="EQ262" s="56"/>
      <c r="ER262" s="56"/>
      <c r="ES262" s="56"/>
      <c r="ET262" s="56"/>
      <c r="EU262" s="56"/>
      <c r="EV262" s="56"/>
      <c r="EW262" s="56"/>
      <c r="EX262" s="56"/>
      <c r="EY262" s="56"/>
      <c r="EZ262" s="56"/>
      <c r="FA262" s="56"/>
      <c r="FB262" s="56"/>
      <c r="FC262" s="56"/>
      <c r="FD262" s="56"/>
      <c r="FE262" s="56"/>
      <c r="FF262" s="56"/>
      <c r="FG262" s="56"/>
      <c r="FH262" s="56"/>
      <c r="FI262" s="56"/>
      <c r="FJ262" s="56"/>
      <c r="FK262" s="56"/>
      <c r="FL262" s="56"/>
      <c r="FM262" s="56"/>
      <c r="FN262" s="56"/>
      <c r="FO262" s="56"/>
      <c r="FP262" s="56"/>
      <c r="FQ262" s="56"/>
      <c r="FR262" s="56"/>
      <c r="FS262" s="56"/>
      <c r="FT262" s="56"/>
      <c r="FU262" s="56"/>
      <c r="FV262" s="56"/>
      <c r="FW262" s="56"/>
      <c r="FX262" s="56"/>
      <c r="FY262" s="56"/>
      <c r="FZ262" s="56"/>
      <c r="GA262" s="56"/>
      <c r="GB262" s="56"/>
      <c r="GC262" s="56"/>
      <c r="GD262" s="56"/>
      <c r="GE262" s="56"/>
      <c r="GF262" s="56"/>
      <c r="GG262" s="56"/>
      <c r="GH262" s="56"/>
      <c r="GI262" s="56"/>
      <c r="GJ262" s="56"/>
      <c r="GK262" s="56"/>
      <c r="GL262" s="56"/>
      <c r="GM262" s="56"/>
      <c r="GN262" s="56"/>
      <c r="GO262" s="56"/>
      <c r="GP262" s="56"/>
      <c r="GQ262" s="56"/>
      <c r="GR262" s="56"/>
      <c r="GS262" s="56"/>
      <c r="GT262" s="56"/>
      <c r="GU262" s="56"/>
      <c r="GV262" s="56"/>
      <c r="GW262" s="56"/>
      <c r="GX262" s="56"/>
      <c r="GY262" s="56"/>
      <c r="GZ262" s="56"/>
      <c r="HA262" s="56"/>
      <c r="HB262" s="56"/>
      <c r="HC262" s="56"/>
      <c r="HD262" s="56"/>
      <c r="HE262" s="56"/>
      <c r="HF262" s="56"/>
      <c r="HG262" s="56"/>
      <c r="HH262" s="56"/>
      <c r="HI262" s="56"/>
      <c r="HJ262" s="56"/>
      <c r="HK262" s="56"/>
      <c r="HL262" s="56"/>
      <c r="HM262" s="56"/>
    </row>
    <row r="263" spans="147:221" x14ac:dyDescent="0.25">
      <c r="EQ263" s="56"/>
      <c r="ER263" s="56"/>
      <c r="ES263" s="56"/>
      <c r="ET263" s="56"/>
      <c r="EU263" s="56"/>
      <c r="EV263" s="56"/>
      <c r="EW263" s="56"/>
      <c r="EX263" s="56"/>
      <c r="EY263" s="56"/>
      <c r="EZ263" s="56"/>
      <c r="FA263" s="56"/>
      <c r="FB263" s="56"/>
      <c r="FC263" s="56"/>
      <c r="FD263" s="56"/>
      <c r="FE263" s="56"/>
      <c r="FF263" s="56"/>
      <c r="FG263" s="56"/>
      <c r="FH263" s="56"/>
      <c r="FI263" s="56"/>
      <c r="FJ263" s="56"/>
      <c r="FK263" s="56"/>
      <c r="FL263" s="56"/>
      <c r="FM263" s="56"/>
      <c r="FN263" s="56"/>
      <c r="FO263" s="56"/>
      <c r="FP263" s="56"/>
      <c r="FQ263" s="56"/>
      <c r="FR263" s="56"/>
      <c r="FS263" s="56"/>
      <c r="FT263" s="56"/>
      <c r="FU263" s="56"/>
      <c r="FV263" s="56"/>
      <c r="FW263" s="56"/>
      <c r="FX263" s="56"/>
      <c r="FY263" s="56"/>
      <c r="FZ263" s="56"/>
      <c r="GA263" s="56"/>
      <c r="GB263" s="56"/>
      <c r="GC263" s="56"/>
      <c r="GD263" s="56"/>
      <c r="GE263" s="56"/>
      <c r="GF263" s="56"/>
      <c r="GG263" s="56"/>
      <c r="GH263" s="56"/>
      <c r="GI263" s="56"/>
      <c r="GJ263" s="56"/>
      <c r="GK263" s="56"/>
      <c r="GL263" s="56"/>
      <c r="GM263" s="56"/>
      <c r="GN263" s="56"/>
      <c r="GO263" s="56"/>
      <c r="GP263" s="56"/>
      <c r="GQ263" s="56"/>
      <c r="GR263" s="56"/>
      <c r="GS263" s="56"/>
      <c r="GT263" s="56"/>
      <c r="GU263" s="56"/>
      <c r="GV263" s="56"/>
      <c r="GW263" s="56"/>
      <c r="GX263" s="56"/>
      <c r="GY263" s="56"/>
      <c r="GZ263" s="56"/>
      <c r="HA263" s="56"/>
      <c r="HB263" s="56"/>
      <c r="HC263" s="56"/>
      <c r="HD263" s="56"/>
      <c r="HE263" s="56"/>
      <c r="HF263" s="56"/>
      <c r="HG263" s="56"/>
      <c r="HH263" s="56"/>
      <c r="HI263" s="56"/>
      <c r="HJ263" s="56"/>
      <c r="HK263" s="56"/>
      <c r="HL263" s="56"/>
      <c r="HM263" s="56"/>
    </row>
    <row r="264" spans="147:221" x14ac:dyDescent="0.25">
      <c r="EQ264" s="56"/>
      <c r="ER264" s="56"/>
      <c r="ES264" s="56"/>
      <c r="ET264" s="56"/>
      <c r="EU264" s="56"/>
      <c r="EV264" s="56"/>
      <c r="EW264" s="56"/>
      <c r="EX264" s="56"/>
      <c r="EY264" s="56"/>
      <c r="EZ264" s="56"/>
      <c r="FA264" s="56"/>
      <c r="FB264" s="56"/>
      <c r="FC264" s="56"/>
      <c r="FD264" s="56"/>
      <c r="FE264" s="56"/>
      <c r="FF264" s="56"/>
      <c r="FG264" s="56"/>
      <c r="FH264" s="56"/>
      <c r="FI264" s="56"/>
      <c r="FJ264" s="56"/>
      <c r="FK264" s="56"/>
      <c r="FL264" s="56"/>
      <c r="FM264" s="56"/>
      <c r="FN264" s="56"/>
      <c r="FO264" s="56"/>
      <c r="FP264" s="56"/>
      <c r="FQ264" s="56"/>
      <c r="FR264" s="56"/>
      <c r="FS264" s="56"/>
      <c r="FT264" s="56"/>
      <c r="FU264" s="56"/>
      <c r="FV264" s="56"/>
      <c r="FW264" s="56"/>
      <c r="FX264" s="56"/>
      <c r="FY264" s="56"/>
      <c r="FZ264" s="56"/>
      <c r="GA264" s="56"/>
      <c r="GB264" s="56"/>
      <c r="GC264" s="56"/>
      <c r="GD264" s="56"/>
      <c r="GE264" s="56"/>
      <c r="GF264" s="56"/>
      <c r="GG264" s="56"/>
      <c r="GH264" s="56"/>
      <c r="GI264" s="56"/>
      <c r="GJ264" s="56"/>
      <c r="GK264" s="56"/>
      <c r="GL264" s="56"/>
      <c r="GM264" s="56"/>
      <c r="GN264" s="56"/>
      <c r="GO264" s="56"/>
      <c r="GP264" s="56"/>
      <c r="GQ264" s="56"/>
      <c r="GR264" s="56"/>
      <c r="GS264" s="56"/>
      <c r="GT264" s="56"/>
      <c r="GU264" s="56"/>
      <c r="GV264" s="56"/>
      <c r="GW264" s="56"/>
      <c r="GX264" s="56"/>
      <c r="GY264" s="56"/>
      <c r="GZ264" s="56"/>
      <c r="HA264" s="56"/>
      <c r="HB264" s="56"/>
      <c r="HC264" s="56"/>
      <c r="HD264" s="56"/>
      <c r="HE264" s="56"/>
      <c r="HF264" s="56"/>
      <c r="HG264" s="56"/>
      <c r="HH264" s="56"/>
      <c r="HI264" s="56"/>
      <c r="HJ264" s="56"/>
      <c r="HK264" s="56"/>
      <c r="HL264" s="56"/>
      <c r="HM264" s="56"/>
    </row>
    <row r="265" spans="147:221" x14ac:dyDescent="0.25">
      <c r="EQ265" s="56"/>
      <c r="ER265" s="56"/>
      <c r="ES265" s="56"/>
      <c r="ET265" s="56"/>
      <c r="EU265" s="56"/>
      <c r="EV265" s="56"/>
      <c r="EW265" s="56"/>
      <c r="EX265" s="56"/>
      <c r="EY265" s="56"/>
      <c r="EZ265" s="56"/>
      <c r="FA265" s="56"/>
      <c r="FB265" s="56"/>
      <c r="FC265" s="56"/>
      <c r="FD265" s="56"/>
      <c r="FE265" s="56"/>
      <c r="FF265" s="56"/>
      <c r="FG265" s="56"/>
      <c r="FH265" s="56"/>
      <c r="FI265" s="56"/>
      <c r="FJ265" s="56"/>
      <c r="FK265" s="56"/>
      <c r="FL265" s="56"/>
      <c r="FM265" s="56"/>
      <c r="FN265" s="56"/>
      <c r="FO265" s="56"/>
      <c r="FP265" s="56"/>
      <c r="FQ265" s="56"/>
      <c r="FR265" s="56"/>
      <c r="FS265" s="56"/>
      <c r="FT265" s="56"/>
      <c r="FU265" s="56"/>
      <c r="FV265" s="56"/>
      <c r="FW265" s="56"/>
      <c r="FX265" s="56"/>
      <c r="FY265" s="56"/>
      <c r="FZ265" s="56"/>
      <c r="GA265" s="56"/>
      <c r="GB265" s="56"/>
      <c r="GC265" s="56"/>
      <c r="GD265" s="56"/>
      <c r="GE265" s="56"/>
      <c r="GF265" s="56"/>
      <c r="GG265" s="56"/>
      <c r="GH265" s="56"/>
      <c r="GI265" s="56"/>
      <c r="GJ265" s="56"/>
      <c r="GK265" s="56"/>
      <c r="GL265" s="56"/>
      <c r="GM265" s="56"/>
      <c r="GN265" s="56"/>
      <c r="GO265" s="56"/>
      <c r="GP265" s="56"/>
      <c r="GQ265" s="56"/>
      <c r="GR265" s="56"/>
      <c r="GS265" s="56"/>
      <c r="GT265" s="56"/>
      <c r="GU265" s="56"/>
      <c r="GV265" s="56"/>
      <c r="GW265" s="56"/>
      <c r="GX265" s="56"/>
      <c r="GY265" s="56"/>
      <c r="GZ265" s="56"/>
      <c r="HA265" s="56"/>
      <c r="HB265" s="56"/>
      <c r="HC265" s="56"/>
      <c r="HD265" s="56"/>
      <c r="HE265" s="56"/>
      <c r="HF265" s="56"/>
      <c r="HG265" s="56"/>
      <c r="HH265" s="56"/>
      <c r="HI265" s="56"/>
      <c r="HJ265" s="56"/>
      <c r="HK265" s="56"/>
      <c r="HL265" s="56"/>
      <c r="HM265" s="56"/>
    </row>
    <row r="266" spans="147:221" x14ac:dyDescent="0.25">
      <c r="EQ266" s="56"/>
      <c r="ER266" s="56"/>
      <c r="ES266" s="56"/>
      <c r="ET266" s="56"/>
      <c r="EU266" s="56"/>
      <c r="EV266" s="56"/>
      <c r="EW266" s="56"/>
      <c r="EX266" s="56"/>
      <c r="EY266" s="56"/>
      <c r="EZ266" s="56"/>
      <c r="FA266" s="56"/>
      <c r="FB266" s="56"/>
      <c r="FC266" s="56"/>
      <c r="FD266" s="56"/>
      <c r="FE266" s="56"/>
      <c r="FF266" s="56"/>
      <c r="FG266" s="56"/>
      <c r="FH266" s="56"/>
      <c r="FI266" s="56"/>
      <c r="FJ266" s="56"/>
      <c r="FK266" s="56"/>
      <c r="FL266" s="56"/>
      <c r="FM266" s="56"/>
      <c r="FN266" s="56"/>
      <c r="FO266" s="56"/>
      <c r="FP266" s="56"/>
      <c r="FQ266" s="56"/>
      <c r="FR266" s="56"/>
      <c r="FS266" s="56"/>
      <c r="FT266" s="56"/>
      <c r="FU266" s="56"/>
      <c r="FV266" s="56"/>
      <c r="FW266" s="56"/>
      <c r="FX266" s="56"/>
      <c r="FY266" s="56"/>
      <c r="FZ266" s="56"/>
      <c r="GA266" s="56"/>
      <c r="GB266" s="56"/>
      <c r="GC266" s="56"/>
      <c r="GD266" s="56"/>
      <c r="GE266" s="56"/>
      <c r="GF266" s="56"/>
      <c r="GG266" s="56"/>
      <c r="GH266" s="56"/>
      <c r="GI266" s="56"/>
      <c r="GJ266" s="56"/>
      <c r="GK266" s="56"/>
      <c r="GL266" s="56"/>
      <c r="GM266" s="56"/>
      <c r="GN266" s="56"/>
      <c r="GO266" s="56"/>
      <c r="GP266" s="56"/>
      <c r="GQ266" s="56"/>
      <c r="GR266" s="56"/>
      <c r="GS266" s="56"/>
      <c r="GT266" s="56"/>
      <c r="GU266" s="56"/>
      <c r="GV266" s="56"/>
      <c r="GW266" s="56"/>
      <c r="GX266" s="56"/>
      <c r="GY266" s="56"/>
      <c r="GZ266" s="56"/>
      <c r="HA266" s="56"/>
      <c r="HB266" s="56"/>
      <c r="HC266" s="56"/>
      <c r="HD266" s="56"/>
      <c r="HE266" s="56"/>
      <c r="HF266" s="56"/>
      <c r="HG266" s="56"/>
      <c r="HH266" s="56"/>
      <c r="HI266" s="56"/>
      <c r="HJ266" s="56"/>
      <c r="HK266" s="56"/>
      <c r="HL266" s="56"/>
      <c r="HM266" s="56"/>
    </row>
    <row r="267" spans="147:221" x14ac:dyDescent="0.25">
      <c r="EQ267" s="56"/>
      <c r="ER267" s="56"/>
      <c r="ES267" s="56"/>
      <c r="ET267" s="56"/>
      <c r="EU267" s="56"/>
      <c r="EV267" s="56"/>
      <c r="EW267" s="56"/>
      <c r="EX267" s="56"/>
      <c r="EY267" s="56"/>
      <c r="EZ267" s="56"/>
      <c r="FA267" s="56"/>
      <c r="FB267" s="56"/>
      <c r="FC267" s="56"/>
      <c r="FD267" s="56"/>
      <c r="FE267" s="56"/>
      <c r="FF267" s="56"/>
      <c r="FG267" s="56"/>
      <c r="FH267" s="56"/>
      <c r="FI267" s="56"/>
      <c r="FJ267" s="56"/>
      <c r="FK267" s="56"/>
      <c r="FL267" s="56"/>
      <c r="FM267" s="56"/>
      <c r="FN267" s="56"/>
      <c r="FO267" s="56"/>
      <c r="FP267" s="56"/>
      <c r="FQ267" s="56"/>
      <c r="FR267" s="56"/>
      <c r="FS267" s="56"/>
      <c r="FT267" s="56"/>
      <c r="FU267" s="56"/>
      <c r="FV267" s="56"/>
      <c r="FW267" s="56"/>
      <c r="FX267" s="56"/>
      <c r="FY267" s="56"/>
      <c r="FZ267" s="56"/>
      <c r="GA267" s="56"/>
      <c r="GB267" s="56"/>
      <c r="GC267" s="56"/>
      <c r="GD267" s="56"/>
      <c r="GE267" s="56"/>
      <c r="GF267" s="56"/>
      <c r="GG267" s="56"/>
      <c r="GH267" s="56"/>
      <c r="GI267" s="56"/>
      <c r="GJ267" s="56"/>
      <c r="GK267" s="56"/>
      <c r="GL267" s="56"/>
      <c r="GM267" s="56"/>
      <c r="GN267" s="56"/>
      <c r="GO267" s="56"/>
      <c r="GP267" s="56"/>
      <c r="GQ267" s="56"/>
      <c r="GR267" s="56"/>
      <c r="GS267" s="56"/>
      <c r="GT267" s="56"/>
      <c r="GU267" s="56"/>
      <c r="GV267" s="56"/>
      <c r="GW267" s="56"/>
      <c r="GX267" s="56"/>
      <c r="GY267" s="56"/>
      <c r="GZ267" s="56"/>
      <c r="HA267" s="56"/>
      <c r="HB267" s="56"/>
      <c r="HC267" s="56"/>
      <c r="HD267" s="56"/>
      <c r="HE267" s="56"/>
      <c r="HF267" s="56"/>
      <c r="HG267" s="56"/>
      <c r="HH267" s="56"/>
      <c r="HI267" s="56"/>
      <c r="HJ267" s="56"/>
      <c r="HK267" s="56"/>
      <c r="HL267" s="56"/>
      <c r="HM267" s="56"/>
    </row>
    <row r="268" spans="147:221" x14ac:dyDescent="0.25">
      <c r="EQ268" s="56"/>
      <c r="ER268" s="56"/>
      <c r="ES268" s="56"/>
      <c r="ET268" s="56"/>
      <c r="EU268" s="56"/>
      <c r="EV268" s="56"/>
      <c r="EW268" s="56"/>
      <c r="EX268" s="56"/>
      <c r="EY268" s="56"/>
      <c r="EZ268" s="56"/>
      <c r="FA268" s="56"/>
      <c r="FB268" s="56"/>
      <c r="FC268" s="56"/>
      <c r="FD268" s="56"/>
      <c r="FE268" s="56"/>
      <c r="FF268" s="56"/>
      <c r="FG268" s="56"/>
      <c r="FH268" s="56"/>
      <c r="FI268" s="56"/>
      <c r="FJ268" s="56"/>
      <c r="FK268" s="56"/>
      <c r="FL268" s="56"/>
      <c r="FM268" s="56"/>
      <c r="FN268" s="56"/>
      <c r="FO268" s="56"/>
      <c r="FP268" s="56"/>
      <c r="FQ268" s="56"/>
      <c r="FR268" s="56"/>
      <c r="FS268" s="56"/>
      <c r="FT268" s="56"/>
      <c r="FU268" s="56"/>
      <c r="FV268" s="56"/>
      <c r="FW268" s="56"/>
      <c r="FX268" s="56"/>
      <c r="FY268" s="56"/>
      <c r="FZ268" s="56"/>
      <c r="GA268" s="56"/>
      <c r="GB268" s="56"/>
      <c r="GC268" s="56"/>
      <c r="GD268" s="56"/>
      <c r="GE268" s="56"/>
      <c r="GF268" s="56"/>
      <c r="GG268" s="56"/>
      <c r="GH268" s="56"/>
      <c r="GI268" s="56"/>
      <c r="GJ268" s="56"/>
      <c r="GK268" s="56"/>
      <c r="GL268" s="56"/>
      <c r="GM268" s="56"/>
      <c r="GN268" s="56"/>
      <c r="GO268" s="56"/>
      <c r="GP268" s="56"/>
      <c r="GQ268" s="56"/>
      <c r="GR268" s="56"/>
      <c r="GS268" s="56"/>
      <c r="GT268" s="56"/>
      <c r="GU268" s="56"/>
      <c r="GV268" s="56"/>
      <c r="GW268" s="56"/>
      <c r="GX268" s="56"/>
      <c r="GY268" s="56"/>
      <c r="GZ268" s="56"/>
      <c r="HA268" s="56"/>
      <c r="HB268" s="56"/>
      <c r="HC268" s="56"/>
      <c r="HD268" s="56"/>
      <c r="HE268" s="56"/>
      <c r="HF268" s="56"/>
      <c r="HG268" s="56"/>
      <c r="HH268" s="56"/>
      <c r="HI268" s="56"/>
      <c r="HJ268" s="56"/>
      <c r="HK268" s="56"/>
      <c r="HL268" s="56"/>
      <c r="HM268" s="56"/>
    </row>
    <row r="269" spans="147:221" x14ac:dyDescent="0.25">
      <c r="EQ269" s="56"/>
      <c r="ER269" s="56"/>
      <c r="ES269" s="56"/>
      <c r="ET269" s="56"/>
      <c r="EU269" s="56"/>
      <c r="EV269" s="56"/>
      <c r="EW269" s="56"/>
      <c r="EX269" s="56"/>
      <c r="EY269" s="56"/>
      <c r="EZ269" s="56"/>
      <c r="FA269" s="56"/>
      <c r="FB269" s="56"/>
      <c r="FC269" s="56"/>
      <c r="FD269" s="56"/>
      <c r="FE269" s="56"/>
      <c r="FF269" s="56"/>
      <c r="FG269" s="56"/>
      <c r="FH269" s="56"/>
      <c r="FI269" s="56"/>
      <c r="FJ269" s="56"/>
      <c r="FK269" s="56"/>
      <c r="FL269" s="56"/>
      <c r="FM269" s="56"/>
      <c r="FN269" s="56"/>
      <c r="FO269" s="56"/>
      <c r="FP269" s="56"/>
      <c r="FQ269" s="56"/>
      <c r="FR269" s="56"/>
      <c r="FS269" s="56"/>
      <c r="FT269" s="56"/>
      <c r="FU269" s="56"/>
      <c r="FV269" s="56"/>
      <c r="FW269" s="56"/>
      <c r="FX269" s="56"/>
      <c r="FY269" s="56"/>
      <c r="FZ269" s="56"/>
      <c r="GA269" s="56"/>
      <c r="GB269" s="56"/>
      <c r="GC269" s="56"/>
      <c r="GD269" s="56"/>
      <c r="GE269" s="56"/>
      <c r="GF269" s="56"/>
      <c r="GG269" s="56"/>
      <c r="GH269" s="56"/>
      <c r="GI269" s="56"/>
      <c r="GJ269" s="56"/>
      <c r="GK269" s="56"/>
      <c r="GL269" s="56"/>
      <c r="GM269" s="56"/>
      <c r="GN269" s="56"/>
      <c r="GO269" s="56"/>
      <c r="GP269" s="56"/>
      <c r="GQ269" s="56"/>
      <c r="GR269" s="56"/>
      <c r="GS269" s="56"/>
      <c r="GT269" s="56"/>
      <c r="GU269" s="56"/>
      <c r="GV269" s="56"/>
      <c r="GW269" s="56"/>
      <c r="GX269" s="56"/>
      <c r="GY269" s="56"/>
      <c r="GZ269" s="56"/>
      <c r="HA269" s="56"/>
      <c r="HB269" s="56"/>
      <c r="HC269" s="56"/>
      <c r="HD269" s="56"/>
      <c r="HE269" s="56"/>
      <c r="HF269" s="56"/>
      <c r="HG269" s="56"/>
      <c r="HH269" s="56"/>
      <c r="HI269" s="56"/>
      <c r="HJ269" s="56"/>
      <c r="HK269" s="56"/>
      <c r="HL269" s="56"/>
      <c r="HM269" s="56"/>
    </row>
    <row r="270" spans="147:221" x14ac:dyDescent="0.25">
      <c r="EQ270" s="56"/>
      <c r="ER270" s="56"/>
      <c r="ES270" s="56"/>
      <c r="ET270" s="56"/>
      <c r="EU270" s="56"/>
      <c r="EV270" s="56"/>
      <c r="EW270" s="56"/>
      <c r="EX270" s="56"/>
      <c r="EY270" s="56"/>
      <c r="EZ270" s="56"/>
      <c r="FA270" s="56"/>
      <c r="FB270" s="56"/>
      <c r="FC270" s="56"/>
      <c r="FD270" s="56"/>
      <c r="FE270" s="56"/>
      <c r="FF270" s="56"/>
      <c r="FG270" s="56"/>
      <c r="FH270" s="56"/>
      <c r="FI270" s="56"/>
      <c r="FJ270" s="56"/>
      <c r="FK270" s="56"/>
      <c r="FL270" s="56"/>
      <c r="FM270" s="56"/>
      <c r="FN270" s="56"/>
      <c r="FO270" s="56"/>
      <c r="FP270" s="56"/>
      <c r="FQ270" s="56"/>
      <c r="FR270" s="56"/>
      <c r="FS270" s="56"/>
      <c r="FT270" s="56"/>
      <c r="FU270" s="56"/>
      <c r="FV270" s="56"/>
      <c r="FW270" s="56"/>
      <c r="FX270" s="56"/>
      <c r="FY270" s="56"/>
      <c r="FZ270" s="56"/>
      <c r="GA270" s="56"/>
      <c r="GB270" s="56"/>
      <c r="GC270" s="56"/>
      <c r="GD270" s="56"/>
      <c r="GE270" s="56"/>
      <c r="GF270" s="56"/>
      <c r="GG270" s="56"/>
      <c r="GH270" s="56"/>
      <c r="GI270" s="56"/>
      <c r="GJ270" s="56"/>
      <c r="GK270" s="56"/>
      <c r="GL270" s="56"/>
      <c r="GM270" s="56"/>
      <c r="GN270" s="56"/>
      <c r="GO270" s="56"/>
      <c r="GP270" s="56"/>
      <c r="GQ270" s="56"/>
      <c r="GR270" s="56"/>
      <c r="GS270" s="56"/>
      <c r="GT270" s="56"/>
      <c r="GU270" s="56"/>
      <c r="GV270" s="56"/>
      <c r="GW270" s="56"/>
      <c r="GX270" s="56"/>
      <c r="GY270" s="56"/>
      <c r="GZ270" s="56"/>
      <c r="HA270" s="56"/>
      <c r="HB270" s="56"/>
      <c r="HC270" s="56"/>
      <c r="HD270" s="56"/>
      <c r="HE270" s="56"/>
      <c r="HF270" s="56"/>
      <c r="HG270" s="56"/>
      <c r="HH270" s="56"/>
      <c r="HI270" s="56"/>
      <c r="HJ270" s="56"/>
      <c r="HK270" s="56"/>
      <c r="HL270" s="56"/>
      <c r="HM270" s="56"/>
    </row>
    <row r="271" spans="147:221" x14ac:dyDescent="0.25">
      <c r="EQ271" s="56"/>
      <c r="ER271" s="56"/>
      <c r="ES271" s="56"/>
      <c r="ET271" s="56"/>
      <c r="EU271" s="56"/>
      <c r="EV271" s="56"/>
      <c r="EW271" s="56"/>
      <c r="EX271" s="56"/>
      <c r="EY271" s="56"/>
      <c r="EZ271" s="56"/>
      <c r="FA271" s="56"/>
      <c r="FB271" s="56"/>
      <c r="FC271" s="56"/>
      <c r="FD271" s="56"/>
      <c r="FE271" s="56"/>
      <c r="FF271" s="56"/>
      <c r="FG271" s="56"/>
      <c r="FH271" s="56"/>
      <c r="FI271" s="56"/>
      <c r="FJ271" s="56"/>
      <c r="FK271" s="56"/>
      <c r="FL271" s="56"/>
      <c r="FM271" s="56"/>
      <c r="FN271" s="56"/>
      <c r="FO271" s="56"/>
      <c r="FP271" s="56"/>
      <c r="FQ271" s="56"/>
      <c r="FR271" s="56"/>
      <c r="FS271" s="56"/>
      <c r="FT271" s="56"/>
      <c r="FU271" s="56"/>
      <c r="FV271" s="56"/>
      <c r="FW271" s="56"/>
      <c r="FX271" s="56"/>
      <c r="FY271" s="56"/>
      <c r="FZ271" s="56"/>
      <c r="GA271" s="56"/>
      <c r="GB271" s="56"/>
      <c r="GC271" s="56"/>
      <c r="GD271" s="56"/>
      <c r="GE271" s="56"/>
      <c r="GF271" s="56"/>
      <c r="GG271" s="56"/>
      <c r="GH271" s="56"/>
      <c r="GI271" s="56"/>
      <c r="GJ271" s="56"/>
      <c r="GK271" s="56"/>
      <c r="GL271" s="56"/>
      <c r="GM271" s="56"/>
      <c r="GN271" s="56"/>
      <c r="GO271" s="56"/>
      <c r="GP271" s="56"/>
      <c r="GQ271" s="56"/>
      <c r="GR271" s="56"/>
      <c r="GS271" s="56"/>
      <c r="GT271" s="56"/>
      <c r="GU271" s="56"/>
      <c r="GV271" s="56"/>
      <c r="GW271" s="56"/>
      <c r="GX271" s="56"/>
      <c r="GY271" s="56"/>
      <c r="GZ271" s="56"/>
      <c r="HA271" s="56"/>
      <c r="HB271" s="56"/>
      <c r="HC271" s="56"/>
      <c r="HD271" s="56"/>
      <c r="HE271" s="56"/>
      <c r="HF271" s="56"/>
      <c r="HG271" s="56"/>
      <c r="HH271" s="56"/>
      <c r="HI271" s="56"/>
      <c r="HJ271" s="56"/>
      <c r="HK271" s="56"/>
      <c r="HL271" s="56"/>
      <c r="HM271" s="56"/>
    </row>
    <row r="272" spans="147:221" x14ac:dyDescent="0.25">
      <c r="EQ272" s="56"/>
      <c r="ER272" s="56"/>
      <c r="ES272" s="56"/>
      <c r="ET272" s="56"/>
      <c r="EU272" s="56"/>
      <c r="EV272" s="56"/>
      <c r="EW272" s="56"/>
      <c r="EX272" s="56"/>
      <c r="EY272" s="56"/>
      <c r="EZ272" s="56"/>
      <c r="FA272" s="56"/>
      <c r="FB272" s="56"/>
      <c r="FC272" s="56"/>
      <c r="FD272" s="56"/>
      <c r="FE272" s="56"/>
      <c r="FF272" s="56"/>
      <c r="FG272" s="56"/>
      <c r="FH272" s="56"/>
      <c r="FI272" s="56"/>
      <c r="FJ272" s="56"/>
      <c r="FK272" s="56"/>
      <c r="FL272" s="56"/>
      <c r="FM272" s="56"/>
      <c r="FN272" s="56"/>
      <c r="FO272" s="56"/>
      <c r="FP272" s="56"/>
      <c r="FQ272" s="56"/>
      <c r="FR272" s="56"/>
      <c r="FS272" s="56"/>
      <c r="FT272" s="56"/>
      <c r="FU272" s="56"/>
      <c r="FV272" s="56"/>
      <c r="FW272" s="56"/>
      <c r="FX272" s="56"/>
      <c r="FY272" s="56"/>
      <c r="FZ272" s="56"/>
      <c r="GA272" s="56"/>
      <c r="GB272" s="56"/>
      <c r="GC272" s="56"/>
      <c r="GD272" s="56"/>
      <c r="GE272" s="56"/>
      <c r="GF272" s="56"/>
      <c r="GG272" s="56"/>
      <c r="GH272" s="56"/>
      <c r="GI272" s="56"/>
      <c r="GJ272" s="56"/>
      <c r="GK272" s="56"/>
      <c r="GL272" s="56"/>
      <c r="GM272" s="56"/>
      <c r="GN272" s="56"/>
      <c r="GO272" s="56"/>
      <c r="GP272" s="56"/>
      <c r="GQ272" s="56"/>
      <c r="GR272" s="56"/>
      <c r="GS272" s="56"/>
      <c r="GT272" s="56"/>
      <c r="GU272" s="56"/>
      <c r="GV272" s="56"/>
      <c r="GW272" s="56"/>
      <c r="GX272" s="56"/>
      <c r="GY272" s="56"/>
      <c r="GZ272" s="56"/>
      <c r="HA272" s="56"/>
      <c r="HB272" s="56"/>
      <c r="HC272" s="56"/>
      <c r="HD272" s="56"/>
      <c r="HE272" s="56"/>
      <c r="HF272" s="56"/>
      <c r="HG272" s="56"/>
      <c r="HH272" s="56"/>
      <c r="HI272" s="56"/>
      <c r="HJ272" s="56"/>
      <c r="HK272" s="56"/>
      <c r="HL272" s="56"/>
      <c r="HM272" s="56"/>
    </row>
    <row r="273" spans="147:221" x14ac:dyDescent="0.25">
      <c r="EQ273" s="56"/>
      <c r="ER273" s="56"/>
      <c r="ES273" s="56"/>
      <c r="ET273" s="56"/>
      <c r="EU273" s="56"/>
      <c r="EV273" s="56"/>
      <c r="EW273" s="56"/>
      <c r="EX273" s="56"/>
      <c r="EY273" s="56"/>
      <c r="EZ273" s="56"/>
      <c r="FA273" s="56"/>
      <c r="FB273" s="56"/>
      <c r="FC273" s="56"/>
      <c r="FD273" s="56"/>
      <c r="FE273" s="56"/>
      <c r="FF273" s="56"/>
      <c r="FG273" s="56"/>
      <c r="FH273" s="56"/>
      <c r="FI273" s="56"/>
      <c r="FJ273" s="56"/>
      <c r="FK273" s="56"/>
      <c r="FL273" s="56"/>
      <c r="FM273" s="56"/>
      <c r="FN273" s="56"/>
      <c r="FO273" s="56"/>
      <c r="FP273" s="56"/>
      <c r="FQ273" s="56"/>
      <c r="FR273" s="56"/>
      <c r="FS273" s="56"/>
      <c r="FT273" s="56"/>
      <c r="FU273" s="56"/>
      <c r="FV273" s="56"/>
      <c r="FW273" s="56"/>
      <c r="FX273" s="56"/>
      <c r="FY273" s="56"/>
      <c r="FZ273" s="56"/>
      <c r="GA273" s="56"/>
      <c r="GB273" s="56"/>
      <c r="GC273" s="56"/>
      <c r="GD273" s="56"/>
      <c r="GE273" s="56"/>
      <c r="GF273" s="56"/>
      <c r="GG273" s="56"/>
      <c r="GH273" s="56"/>
      <c r="GI273" s="56"/>
      <c r="GJ273" s="56"/>
      <c r="GK273" s="56"/>
      <c r="GL273" s="56"/>
      <c r="GM273" s="56"/>
      <c r="GN273" s="56"/>
      <c r="GO273" s="56"/>
      <c r="GP273" s="56"/>
      <c r="GQ273" s="56"/>
      <c r="GR273" s="56"/>
      <c r="GS273" s="56"/>
      <c r="GT273" s="56"/>
      <c r="GU273" s="56"/>
      <c r="GV273" s="56"/>
      <c r="GW273" s="56"/>
      <c r="GX273" s="56"/>
      <c r="GY273" s="56"/>
      <c r="GZ273" s="56"/>
      <c r="HA273" s="56"/>
      <c r="HB273" s="56"/>
      <c r="HC273" s="56"/>
      <c r="HD273" s="56"/>
      <c r="HE273" s="56"/>
      <c r="HF273" s="56"/>
      <c r="HG273" s="56"/>
      <c r="HH273" s="56"/>
      <c r="HI273" s="56"/>
      <c r="HJ273" s="56"/>
      <c r="HK273" s="56"/>
      <c r="HL273" s="56"/>
      <c r="HM273" s="56"/>
    </row>
    <row r="274" spans="147:221" x14ac:dyDescent="0.25">
      <c r="EQ274" s="56"/>
      <c r="ER274" s="56"/>
      <c r="ES274" s="56"/>
      <c r="ET274" s="56"/>
      <c r="EU274" s="56"/>
      <c r="EV274" s="56"/>
      <c r="EW274" s="56"/>
      <c r="EX274" s="56"/>
      <c r="EY274" s="56"/>
      <c r="EZ274" s="56"/>
      <c r="FA274" s="56"/>
      <c r="FB274" s="56"/>
      <c r="FC274" s="56"/>
      <c r="FD274" s="56"/>
      <c r="FE274" s="56"/>
      <c r="FF274" s="56"/>
      <c r="FG274" s="56"/>
      <c r="FH274" s="56"/>
      <c r="FI274" s="56"/>
      <c r="FJ274" s="56"/>
      <c r="FK274" s="56"/>
      <c r="FL274" s="56"/>
      <c r="FM274" s="56"/>
      <c r="FN274" s="56"/>
      <c r="FO274" s="56"/>
      <c r="FP274" s="56"/>
      <c r="FQ274" s="56"/>
      <c r="FR274" s="56"/>
      <c r="FS274" s="56"/>
      <c r="FT274" s="56"/>
      <c r="FU274" s="56"/>
      <c r="FV274" s="56"/>
      <c r="FW274" s="56"/>
      <c r="FX274" s="56"/>
      <c r="FY274" s="56"/>
      <c r="FZ274" s="56"/>
      <c r="GA274" s="56"/>
      <c r="GB274" s="56"/>
      <c r="GC274" s="56"/>
      <c r="GD274" s="56"/>
      <c r="GE274" s="56"/>
      <c r="GF274" s="56"/>
      <c r="GG274" s="56"/>
      <c r="GH274" s="56"/>
      <c r="GI274" s="56"/>
      <c r="GJ274" s="56"/>
      <c r="GK274" s="56"/>
      <c r="GL274" s="56"/>
      <c r="GM274" s="56"/>
      <c r="GN274" s="56"/>
      <c r="GO274" s="56"/>
      <c r="GP274" s="56"/>
      <c r="GQ274" s="56"/>
      <c r="GR274" s="56"/>
      <c r="GS274" s="56"/>
      <c r="GT274" s="56"/>
      <c r="GU274" s="56"/>
      <c r="GV274" s="56"/>
      <c r="GW274" s="56"/>
      <c r="GX274" s="56"/>
      <c r="GY274" s="56"/>
      <c r="GZ274" s="56"/>
      <c r="HA274" s="56"/>
      <c r="HB274" s="56"/>
      <c r="HC274" s="56"/>
      <c r="HD274" s="56"/>
      <c r="HE274" s="56"/>
      <c r="HF274" s="56"/>
      <c r="HG274" s="56"/>
      <c r="HH274" s="56"/>
      <c r="HI274" s="56"/>
      <c r="HJ274" s="56"/>
      <c r="HK274" s="56"/>
      <c r="HL274" s="56"/>
      <c r="HM274" s="56"/>
    </row>
    <row r="275" spans="147:221" x14ac:dyDescent="0.25">
      <c r="EQ275" s="56"/>
      <c r="ER275" s="56"/>
      <c r="ES275" s="56"/>
      <c r="ET275" s="56"/>
      <c r="EU275" s="56"/>
      <c r="EV275" s="56"/>
      <c r="EW275" s="56"/>
      <c r="EX275" s="56"/>
      <c r="EY275" s="56"/>
      <c r="EZ275" s="56"/>
      <c r="FA275" s="56"/>
      <c r="FB275" s="56"/>
      <c r="FC275" s="56"/>
      <c r="FD275" s="56"/>
      <c r="FE275" s="56"/>
      <c r="FF275" s="56"/>
      <c r="FG275" s="56"/>
      <c r="FH275" s="56"/>
      <c r="FI275" s="56"/>
      <c r="FJ275" s="56"/>
      <c r="FK275" s="56"/>
      <c r="FL275" s="56"/>
      <c r="FM275" s="56"/>
      <c r="FN275" s="56"/>
      <c r="FO275" s="56"/>
      <c r="FP275" s="56"/>
      <c r="FQ275" s="56"/>
      <c r="FR275" s="56"/>
      <c r="FS275" s="56"/>
      <c r="FT275" s="56"/>
      <c r="FU275" s="56"/>
      <c r="FV275" s="56"/>
      <c r="FW275" s="56"/>
      <c r="FX275" s="56"/>
      <c r="FY275" s="56"/>
      <c r="FZ275" s="56"/>
      <c r="GA275" s="56"/>
      <c r="GB275" s="56"/>
      <c r="GC275" s="56"/>
      <c r="GD275" s="56"/>
      <c r="GE275" s="56"/>
      <c r="GF275" s="56"/>
      <c r="GG275" s="56"/>
      <c r="GH275" s="56"/>
      <c r="GI275" s="56"/>
      <c r="GJ275" s="56"/>
      <c r="GK275" s="56"/>
      <c r="GL275" s="56"/>
      <c r="GM275" s="56"/>
      <c r="GN275" s="56"/>
      <c r="GO275" s="56"/>
      <c r="GP275" s="56"/>
      <c r="GQ275" s="56"/>
      <c r="GR275" s="56"/>
      <c r="GS275" s="56"/>
      <c r="GT275" s="56"/>
      <c r="GU275" s="56"/>
      <c r="GV275" s="56"/>
      <c r="GW275" s="56"/>
      <c r="GX275" s="56"/>
      <c r="GY275" s="56"/>
      <c r="GZ275" s="56"/>
      <c r="HA275" s="56"/>
      <c r="HB275" s="56"/>
      <c r="HC275" s="56"/>
      <c r="HD275" s="56"/>
      <c r="HE275" s="56"/>
      <c r="HF275" s="56"/>
      <c r="HG275" s="56"/>
      <c r="HH275" s="56"/>
      <c r="HI275" s="56"/>
      <c r="HJ275" s="56"/>
      <c r="HK275" s="56"/>
      <c r="HL275" s="56"/>
      <c r="HM275" s="56"/>
    </row>
    <row r="276" spans="147:221" x14ac:dyDescent="0.25">
      <c r="EQ276" s="56"/>
      <c r="ER276" s="56"/>
      <c r="ES276" s="56"/>
      <c r="ET276" s="56"/>
      <c r="EU276" s="56"/>
      <c r="EV276" s="56"/>
      <c r="EW276" s="56"/>
      <c r="EX276" s="56"/>
      <c r="EY276" s="56"/>
      <c r="EZ276" s="56"/>
      <c r="FA276" s="56"/>
      <c r="FB276" s="56"/>
      <c r="FC276" s="56"/>
      <c r="FD276" s="56"/>
      <c r="FE276" s="56"/>
      <c r="FF276" s="56"/>
      <c r="FG276" s="56"/>
      <c r="FH276" s="56"/>
      <c r="FI276" s="56"/>
      <c r="FJ276" s="56"/>
      <c r="FK276" s="56"/>
      <c r="FL276" s="56"/>
      <c r="FM276" s="56"/>
      <c r="FN276" s="56"/>
      <c r="FO276" s="56"/>
      <c r="FP276" s="56"/>
      <c r="FQ276" s="56"/>
      <c r="FR276" s="56"/>
      <c r="FS276" s="56"/>
      <c r="FT276" s="56"/>
      <c r="FU276" s="56"/>
      <c r="FV276" s="56"/>
      <c r="FW276" s="56"/>
      <c r="FX276" s="56"/>
      <c r="FY276" s="56"/>
      <c r="FZ276" s="56"/>
      <c r="GA276" s="56"/>
      <c r="GB276" s="56"/>
      <c r="GC276" s="56"/>
      <c r="GD276" s="56"/>
      <c r="GE276" s="56"/>
      <c r="GF276" s="56"/>
      <c r="GG276" s="56"/>
      <c r="GH276" s="56"/>
      <c r="GI276" s="56"/>
      <c r="GJ276" s="56"/>
      <c r="GK276" s="56"/>
      <c r="GL276" s="56"/>
      <c r="GM276" s="56"/>
      <c r="GN276" s="56"/>
      <c r="GO276" s="56"/>
      <c r="GP276" s="56"/>
      <c r="GQ276" s="56"/>
      <c r="GR276" s="56"/>
      <c r="GS276" s="56"/>
      <c r="GT276" s="56"/>
      <c r="GU276" s="56"/>
      <c r="GV276" s="56"/>
      <c r="GW276" s="56"/>
      <c r="GX276" s="56"/>
      <c r="GY276" s="56"/>
      <c r="GZ276" s="56"/>
      <c r="HA276" s="56"/>
      <c r="HB276" s="56"/>
      <c r="HC276" s="56"/>
      <c r="HD276" s="56"/>
      <c r="HE276" s="56"/>
      <c r="HF276" s="56"/>
      <c r="HG276" s="56"/>
      <c r="HH276" s="56"/>
      <c r="HI276" s="56"/>
      <c r="HJ276" s="56"/>
      <c r="HK276" s="56"/>
      <c r="HL276" s="56"/>
      <c r="HM276" s="56"/>
    </row>
    <row r="277" spans="147:221" x14ac:dyDescent="0.25">
      <c r="EQ277" s="56"/>
      <c r="ER277" s="56"/>
      <c r="ES277" s="56"/>
      <c r="ET277" s="56"/>
      <c r="EU277" s="56"/>
      <c r="EV277" s="56"/>
      <c r="EW277" s="56"/>
      <c r="EX277" s="56"/>
      <c r="EY277" s="56"/>
      <c r="EZ277" s="56"/>
      <c r="FA277" s="56"/>
      <c r="FB277" s="56"/>
      <c r="FC277" s="56"/>
      <c r="FD277" s="56"/>
      <c r="FE277" s="56"/>
      <c r="FF277" s="56"/>
      <c r="FG277" s="56"/>
      <c r="FH277" s="56"/>
      <c r="FI277" s="56"/>
      <c r="FJ277" s="56"/>
      <c r="FK277" s="56"/>
      <c r="FL277" s="56"/>
      <c r="FM277" s="56"/>
      <c r="FN277" s="56"/>
      <c r="FO277" s="56"/>
      <c r="FP277" s="56"/>
      <c r="FQ277" s="56"/>
      <c r="FR277" s="56"/>
      <c r="FS277" s="56"/>
      <c r="FT277" s="56"/>
      <c r="FU277" s="56"/>
      <c r="FV277" s="56"/>
      <c r="FW277" s="56"/>
      <c r="FX277" s="56"/>
      <c r="FY277" s="56"/>
      <c r="FZ277" s="56"/>
      <c r="GA277" s="56"/>
      <c r="GB277" s="56"/>
      <c r="GC277" s="56"/>
      <c r="GD277" s="56"/>
      <c r="GE277" s="56"/>
      <c r="GF277" s="56"/>
      <c r="GG277" s="56"/>
      <c r="GH277" s="56"/>
      <c r="GI277" s="56"/>
      <c r="GJ277" s="56"/>
      <c r="GK277" s="56"/>
      <c r="GL277" s="56"/>
      <c r="GM277" s="56"/>
      <c r="GN277" s="56"/>
      <c r="GO277" s="56"/>
      <c r="GP277" s="56"/>
      <c r="GQ277" s="56"/>
      <c r="GR277" s="56"/>
      <c r="GS277" s="56"/>
      <c r="GT277" s="56"/>
      <c r="GU277" s="56"/>
      <c r="GV277" s="56"/>
      <c r="GW277" s="56"/>
      <c r="GX277" s="56"/>
      <c r="GY277" s="56"/>
      <c r="GZ277" s="56"/>
      <c r="HA277" s="56"/>
      <c r="HB277" s="56"/>
      <c r="HC277" s="56"/>
      <c r="HD277" s="56"/>
      <c r="HE277" s="56"/>
      <c r="HF277" s="56"/>
      <c r="HG277" s="56"/>
      <c r="HH277" s="56"/>
      <c r="HI277" s="56"/>
      <c r="HJ277" s="56"/>
      <c r="HK277" s="56"/>
      <c r="HL277" s="56"/>
      <c r="HM277" s="56"/>
    </row>
    <row r="278" spans="147:221" x14ac:dyDescent="0.25">
      <c r="EQ278" s="56"/>
      <c r="ER278" s="56"/>
      <c r="ES278" s="56"/>
      <c r="ET278" s="56"/>
      <c r="EU278" s="56"/>
      <c r="EV278" s="56"/>
      <c r="EW278" s="56"/>
      <c r="EX278" s="56"/>
      <c r="EY278" s="56"/>
      <c r="EZ278" s="56"/>
      <c r="FA278" s="56"/>
      <c r="FB278" s="56"/>
      <c r="FC278" s="56"/>
      <c r="FD278" s="56"/>
      <c r="FE278" s="56"/>
      <c r="FF278" s="56"/>
      <c r="FG278" s="56"/>
      <c r="FH278" s="56"/>
      <c r="FI278" s="56"/>
      <c r="FJ278" s="56"/>
      <c r="FK278" s="56"/>
      <c r="FL278" s="56"/>
      <c r="FM278" s="56"/>
      <c r="FN278" s="56"/>
      <c r="FO278" s="56"/>
      <c r="FP278" s="56"/>
      <c r="FQ278" s="56"/>
      <c r="FR278" s="56"/>
      <c r="FS278" s="56"/>
      <c r="FT278" s="56"/>
      <c r="FU278" s="56"/>
      <c r="FV278" s="56"/>
      <c r="FW278" s="56"/>
      <c r="FX278" s="56"/>
      <c r="FY278" s="56"/>
      <c r="FZ278" s="56"/>
      <c r="GA278" s="56"/>
      <c r="GB278" s="56"/>
      <c r="GC278" s="56"/>
      <c r="GD278" s="56"/>
      <c r="GE278" s="56"/>
      <c r="GF278" s="56"/>
      <c r="GG278" s="56"/>
      <c r="GH278" s="56"/>
      <c r="GI278" s="56"/>
      <c r="GJ278" s="56"/>
      <c r="GK278" s="56"/>
      <c r="GL278" s="56"/>
      <c r="GM278" s="56"/>
      <c r="GN278" s="56"/>
      <c r="GO278" s="56"/>
      <c r="GP278" s="56"/>
      <c r="GQ278" s="56"/>
      <c r="GR278" s="56"/>
      <c r="GS278" s="56"/>
      <c r="GT278" s="56"/>
      <c r="GU278" s="56"/>
      <c r="GV278" s="56"/>
      <c r="GW278" s="56"/>
      <c r="GX278" s="56"/>
      <c r="GY278" s="56"/>
      <c r="GZ278" s="56"/>
      <c r="HA278" s="56"/>
      <c r="HB278" s="56"/>
      <c r="HC278" s="56"/>
      <c r="HD278" s="56"/>
      <c r="HE278" s="56"/>
      <c r="HF278" s="56"/>
      <c r="HG278" s="56"/>
      <c r="HH278" s="56"/>
      <c r="HI278" s="56"/>
      <c r="HJ278" s="56"/>
      <c r="HK278" s="56"/>
      <c r="HL278" s="56"/>
      <c r="HM278" s="56"/>
    </row>
    <row r="279" spans="147:221" x14ac:dyDescent="0.25">
      <c r="EQ279" s="56"/>
      <c r="ER279" s="56"/>
      <c r="ES279" s="56"/>
      <c r="ET279" s="56"/>
      <c r="EU279" s="56"/>
      <c r="EV279" s="56"/>
      <c r="EW279" s="56"/>
      <c r="EX279" s="56"/>
      <c r="EY279" s="56"/>
      <c r="EZ279" s="56"/>
      <c r="FA279" s="56"/>
      <c r="FB279" s="56"/>
      <c r="FC279" s="56"/>
      <c r="FD279" s="56"/>
      <c r="FE279" s="56"/>
      <c r="FF279" s="56"/>
      <c r="FG279" s="56"/>
      <c r="FH279" s="56"/>
      <c r="FI279" s="56"/>
      <c r="FJ279" s="56"/>
      <c r="FK279" s="56"/>
      <c r="FL279" s="56"/>
      <c r="FM279" s="56"/>
      <c r="FN279" s="56"/>
      <c r="FO279" s="56"/>
      <c r="FP279" s="56"/>
      <c r="FQ279" s="56"/>
      <c r="FR279" s="56"/>
      <c r="FS279" s="56"/>
      <c r="FT279" s="56"/>
      <c r="FU279" s="56"/>
      <c r="FV279" s="56"/>
      <c r="FW279" s="56"/>
      <c r="FX279" s="56"/>
      <c r="FY279" s="56"/>
      <c r="FZ279" s="56"/>
      <c r="GA279" s="56"/>
      <c r="GB279" s="56"/>
      <c r="GC279" s="56"/>
      <c r="GD279" s="56"/>
      <c r="GE279" s="56"/>
      <c r="GF279" s="56"/>
      <c r="GG279" s="56"/>
      <c r="GH279" s="56"/>
      <c r="GI279" s="56"/>
      <c r="GJ279" s="56"/>
      <c r="GK279" s="56"/>
      <c r="GL279" s="56"/>
      <c r="GM279" s="56"/>
      <c r="GN279" s="56"/>
      <c r="GO279" s="56"/>
      <c r="GP279" s="56"/>
      <c r="GQ279" s="56"/>
      <c r="GR279" s="56"/>
      <c r="GS279" s="56"/>
      <c r="GT279" s="56"/>
      <c r="GU279" s="56"/>
      <c r="GV279" s="56"/>
      <c r="GW279" s="56"/>
      <c r="GX279" s="56"/>
      <c r="GY279" s="56"/>
      <c r="GZ279" s="56"/>
      <c r="HA279" s="56"/>
      <c r="HB279" s="56"/>
      <c r="HC279" s="56"/>
      <c r="HD279" s="56"/>
      <c r="HE279" s="56"/>
      <c r="HF279" s="56"/>
      <c r="HG279" s="56"/>
      <c r="HH279" s="56"/>
      <c r="HI279" s="56"/>
      <c r="HJ279" s="56"/>
      <c r="HK279" s="56"/>
      <c r="HL279" s="56"/>
      <c r="HM279" s="56"/>
    </row>
    <row r="280" spans="147:221" x14ac:dyDescent="0.25">
      <c r="EQ280" s="56"/>
      <c r="ER280" s="56"/>
      <c r="ES280" s="56"/>
      <c r="ET280" s="56"/>
      <c r="EU280" s="56"/>
      <c r="EV280" s="56"/>
      <c r="EW280" s="56"/>
      <c r="EX280" s="56"/>
      <c r="EY280" s="56"/>
      <c r="EZ280" s="56"/>
      <c r="FA280" s="56"/>
      <c r="FB280" s="56"/>
      <c r="FC280" s="56"/>
      <c r="FD280" s="56"/>
      <c r="FE280" s="56"/>
      <c r="FF280" s="56"/>
      <c r="FG280" s="56"/>
      <c r="FH280" s="56"/>
      <c r="FI280" s="56"/>
      <c r="FJ280" s="56"/>
      <c r="FK280" s="56"/>
      <c r="FL280" s="56"/>
      <c r="FM280" s="56"/>
      <c r="FN280" s="56"/>
      <c r="FO280" s="56"/>
      <c r="FP280" s="56"/>
      <c r="FQ280" s="56"/>
      <c r="FR280" s="56"/>
      <c r="FS280" s="56"/>
      <c r="FT280" s="56"/>
      <c r="FU280" s="56"/>
      <c r="FV280" s="56"/>
      <c r="FW280" s="56"/>
      <c r="FX280" s="56"/>
      <c r="FY280" s="56"/>
      <c r="FZ280" s="56"/>
      <c r="GA280" s="56"/>
      <c r="GB280" s="56"/>
      <c r="GC280" s="56"/>
      <c r="GD280" s="56"/>
      <c r="GE280" s="56"/>
      <c r="GF280" s="56"/>
      <c r="GG280" s="56"/>
      <c r="GH280" s="56"/>
      <c r="GI280" s="56"/>
      <c r="GJ280" s="56"/>
      <c r="GK280" s="56"/>
      <c r="GL280" s="56"/>
      <c r="GM280" s="56"/>
      <c r="GN280" s="56"/>
      <c r="GO280" s="56"/>
      <c r="GP280" s="56"/>
      <c r="GQ280" s="56"/>
      <c r="GR280" s="56"/>
      <c r="GS280" s="56"/>
      <c r="GT280" s="56"/>
      <c r="GU280" s="56"/>
      <c r="GV280" s="56"/>
      <c r="GW280" s="56"/>
      <c r="GX280" s="56"/>
      <c r="GY280" s="56"/>
      <c r="GZ280" s="56"/>
      <c r="HA280" s="56"/>
      <c r="HB280" s="56"/>
      <c r="HC280" s="56"/>
      <c r="HD280" s="56"/>
      <c r="HE280" s="56"/>
      <c r="HF280" s="56"/>
      <c r="HG280" s="56"/>
      <c r="HH280" s="56"/>
      <c r="HI280" s="56"/>
      <c r="HJ280" s="56"/>
      <c r="HK280" s="56"/>
      <c r="HL280" s="56"/>
      <c r="HM280" s="56"/>
    </row>
    <row r="281" spans="147:221" x14ac:dyDescent="0.25">
      <c r="EQ281" s="56"/>
      <c r="ER281" s="56"/>
      <c r="ES281" s="56"/>
      <c r="ET281" s="56"/>
      <c r="EU281" s="56"/>
      <c r="EV281" s="56"/>
      <c r="EW281" s="56"/>
      <c r="EX281" s="56"/>
      <c r="EY281" s="56"/>
      <c r="EZ281" s="56"/>
      <c r="FA281" s="56"/>
      <c r="FB281" s="56"/>
      <c r="FC281" s="56"/>
      <c r="FD281" s="56"/>
      <c r="FE281" s="56"/>
      <c r="FF281" s="56"/>
      <c r="FG281" s="56"/>
      <c r="FH281" s="56"/>
      <c r="FI281" s="56"/>
      <c r="FJ281" s="56"/>
      <c r="FK281" s="56"/>
      <c r="FL281" s="56"/>
      <c r="FM281" s="56"/>
      <c r="FN281" s="56"/>
      <c r="FO281" s="56"/>
      <c r="FP281" s="56"/>
      <c r="FQ281" s="56"/>
      <c r="FR281" s="56"/>
      <c r="FS281" s="56"/>
      <c r="FT281" s="56"/>
      <c r="FU281" s="56"/>
      <c r="FV281" s="56"/>
      <c r="FW281" s="56"/>
      <c r="FX281" s="56"/>
      <c r="FY281" s="56"/>
      <c r="FZ281" s="56"/>
      <c r="GA281" s="56"/>
      <c r="GB281" s="56"/>
      <c r="GC281" s="56"/>
      <c r="GD281" s="56"/>
      <c r="GE281" s="56"/>
      <c r="GF281" s="56"/>
      <c r="GG281" s="56"/>
      <c r="GH281" s="56"/>
      <c r="GI281" s="56"/>
      <c r="GJ281" s="56"/>
      <c r="GK281" s="56"/>
      <c r="GL281" s="56"/>
      <c r="GM281" s="56"/>
      <c r="GN281" s="56"/>
      <c r="GO281" s="56"/>
      <c r="GP281" s="56"/>
      <c r="GQ281" s="56"/>
      <c r="GR281" s="56"/>
      <c r="GS281" s="56"/>
      <c r="GT281" s="56"/>
      <c r="GU281" s="56"/>
      <c r="GV281" s="56"/>
      <c r="GW281" s="56"/>
      <c r="GX281" s="56"/>
      <c r="GY281" s="56"/>
      <c r="GZ281" s="56"/>
      <c r="HA281" s="56"/>
      <c r="HB281" s="56"/>
      <c r="HC281" s="56"/>
      <c r="HD281" s="56"/>
      <c r="HE281" s="56"/>
      <c r="HF281" s="56"/>
      <c r="HG281" s="56"/>
      <c r="HH281" s="56"/>
      <c r="HI281" s="56"/>
      <c r="HJ281" s="56"/>
      <c r="HK281" s="56"/>
      <c r="HL281" s="56"/>
      <c r="HM281" s="56"/>
    </row>
    <row r="282" spans="147:221" x14ac:dyDescent="0.25">
      <c r="EQ282" s="56"/>
      <c r="ER282" s="56"/>
      <c r="ES282" s="56"/>
      <c r="ET282" s="56"/>
      <c r="EU282" s="56"/>
      <c r="EV282" s="56"/>
      <c r="EW282" s="56"/>
      <c r="EX282" s="56"/>
      <c r="EY282" s="56"/>
      <c r="EZ282" s="56"/>
      <c r="FA282" s="56"/>
      <c r="FB282" s="56"/>
      <c r="FC282" s="56"/>
      <c r="FD282" s="56"/>
      <c r="FE282" s="56"/>
      <c r="FF282" s="56"/>
      <c r="FG282" s="56"/>
      <c r="FH282" s="56"/>
      <c r="FI282" s="56"/>
      <c r="FJ282" s="56"/>
      <c r="FK282" s="56"/>
      <c r="FL282" s="56"/>
      <c r="FM282" s="56"/>
      <c r="FN282" s="56"/>
      <c r="FO282" s="56"/>
      <c r="FP282" s="56"/>
      <c r="FQ282" s="56"/>
      <c r="FR282" s="56"/>
      <c r="FS282" s="56"/>
      <c r="FT282" s="56"/>
      <c r="FU282" s="56"/>
      <c r="FV282" s="56"/>
      <c r="FW282" s="56"/>
      <c r="FX282" s="56"/>
      <c r="FY282" s="56"/>
      <c r="FZ282" s="56"/>
      <c r="GA282" s="56"/>
      <c r="GB282" s="56"/>
      <c r="GC282" s="56"/>
      <c r="GD282" s="56"/>
      <c r="GE282" s="56"/>
      <c r="GF282" s="56"/>
      <c r="GG282" s="56"/>
      <c r="GH282" s="56"/>
      <c r="GI282" s="56"/>
      <c r="GJ282" s="56"/>
      <c r="GK282" s="56"/>
      <c r="GL282" s="56"/>
      <c r="GM282" s="56"/>
      <c r="GN282" s="56"/>
      <c r="GO282" s="56"/>
      <c r="GP282" s="56"/>
      <c r="GQ282" s="56"/>
      <c r="GR282" s="56"/>
      <c r="GS282" s="56"/>
      <c r="GT282" s="56"/>
      <c r="GU282" s="56"/>
      <c r="GV282" s="56"/>
      <c r="GW282" s="56"/>
      <c r="GX282" s="56"/>
      <c r="GY282" s="56"/>
      <c r="GZ282" s="56"/>
      <c r="HA282" s="56"/>
      <c r="HB282" s="56"/>
      <c r="HC282" s="56"/>
      <c r="HD282" s="56"/>
      <c r="HE282" s="56"/>
      <c r="HF282" s="56"/>
      <c r="HG282" s="56"/>
      <c r="HH282" s="56"/>
      <c r="HI282" s="56"/>
      <c r="HJ282" s="56"/>
      <c r="HK282" s="56"/>
      <c r="HL282" s="56"/>
      <c r="HM282" s="56"/>
    </row>
    <row r="283" spans="147:221" x14ac:dyDescent="0.25">
      <c r="EQ283" s="56"/>
      <c r="ER283" s="56"/>
      <c r="ES283" s="56"/>
      <c r="ET283" s="56"/>
      <c r="EU283" s="56"/>
      <c r="EV283" s="56"/>
      <c r="EW283" s="56"/>
      <c r="EX283" s="56"/>
      <c r="EY283" s="56"/>
      <c r="EZ283" s="56"/>
      <c r="FA283" s="56"/>
      <c r="FB283" s="56"/>
      <c r="FC283" s="56"/>
      <c r="FD283" s="56"/>
      <c r="FE283" s="56"/>
      <c r="FF283" s="56"/>
      <c r="FG283" s="56"/>
      <c r="FH283" s="56"/>
      <c r="FI283" s="56"/>
      <c r="FJ283" s="56"/>
      <c r="FK283" s="56"/>
      <c r="FL283" s="56"/>
      <c r="FM283" s="56"/>
      <c r="FN283" s="56"/>
      <c r="FO283" s="56"/>
      <c r="FP283" s="56"/>
      <c r="FQ283" s="56"/>
      <c r="FR283" s="56"/>
      <c r="FS283" s="56"/>
      <c r="FT283" s="56"/>
      <c r="FU283" s="56"/>
      <c r="FV283" s="56"/>
      <c r="FW283" s="56"/>
      <c r="FX283" s="56"/>
      <c r="FY283" s="56"/>
      <c r="FZ283" s="56"/>
      <c r="GA283" s="56"/>
      <c r="GB283" s="56"/>
      <c r="GC283" s="56"/>
      <c r="GD283" s="56"/>
      <c r="GE283" s="56"/>
      <c r="GF283" s="56"/>
      <c r="GG283" s="56"/>
      <c r="GH283" s="56"/>
      <c r="GI283" s="56"/>
      <c r="GJ283" s="56"/>
      <c r="GK283" s="56"/>
      <c r="GL283" s="56"/>
      <c r="GM283" s="56"/>
      <c r="GN283" s="56"/>
      <c r="GO283" s="56"/>
      <c r="GP283" s="56"/>
      <c r="GQ283" s="56"/>
      <c r="GR283" s="56"/>
      <c r="GS283" s="56"/>
      <c r="GT283" s="56"/>
      <c r="GU283" s="56"/>
      <c r="GV283" s="56"/>
      <c r="GW283" s="56"/>
      <c r="GX283" s="56"/>
      <c r="GY283" s="56"/>
      <c r="GZ283" s="56"/>
      <c r="HA283" s="56"/>
      <c r="HB283" s="56"/>
      <c r="HC283" s="56"/>
      <c r="HD283" s="56"/>
      <c r="HE283" s="56"/>
      <c r="HF283" s="56"/>
      <c r="HG283" s="56"/>
      <c r="HH283" s="56"/>
      <c r="HI283" s="56"/>
      <c r="HJ283" s="56"/>
      <c r="HK283" s="56"/>
      <c r="HL283" s="56"/>
      <c r="HM283" s="56"/>
    </row>
    <row r="284" spans="147:221" x14ac:dyDescent="0.25">
      <c r="EQ284" s="56"/>
      <c r="ER284" s="56"/>
      <c r="ES284" s="56"/>
      <c r="ET284" s="56"/>
      <c r="EU284" s="56"/>
      <c r="EV284" s="56"/>
      <c r="EW284" s="56"/>
      <c r="EX284" s="56"/>
      <c r="EY284" s="56"/>
      <c r="EZ284" s="56"/>
      <c r="FA284" s="56"/>
      <c r="FB284" s="56"/>
      <c r="FC284" s="56"/>
      <c r="FD284" s="56"/>
      <c r="FE284" s="56"/>
      <c r="FF284" s="56"/>
      <c r="FG284" s="56"/>
      <c r="FH284" s="56"/>
      <c r="FI284" s="56"/>
      <c r="FJ284" s="56"/>
      <c r="FK284" s="56"/>
      <c r="FL284" s="56"/>
      <c r="FM284" s="56"/>
      <c r="FN284" s="56"/>
      <c r="FO284" s="56"/>
      <c r="FP284" s="56"/>
      <c r="FQ284" s="56"/>
      <c r="FR284" s="56"/>
      <c r="FS284" s="56"/>
      <c r="FT284" s="56"/>
      <c r="FU284" s="56"/>
      <c r="FV284" s="56"/>
      <c r="FW284" s="56"/>
      <c r="FX284" s="56"/>
      <c r="FY284" s="56"/>
      <c r="FZ284" s="56"/>
      <c r="GA284" s="56"/>
      <c r="GB284" s="56"/>
      <c r="GC284" s="56"/>
      <c r="GD284" s="56"/>
      <c r="GE284" s="56"/>
      <c r="GF284" s="56"/>
      <c r="GG284" s="56"/>
      <c r="GH284" s="56"/>
      <c r="GI284" s="56"/>
      <c r="GJ284" s="56"/>
      <c r="GK284" s="56"/>
      <c r="GL284" s="56"/>
      <c r="GM284" s="56"/>
      <c r="GN284" s="56"/>
      <c r="GO284" s="56"/>
      <c r="GP284" s="56"/>
      <c r="GQ284" s="56"/>
      <c r="GR284" s="56"/>
      <c r="GS284" s="56"/>
      <c r="GT284" s="56"/>
      <c r="GU284" s="56"/>
      <c r="GV284" s="56"/>
      <c r="GW284" s="56"/>
      <c r="GX284" s="56"/>
      <c r="GY284" s="56"/>
      <c r="GZ284" s="56"/>
      <c r="HA284" s="56"/>
      <c r="HB284" s="56"/>
      <c r="HC284" s="56"/>
      <c r="HD284" s="56"/>
      <c r="HE284" s="56"/>
      <c r="HF284" s="56"/>
      <c r="HG284" s="56"/>
      <c r="HH284" s="56"/>
      <c r="HI284" s="56"/>
      <c r="HJ284" s="56"/>
      <c r="HK284" s="56"/>
      <c r="HL284" s="56"/>
      <c r="HM284" s="56"/>
    </row>
    <row r="285" spans="147:221" x14ac:dyDescent="0.25">
      <c r="EQ285" s="56"/>
      <c r="ER285" s="56"/>
      <c r="ES285" s="56"/>
      <c r="ET285" s="56"/>
      <c r="EU285" s="56"/>
      <c r="EV285" s="56"/>
      <c r="EW285" s="56"/>
      <c r="EX285" s="56"/>
      <c r="EY285" s="56"/>
      <c r="EZ285" s="56"/>
      <c r="FA285" s="56"/>
      <c r="FB285" s="56"/>
      <c r="FC285" s="56"/>
      <c r="FD285" s="56"/>
      <c r="FE285" s="56"/>
      <c r="FF285" s="56"/>
      <c r="FG285" s="56"/>
      <c r="FH285" s="56"/>
      <c r="FI285" s="56"/>
      <c r="FJ285" s="56"/>
      <c r="FK285" s="56"/>
      <c r="FL285" s="56"/>
      <c r="FM285" s="56"/>
      <c r="FN285" s="56"/>
      <c r="FO285" s="56"/>
      <c r="FP285" s="56"/>
      <c r="FQ285" s="56"/>
      <c r="FR285" s="56"/>
      <c r="FS285" s="56"/>
      <c r="FT285" s="56"/>
      <c r="FU285" s="56"/>
      <c r="FV285" s="56"/>
      <c r="FW285" s="56"/>
      <c r="FX285" s="56"/>
      <c r="FY285" s="56"/>
      <c r="FZ285" s="56"/>
      <c r="GA285" s="56"/>
      <c r="GB285" s="56"/>
      <c r="GC285" s="56"/>
      <c r="GD285" s="56"/>
      <c r="GE285" s="56"/>
      <c r="GF285" s="56"/>
      <c r="GG285" s="56"/>
      <c r="GH285" s="56"/>
      <c r="GI285" s="56"/>
      <c r="GJ285" s="56"/>
      <c r="GK285" s="56"/>
      <c r="GL285" s="56"/>
      <c r="GM285" s="56"/>
      <c r="GN285" s="56"/>
      <c r="GO285" s="56"/>
      <c r="GP285" s="56"/>
      <c r="GQ285" s="56"/>
      <c r="GR285" s="56"/>
      <c r="GS285" s="56"/>
      <c r="GT285" s="56"/>
      <c r="GU285" s="56"/>
      <c r="GV285" s="56"/>
      <c r="GW285" s="56"/>
      <c r="GX285" s="56"/>
      <c r="GY285" s="56"/>
      <c r="GZ285" s="56"/>
      <c r="HA285" s="56"/>
      <c r="HB285" s="56"/>
      <c r="HC285" s="56"/>
      <c r="HD285" s="56"/>
      <c r="HE285" s="56"/>
      <c r="HF285" s="56"/>
      <c r="HG285" s="56"/>
      <c r="HH285" s="56"/>
      <c r="HI285" s="56"/>
      <c r="HJ285" s="56"/>
      <c r="HK285" s="56"/>
      <c r="HL285" s="56"/>
      <c r="HM285" s="56"/>
    </row>
    <row r="286" spans="147:221" x14ac:dyDescent="0.25">
      <c r="EQ286" s="56"/>
      <c r="ER286" s="56"/>
      <c r="ES286" s="56"/>
      <c r="ET286" s="56"/>
      <c r="EU286" s="56"/>
      <c r="EV286" s="56"/>
      <c r="EW286" s="56"/>
      <c r="EX286" s="56"/>
      <c r="EY286" s="56"/>
      <c r="EZ286" s="56"/>
      <c r="FA286" s="56"/>
      <c r="FB286" s="56"/>
      <c r="FC286" s="56"/>
      <c r="FD286" s="56"/>
      <c r="FE286" s="56"/>
      <c r="FF286" s="56"/>
      <c r="FG286" s="56"/>
      <c r="FH286" s="56"/>
      <c r="FI286" s="56"/>
      <c r="FJ286" s="56"/>
      <c r="FK286" s="56"/>
      <c r="FL286" s="56"/>
      <c r="FM286" s="56"/>
      <c r="FN286" s="56"/>
      <c r="FO286" s="56"/>
      <c r="FP286" s="56"/>
      <c r="FQ286" s="56"/>
      <c r="FR286" s="56"/>
      <c r="FS286" s="56"/>
      <c r="FT286" s="56"/>
      <c r="FU286" s="56"/>
      <c r="FV286" s="56"/>
      <c r="FW286" s="56"/>
      <c r="FX286" s="56"/>
      <c r="FY286" s="56"/>
      <c r="FZ286" s="56"/>
      <c r="GA286" s="56"/>
      <c r="GB286" s="56"/>
      <c r="GC286" s="56"/>
      <c r="GD286" s="56"/>
      <c r="GE286" s="56"/>
      <c r="GF286" s="56"/>
      <c r="GG286" s="56"/>
      <c r="GH286" s="56"/>
      <c r="GI286" s="56"/>
      <c r="GJ286" s="56"/>
      <c r="GK286" s="56"/>
      <c r="GL286" s="56"/>
      <c r="GM286" s="56"/>
      <c r="GN286" s="56"/>
      <c r="GO286" s="56"/>
      <c r="GP286" s="56"/>
      <c r="GQ286" s="56"/>
      <c r="GR286" s="56"/>
      <c r="GS286" s="56"/>
      <c r="GT286" s="56"/>
      <c r="GU286" s="56"/>
      <c r="GV286" s="56"/>
      <c r="GW286" s="56"/>
      <c r="GX286" s="56"/>
      <c r="GY286" s="56"/>
      <c r="GZ286" s="56"/>
      <c r="HA286" s="56"/>
      <c r="HB286" s="56"/>
      <c r="HC286" s="56"/>
      <c r="HD286" s="56"/>
      <c r="HE286" s="56"/>
      <c r="HF286" s="56"/>
      <c r="HG286" s="56"/>
      <c r="HH286" s="56"/>
      <c r="HI286" s="56"/>
      <c r="HJ286" s="56"/>
      <c r="HK286" s="56"/>
      <c r="HL286" s="56"/>
      <c r="HM286" s="56"/>
    </row>
    <row r="287" spans="147:221" x14ac:dyDescent="0.25">
      <c r="EQ287" s="56"/>
      <c r="ER287" s="56"/>
      <c r="ES287" s="56"/>
      <c r="ET287" s="56"/>
      <c r="EU287" s="56"/>
      <c r="EV287" s="56"/>
      <c r="EW287" s="56"/>
      <c r="EX287" s="56"/>
      <c r="EY287" s="56"/>
      <c r="EZ287" s="56"/>
      <c r="FA287" s="56"/>
      <c r="FB287" s="56"/>
      <c r="FC287" s="56"/>
      <c r="FD287" s="56"/>
      <c r="FE287" s="56"/>
      <c r="FF287" s="56"/>
      <c r="FG287" s="56"/>
      <c r="FH287" s="56"/>
      <c r="FI287" s="56"/>
      <c r="FJ287" s="56"/>
      <c r="FK287" s="56"/>
      <c r="FL287" s="56"/>
      <c r="FM287" s="56"/>
      <c r="FN287" s="56"/>
      <c r="FO287" s="56"/>
      <c r="FP287" s="56"/>
      <c r="FQ287" s="56"/>
      <c r="FR287" s="56"/>
      <c r="FS287" s="56"/>
      <c r="FT287" s="56"/>
      <c r="FU287" s="56"/>
      <c r="FV287" s="56"/>
      <c r="FW287" s="56"/>
      <c r="FX287" s="56"/>
      <c r="FY287" s="56"/>
      <c r="FZ287" s="56"/>
      <c r="GA287" s="56"/>
      <c r="GB287" s="56"/>
      <c r="GC287" s="56"/>
      <c r="GD287" s="56"/>
      <c r="GE287" s="56"/>
      <c r="GF287" s="56"/>
      <c r="GG287" s="56"/>
      <c r="GH287" s="56"/>
      <c r="GI287" s="56"/>
      <c r="GJ287" s="56"/>
      <c r="GK287" s="56"/>
      <c r="GL287" s="56"/>
      <c r="GM287" s="56"/>
      <c r="GN287" s="56"/>
      <c r="GO287" s="56"/>
      <c r="GP287" s="56"/>
      <c r="GQ287" s="56"/>
      <c r="GR287" s="56"/>
      <c r="GS287" s="56"/>
      <c r="GT287" s="56"/>
      <c r="GU287" s="56"/>
      <c r="GV287" s="56"/>
      <c r="GW287" s="56"/>
      <c r="GX287" s="56"/>
      <c r="GY287" s="56"/>
      <c r="GZ287" s="56"/>
      <c r="HA287" s="56"/>
      <c r="HB287" s="56"/>
      <c r="HC287" s="56"/>
      <c r="HD287" s="56"/>
      <c r="HE287" s="56"/>
      <c r="HF287" s="56"/>
      <c r="HG287" s="56"/>
      <c r="HH287" s="56"/>
      <c r="HI287" s="56"/>
      <c r="HJ287" s="56"/>
      <c r="HK287" s="56"/>
      <c r="HL287" s="56"/>
      <c r="HM287" s="56"/>
    </row>
    <row r="288" spans="147:221" x14ac:dyDescent="0.25">
      <c r="EQ288" s="56"/>
      <c r="ER288" s="56"/>
      <c r="ES288" s="56"/>
      <c r="ET288" s="56"/>
      <c r="EU288" s="56"/>
      <c r="EV288" s="56"/>
      <c r="EW288" s="56"/>
      <c r="EX288" s="56"/>
      <c r="EY288" s="56"/>
      <c r="EZ288" s="56"/>
      <c r="FA288" s="56"/>
      <c r="FB288" s="56"/>
      <c r="FC288" s="56"/>
      <c r="FD288" s="56"/>
      <c r="FE288" s="56"/>
      <c r="FF288" s="56"/>
      <c r="FG288" s="56"/>
      <c r="FH288" s="56"/>
      <c r="FI288" s="56"/>
      <c r="FJ288" s="56"/>
      <c r="FK288" s="56"/>
      <c r="FL288" s="56"/>
      <c r="FM288" s="56"/>
      <c r="FN288" s="56"/>
      <c r="FO288" s="56"/>
      <c r="FP288" s="56"/>
      <c r="FQ288" s="56"/>
      <c r="FR288" s="56"/>
      <c r="FS288" s="56"/>
      <c r="FT288" s="56"/>
      <c r="FU288" s="56"/>
      <c r="FV288" s="56"/>
      <c r="FW288" s="56"/>
      <c r="FX288" s="56"/>
      <c r="FY288" s="56"/>
      <c r="FZ288" s="56"/>
      <c r="GA288" s="56"/>
      <c r="GB288" s="56"/>
      <c r="GC288" s="56"/>
      <c r="GD288" s="56"/>
      <c r="GE288" s="56"/>
      <c r="GF288" s="56"/>
      <c r="GG288" s="56"/>
      <c r="GH288" s="56"/>
      <c r="GI288" s="56"/>
      <c r="GJ288" s="56"/>
      <c r="GK288" s="56"/>
      <c r="GL288" s="56"/>
      <c r="GM288" s="56"/>
      <c r="GN288" s="56"/>
      <c r="GO288" s="56"/>
      <c r="GP288" s="56"/>
      <c r="GQ288" s="56"/>
      <c r="GR288" s="56"/>
      <c r="GS288" s="56"/>
      <c r="GT288" s="56"/>
      <c r="GU288" s="56"/>
      <c r="GV288" s="56"/>
      <c r="GW288" s="56"/>
      <c r="GX288" s="56"/>
      <c r="GY288" s="56"/>
      <c r="GZ288" s="56"/>
      <c r="HA288" s="56"/>
      <c r="HB288" s="56"/>
      <c r="HC288" s="56"/>
      <c r="HD288" s="56"/>
      <c r="HE288" s="56"/>
      <c r="HF288" s="56"/>
      <c r="HG288" s="56"/>
      <c r="HH288" s="56"/>
      <c r="HI288" s="56"/>
      <c r="HJ288" s="56"/>
      <c r="HK288" s="56"/>
      <c r="HL288" s="56"/>
      <c r="HM288" s="56"/>
    </row>
    <row r="289" spans="147:221" x14ac:dyDescent="0.25">
      <c r="EQ289" s="56"/>
      <c r="ER289" s="56"/>
      <c r="ES289" s="56"/>
      <c r="ET289" s="56"/>
      <c r="EU289" s="56"/>
      <c r="EV289" s="56"/>
      <c r="EW289" s="56"/>
      <c r="EX289" s="56"/>
      <c r="EY289" s="56"/>
      <c r="EZ289" s="56"/>
      <c r="FA289" s="56"/>
      <c r="FB289" s="56"/>
      <c r="FC289" s="56"/>
      <c r="FD289" s="56"/>
      <c r="FE289" s="56"/>
      <c r="FF289" s="56"/>
      <c r="FG289" s="56"/>
      <c r="FH289" s="56"/>
      <c r="FI289" s="56"/>
      <c r="FJ289" s="56"/>
      <c r="FK289" s="56"/>
      <c r="FL289" s="56"/>
      <c r="FM289" s="56"/>
      <c r="FN289" s="56"/>
      <c r="FO289" s="56"/>
      <c r="FP289" s="56"/>
      <c r="FQ289" s="56"/>
      <c r="FR289" s="56"/>
      <c r="FS289" s="56"/>
      <c r="FT289" s="56"/>
      <c r="FU289" s="56"/>
      <c r="FV289" s="56"/>
      <c r="FW289" s="56"/>
      <c r="FX289" s="56"/>
      <c r="FY289" s="56"/>
      <c r="FZ289" s="56"/>
      <c r="GA289" s="56"/>
      <c r="GB289" s="56"/>
      <c r="GC289" s="56"/>
      <c r="GD289" s="56"/>
      <c r="GE289" s="56"/>
      <c r="GF289" s="56"/>
      <c r="GG289" s="56"/>
      <c r="GH289" s="56"/>
      <c r="GI289" s="56"/>
      <c r="GJ289" s="56"/>
      <c r="GK289" s="56"/>
      <c r="GL289" s="56"/>
      <c r="GM289" s="56"/>
      <c r="GN289" s="56"/>
      <c r="GO289" s="56"/>
      <c r="GP289" s="56"/>
      <c r="GQ289" s="56"/>
      <c r="GR289" s="56"/>
      <c r="GS289" s="56"/>
      <c r="GT289" s="56"/>
      <c r="GU289" s="56"/>
      <c r="GV289" s="56"/>
      <c r="GW289" s="56"/>
      <c r="GX289" s="56"/>
      <c r="GY289" s="56"/>
      <c r="GZ289" s="56"/>
      <c r="HA289" s="56"/>
      <c r="HB289" s="56"/>
      <c r="HC289" s="56"/>
      <c r="HD289" s="56"/>
      <c r="HE289" s="56"/>
      <c r="HF289" s="56"/>
      <c r="HG289" s="56"/>
      <c r="HH289" s="56"/>
      <c r="HI289" s="56"/>
      <c r="HJ289" s="56"/>
      <c r="HK289" s="56"/>
      <c r="HL289" s="56"/>
      <c r="HM289" s="56"/>
    </row>
    <row r="290" spans="147:221" x14ac:dyDescent="0.25">
      <c r="EQ290" s="56"/>
      <c r="ER290" s="56"/>
      <c r="ES290" s="56"/>
      <c r="ET290" s="56"/>
      <c r="EU290" s="56"/>
      <c r="EV290" s="56"/>
      <c r="EW290" s="56"/>
      <c r="EX290" s="56"/>
      <c r="EY290" s="56"/>
      <c r="EZ290" s="56"/>
      <c r="FA290" s="56"/>
      <c r="FB290" s="56"/>
      <c r="FC290" s="56"/>
      <c r="FD290" s="56"/>
      <c r="FE290" s="56"/>
      <c r="FF290" s="56"/>
      <c r="FG290" s="56"/>
      <c r="FH290" s="56"/>
      <c r="FI290" s="56"/>
      <c r="FJ290" s="56"/>
      <c r="FK290" s="56"/>
      <c r="FL290" s="56"/>
      <c r="FM290" s="56"/>
      <c r="FN290" s="56"/>
      <c r="FO290" s="56"/>
      <c r="FP290" s="56"/>
      <c r="FQ290" s="56"/>
      <c r="FR290" s="56"/>
      <c r="FS290" s="56"/>
      <c r="FT290" s="56"/>
      <c r="FU290" s="56"/>
      <c r="FV290" s="56"/>
      <c r="FW290" s="56"/>
      <c r="FX290" s="56"/>
      <c r="FY290" s="56"/>
      <c r="FZ290" s="56"/>
      <c r="GA290" s="56"/>
      <c r="GB290" s="56"/>
      <c r="GC290" s="56"/>
      <c r="GD290" s="56"/>
      <c r="GE290" s="56"/>
      <c r="GF290" s="56"/>
      <c r="GG290" s="56"/>
      <c r="GH290" s="56"/>
      <c r="GI290" s="56"/>
      <c r="GJ290" s="56"/>
      <c r="GK290" s="56"/>
      <c r="GL290" s="56"/>
      <c r="GM290" s="56"/>
      <c r="GN290" s="56"/>
      <c r="GO290" s="56"/>
      <c r="GP290" s="56"/>
      <c r="GQ290" s="56"/>
      <c r="GR290" s="56"/>
      <c r="GS290" s="56"/>
      <c r="GT290" s="56"/>
      <c r="GU290" s="56"/>
      <c r="GV290" s="56"/>
      <c r="GW290" s="56"/>
      <c r="GX290" s="56"/>
      <c r="GY290" s="56"/>
      <c r="GZ290" s="56"/>
      <c r="HA290" s="56"/>
      <c r="HB290" s="56"/>
      <c r="HC290" s="56"/>
      <c r="HD290" s="56"/>
      <c r="HE290" s="56"/>
      <c r="HF290" s="56"/>
      <c r="HG290" s="56"/>
      <c r="HH290" s="56"/>
      <c r="HI290" s="56"/>
      <c r="HJ290" s="56"/>
      <c r="HK290" s="56"/>
      <c r="HL290" s="56"/>
      <c r="HM290" s="56"/>
    </row>
    <row r="291" spans="147:221" x14ac:dyDescent="0.25">
      <c r="EQ291" s="56"/>
      <c r="ER291" s="56"/>
      <c r="ES291" s="56"/>
      <c r="ET291" s="56"/>
      <c r="EU291" s="56"/>
      <c r="EV291" s="56"/>
      <c r="EW291" s="56"/>
      <c r="EX291" s="56"/>
      <c r="EY291" s="56"/>
      <c r="EZ291" s="56"/>
      <c r="FA291" s="56"/>
      <c r="FB291" s="56"/>
      <c r="FC291" s="56"/>
      <c r="FD291" s="56"/>
      <c r="FE291" s="56"/>
      <c r="FF291" s="56"/>
      <c r="FG291" s="56"/>
      <c r="FH291" s="56"/>
      <c r="FI291" s="56"/>
      <c r="FJ291" s="56"/>
      <c r="FK291" s="56"/>
      <c r="FL291" s="56"/>
      <c r="FM291" s="56"/>
      <c r="FN291" s="56"/>
      <c r="FO291" s="56"/>
      <c r="FP291" s="56"/>
      <c r="FQ291" s="56"/>
      <c r="FR291" s="56"/>
      <c r="FS291" s="56"/>
      <c r="FT291" s="56"/>
      <c r="FU291" s="56"/>
      <c r="FV291" s="56"/>
      <c r="FW291" s="56"/>
      <c r="FX291" s="56"/>
      <c r="FY291" s="56"/>
      <c r="FZ291" s="56"/>
      <c r="GA291" s="56"/>
      <c r="GB291" s="56"/>
      <c r="GC291" s="56"/>
      <c r="GD291" s="56"/>
      <c r="GE291" s="56"/>
      <c r="GF291" s="56"/>
      <c r="GG291" s="56"/>
      <c r="GH291" s="56"/>
      <c r="GI291" s="56"/>
      <c r="GJ291" s="56"/>
      <c r="GK291" s="56"/>
      <c r="GL291" s="56"/>
      <c r="GM291" s="56"/>
      <c r="GN291" s="56"/>
      <c r="GO291" s="56"/>
      <c r="GP291" s="56"/>
      <c r="GQ291" s="56"/>
      <c r="GR291" s="56"/>
      <c r="GS291" s="56"/>
      <c r="GT291" s="56"/>
      <c r="GU291" s="56"/>
      <c r="GV291" s="56"/>
      <c r="GW291" s="56"/>
      <c r="GX291" s="56"/>
      <c r="GY291" s="56"/>
      <c r="GZ291" s="56"/>
      <c r="HA291" s="56"/>
      <c r="HB291" s="56"/>
      <c r="HC291" s="56"/>
      <c r="HD291" s="56"/>
      <c r="HE291" s="56"/>
      <c r="HF291" s="56"/>
      <c r="HG291" s="56"/>
      <c r="HH291" s="56"/>
      <c r="HI291" s="56"/>
      <c r="HJ291" s="56"/>
      <c r="HK291" s="56"/>
      <c r="HL291" s="56"/>
      <c r="HM291" s="56"/>
    </row>
    <row r="292" spans="147:221" x14ac:dyDescent="0.25">
      <c r="EQ292" s="56"/>
      <c r="ER292" s="56"/>
      <c r="ES292" s="56"/>
      <c r="ET292" s="56"/>
      <c r="EU292" s="56"/>
      <c r="EV292" s="56"/>
      <c r="EW292" s="56"/>
      <c r="EX292" s="56"/>
      <c r="EY292" s="56"/>
      <c r="EZ292" s="56"/>
      <c r="FA292" s="56"/>
      <c r="FB292" s="56"/>
      <c r="FC292" s="56"/>
      <c r="FD292" s="56"/>
      <c r="FE292" s="56"/>
      <c r="FF292" s="56"/>
      <c r="FG292" s="56"/>
      <c r="FH292" s="56"/>
      <c r="FI292" s="56"/>
      <c r="FJ292" s="56"/>
      <c r="FK292" s="56"/>
      <c r="FL292" s="56"/>
      <c r="FM292" s="56"/>
      <c r="FN292" s="56"/>
      <c r="FO292" s="56"/>
      <c r="FP292" s="56"/>
      <c r="FQ292" s="56"/>
      <c r="FR292" s="56"/>
      <c r="FS292" s="56"/>
      <c r="FT292" s="56"/>
      <c r="FU292" s="56"/>
      <c r="FV292" s="56"/>
      <c r="FW292" s="56"/>
      <c r="FX292" s="56"/>
      <c r="FY292" s="56"/>
      <c r="FZ292" s="56"/>
      <c r="GA292" s="56"/>
      <c r="GB292" s="56"/>
      <c r="GC292" s="56"/>
      <c r="GD292" s="56"/>
      <c r="GE292" s="56"/>
      <c r="GF292" s="56"/>
      <c r="GG292" s="56"/>
      <c r="GH292" s="56"/>
      <c r="GI292" s="56"/>
      <c r="GJ292" s="56"/>
      <c r="GK292" s="56"/>
      <c r="GL292" s="56"/>
      <c r="GM292" s="56"/>
      <c r="GN292" s="56"/>
      <c r="GO292" s="56"/>
      <c r="GP292" s="56"/>
      <c r="GQ292" s="56"/>
      <c r="GR292" s="56"/>
      <c r="GS292" s="56"/>
      <c r="GT292" s="56"/>
      <c r="GU292" s="56"/>
      <c r="GV292" s="56"/>
      <c r="GW292" s="56"/>
      <c r="GX292" s="56"/>
      <c r="GY292" s="56"/>
      <c r="GZ292" s="56"/>
      <c r="HA292" s="56"/>
      <c r="HB292" s="56"/>
      <c r="HC292" s="56"/>
      <c r="HD292" s="56"/>
      <c r="HE292" s="56"/>
      <c r="HF292" s="56"/>
      <c r="HG292" s="56"/>
      <c r="HH292" s="56"/>
      <c r="HI292" s="56"/>
      <c r="HJ292" s="56"/>
      <c r="HK292" s="56"/>
      <c r="HL292" s="56"/>
      <c r="HM292" s="56"/>
    </row>
    <row r="293" spans="147:221" x14ac:dyDescent="0.25">
      <c r="EQ293" s="56"/>
      <c r="ER293" s="56"/>
      <c r="ES293" s="56"/>
      <c r="ET293" s="56"/>
      <c r="EU293" s="56"/>
      <c r="EV293" s="56"/>
      <c r="EW293" s="56"/>
      <c r="EX293" s="56"/>
      <c r="EY293" s="56"/>
      <c r="EZ293" s="56"/>
      <c r="FA293" s="56"/>
      <c r="FB293" s="56"/>
      <c r="FC293" s="56"/>
      <c r="FD293" s="56"/>
      <c r="FE293" s="56"/>
      <c r="FF293" s="56"/>
      <c r="FG293" s="56"/>
      <c r="FH293" s="56"/>
      <c r="FI293" s="56"/>
      <c r="FJ293" s="56"/>
      <c r="FK293" s="56"/>
      <c r="FL293" s="56"/>
      <c r="FM293" s="56"/>
      <c r="FN293" s="56"/>
      <c r="FO293" s="56"/>
      <c r="FP293" s="56"/>
      <c r="FQ293" s="56"/>
      <c r="FR293" s="56"/>
      <c r="FS293" s="56"/>
      <c r="FT293" s="56"/>
      <c r="FU293" s="56"/>
      <c r="FV293" s="56"/>
      <c r="FW293" s="56"/>
      <c r="FX293" s="56"/>
      <c r="FY293" s="56"/>
      <c r="FZ293" s="56"/>
      <c r="GA293" s="56"/>
      <c r="GB293" s="56"/>
      <c r="GC293" s="56"/>
      <c r="GD293" s="56"/>
      <c r="GE293" s="56"/>
      <c r="GF293" s="56"/>
      <c r="GG293" s="56"/>
      <c r="GH293" s="56"/>
      <c r="GI293" s="56"/>
      <c r="GJ293" s="56"/>
      <c r="GK293" s="56"/>
      <c r="GL293" s="56"/>
      <c r="GM293" s="56"/>
      <c r="GN293" s="56"/>
      <c r="GO293" s="56"/>
      <c r="GP293" s="56"/>
      <c r="GQ293" s="56"/>
      <c r="GR293" s="56"/>
      <c r="GS293" s="56"/>
      <c r="GT293" s="56"/>
      <c r="GU293" s="56"/>
      <c r="GV293" s="56"/>
      <c r="GW293" s="56"/>
      <c r="GX293" s="56"/>
      <c r="GY293" s="56"/>
      <c r="GZ293" s="56"/>
      <c r="HA293" s="56"/>
      <c r="HB293" s="56"/>
      <c r="HC293" s="56"/>
      <c r="HD293" s="56"/>
      <c r="HE293" s="56"/>
      <c r="HF293" s="56"/>
      <c r="HG293" s="56"/>
      <c r="HH293" s="56"/>
      <c r="HI293" s="56"/>
      <c r="HJ293" s="56"/>
      <c r="HK293" s="56"/>
      <c r="HL293" s="56"/>
      <c r="HM293" s="56"/>
    </row>
    <row r="294" spans="147:221" x14ac:dyDescent="0.25">
      <c r="EQ294" s="56"/>
      <c r="ER294" s="56"/>
      <c r="ES294" s="56"/>
      <c r="ET294" s="56"/>
      <c r="EU294" s="56"/>
      <c r="EV294" s="56"/>
      <c r="EW294" s="56"/>
      <c r="EX294" s="56"/>
      <c r="EY294" s="56"/>
      <c r="EZ294" s="56"/>
      <c r="FA294" s="56"/>
      <c r="FB294" s="56"/>
      <c r="FC294" s="56"/>
      <c r="FD294" s="56"/>
      <c r="FE294" s="56"/>
      <c r="FF294" s="56"/>
      <c r="FG294" s="56"/>
      <c r="FH294" s="56"/>
      <c r="FI294" s="56"/>
      <c r="FJ294" s="56"/>
      <c r="FK294" s="56"/>
      <c r="FL294" s="56"/>
      <c r="FM294" s="56"/>
      <c r="FN294" s="56"/>
      <c r="FO294" s="56"/>
      <c r="FP294" s="56"/>
      <c r="FQ294" s="56"/>
      <c r="FR294" s="56"/>
      <c r="FS294" s="56"/>
      <c r="FT294" s="56"/>
      <c r="FU294" s="56"/>
      <c r="FV294" s="56"/>
      <c r="FW294" s="56"/>
      <c r="FX294" s="56"/>
      <c r="FY294" s="56"/>
      <c r="FZ294" s="56"/>
      <c r="GA294" s="56"/>
      <c r="GB294" s="56"/>
      <c r="GC294" s="56"/>
      <c r="GD294" s="56"/>
      <c r="GE294" s="56"/>
      <c r="GF294" s="56"/>
      <c r="GG294" s="56"/>
      <c r="GH294" s="56"/>
      <c r="GI294" s="56"/>
      <c r="GJ294" s="56"/>
      <c r="GK294" s="56"/>
      <c r="GL294" s="56"/>
      <c r="GM294" s="56"/>
      <c r="GN294" s="56"/>
      <c r="GO294" s="56"/>
      <c r="GP294" s="56"/>
      <c r="GQ294" s="56"/>
      <c r="GR294" s="56"/>
      <c r="GS294" s="56"/>
      <c r="GT294" s="56"/>
      <c r="GU294" s="56"/>
      <c r="GV294" s="56"/>
      <c r="GW294" s="56"/>
      <c r="GX294" s="56"/>
      <c r="GY294" s="56"/>
      <c r="GZ294" s="56"/>
      <c r="HA294" s="56"/>
      <c r="HB294" s="56"/>
      <c r="HC294" s="56"/>
      <c r="HD294" s="56"/>
      <c r="HE294" s="56"/>
      <c r="HF294" s="56"/>
      <c r="HG294" s="56"/>
      <c r="HH294" s="56"/>
      <c r="HI294" s="56"/>
      <c r="HJ294" s="56"/>
      <c r="HK294" s="56"/>
      <c r="HL294" s="56"/>
      <c r="HM294" s="56"/>
    </row>
    <row r="295" spans="147:221" x14ac:dyDescent="0.25">
      <c r="EQ295" s="56"/>
      <c r="ER295" s="56"/>
      <c r="ES295" s="56"/>
      <c r="ET295" s="56"/>
      <c r="EU295" s="56"/>
      <c r="EV295" s="56"/>
      <c r="EW295" s="56"/>
      <c r="EX295" s="56"/>
      <c r="EY295" s="56"/>
      <c r="EZ295" s="56"/>
      <c r="FA295" s="56"/>
      <c r="FB295" s="56"/>
      <c r="FC295" s="56"/>
      <c r="FD295" s="56"/>
      <c r="FE295" s="56"/>
      <c r="FF295" s="56"/>
      <c r="FG295" s="56"/>
      <c r="FH295" s="56"/>
      <c r="FI295" s="56"/>
      <c r="FJ295" s="56"/>
      <c r="FK295" s="56"/>
      <c r="FL295" s="56"/>
      <c r="FM295" s="56"/>
      <c r="FN295" s="56"/>
      <c r="FO295" s="56"/>
      <c r="FP295" s="56"/>
      <c r="FQ295" s="56"/>
      <c r="FR295" s="56"/>
      <c r="FS295" s="56"/>
      <c r="FT295" s="56"/>
      <c r="FU295" s="56"/>
      <c r="FV295" s="56"/>
      <c r="FW295" s="56"/>
      <c r="FX295" s="56"/>
      <c r="FY295" s="56"/>
      <c r="FZ295" s="56"/>
      <c r="GA295" s="56"/>
      <c r="GB295" s="56"/>
      <c r="GC295" s="56"/>
      <c r="GD295" s="56"/>
      <c r="GE295" s="56"/>
      <c r="GF295" s="56"/>
      <c r="GG295" s="56"/>
      <c r="GH295" s="56"/>
      <c r="GI295" s="56"/>
      <c r="GJ295" s="56"/>
      <c r="GK295" s="56"/>
      <c r="GL295" s="56"/>
      <c r="GM295" s="56"/>
      <c r="GN295" s="56"/>
      <c r="GO295" s="56"/>
      <c r="GP295" s="56"/>
      <c r="GQ295" s="56"/>
      <c r="GR295" s="56"/>
      <c r="GS295" s="56"/>
      <c r="GT295" s="56"/>
      <c r="GU295" s="56"/>
      <c r="GV295" s="56"/>
      <c r="GW295" s="56"/>
      <c r="GX295" s="56"/>
      <c r="GY295" s="56"/>
      <c r="GZ295" s="56"/>
      <c r="HA295" s="56"/>
      <c r="HB295" s="56"/>
      <c r="HC295" s="56"/>
      <c r="HD295" s="56"/>
      <c r="HE295" s="56"/>
      <c r="HF295" s="56"/>
      <c r="HG295" s="56"/>
      <c r="HH295" s="56"/>
      <c r="HI295" s="56"/>
      <c r="HJ295" s="56"/>
      <c r="HK295" s="56"/>
      <c r="HL295" s="56"/>
      <c r="HM295" s="56"/>
    </row>
    <row r="296" spans="147:221" x14ac:dyDescent="0.25">
      <c r="EQ296" s="56"/>
      <c r="ER296" s="56"/>
      <c r="ES296" s="56"/>
      <c r="ET296" s="56"/>
      <c r="EU296" s="56"/>
      <c r="EV296" s="56"/>
      <c r="EW296" s="56"/>
      <c r="EX296" s="56"/>
      <c r="EY296" s="56"/>
      <c r="EZ296" s="56"/>
      <c r="FA296" s="56"/>
      <c r="FB296" s="56"/>
      <c r="FC296" s="56"/>
      <c r="FD296" s="56"/>
      <c r="FE296" s="56"/>
      <c r="FF296" s="56"/>
      <c r="FG296" s="56"/>
      <c r="FH296" s="56"/>
      <c r="FI296" s="56"/>
      <c r="FJ296" s="56"/>
      <c r="FK296" s="56"/>
      <c r="FL296" s="56"/>
      <c r="FM296" s="56"/>
      <c r="FN296" s="56"/>
      <c r="FO296" s="56"/>
      <c r="FP296" s="56"/>
      <c r="FQ296" s="56"/>
      <c r="FR296" s="56"/>
      <c r="FS296" s="56"/>
      <c r="FT296" s="56"/>
      <c r="FU296" s="56"/>
      <c r="FV296" s="56"/>
      <c r="FW296" s="56"/>
      <c r="FX296" s="56"/>
      <c r="FY296" s="56"/>
      <c r="FZ296" s="56"/>
      <c r="GA296" s="56"/>
      <c r="GB296" s="56"/>
      <c r="GC296" s="56"/>
      <c r="GD296" s="56"/>
      <c r="GE296" s="56"/>
      <c r="GF296" s="56"/>
      <c r="GG296" s="56"/>
      <c r="GH296" s="56"/>
      <c r="GI296" s="56"/>
      <c r="GJ296" s="56"/>
      <c r="GK296" s="56"/>
      <c r="GL296" s="56"/>
      <c r="GM296" s="56"/>
      <c r="GN296" s="56"/>
      <c r="GO296" s="56"/>
      <c r="GP296" s="56"/>
      <c r="GQ296" s="56"/>
      <c r="GR296" s="56"/>
      <c r="GS296" s="56"/>
      <c r="GT296" s="56"/>
      <c r="GU296" s="56"/>
      <c r="GV296" s="56"/>
      <c r="GW296" s="56"/>
      <c r="GX296" s="56"/>
      <c r="GY296" s="56"/>
      <c r="GZ296" s="56"/>
      <c r="HA296" s="56"/>
      <c r="HB296" s="56"/>
      <c r="HC296" s="56"/>
      <c r="HD296" s="56"/>
      <c r="HE296" s="56"/>
      <c r="HF296" s="56"/>
      <c r="HG296" s="56"/>
      <c r="HH296" s="56"/>
      <c r="HI296" s="56"/>
      <c r="HJ296" s="56"/>
      <c r="HK296" s="56"/>
      <c r="HL296" s="56"/>
      <c r="HM296" s="56"/>
    </row>
    <row r="297" spans="147:221" x14ac:dyDescent="0.25">
      <c r="EQ297" s="56"/>
      <c r="ER297" s="56"/>
      <c r="ES297" s="56"/>
      <c r="ET297" s="56"/>
      <c r="EU297" s="56"/>
      <c r="EV297" s="56"/>
      <c r="EW297" s="56"/>
      <c r="EX297" s="56"/>
      <c r="EY297" s="56"/>
      <c r="EZ297" s="56"/>
      <c r="FA297" s="56"/>
      <c r="FB297" s="56"/>
      <c r="FC297" s="56"/>
      <c r="FD297" s="56"/>
      <c r="FE297" s="56"/>
      <c r="FF297" s="56"/>
      <c r="FG297" s="56"/>
      <c r="FH297" s="56"/>
      <c r="FI297" s="56"/>
      <c r="FJ297" s="56"/>
      <c r="FK297" s="56"/>
      <c r="FL297" s="56"/>
      <c r="FM297" s="56"/>
      <c r="FN297" s="56"/>
      <c r="FO297" s="56"/>
      <c r="FP297" s="56"/>
      <c r="FQ297" s="56"/>
      <c r="FR297" s="56"/>
      <c r="FS297" s="56"/>
      <c r="FT297" s="56"/>
      <c r="FU297" s="56"/>
      <c r="FV297" s="56"/>
      <c r="FW297" s="56"/>
      <c r="FX297" s="56"/>
      <c r="FY297" s="56"/>
      <c r="FZ297" s="56"/>
      <c r="GA297" s="56"/>
      <c r="GB297" s="56"/>
      <c r="GC297" s="56"/>
      <c r="GD297" s="56"/>
      <c r="GE297" s="56"/>
      <c r="GF297" s="56"/>
      <c r="GG297" s="56"/>
      <c r="GH297" s="56"/>
      <c r="GI297" s="56"/>
      <c r="GJ297" s="56"/>
      <c r="GK297" s="56"/>
      <c r="GL297" s="56"/>
      <c r="GM297" s="56"/>
      <c r="GN297" s="56"/>
      <c r="GO297" s="56"/>
      <c r="GP297" s="56"/>
      <c r="GQ297" s="56"/>
      <c r="GR297" s="56"/>
      <c r="GS297" s="56"/>
      <c r="GT297" s="56"/>
      <c r="GU297" s="56"/>
      <c r="GV297" s="56"/>
      <c r="GW297" s="56"/>
      <c r="GX297" s="56"/>
      <c r="GY297" s="56"/>
      <c r="GZ297" s="56"/>
      <c r="HA297" s="56"/>
      <c r="HB297" s="56"/>
      <c r="HC297" s="56"/>
      <c r="HD297" s="56"/>
      <c r="HE297" s="56"/>
      <c r="HF297" s="56"/>
      <c r="HG297" s="56"/>
      <c r="HH297" s="56"/>
      <c r="HI297" s="56"/>
      <c r="HJ297" s="56"/>
      <c r="HK297" s="56"/>
      <c r="HL297" s="56"/>
      <c r="HM297" s="56"/>
    </row>
    <row r="298" spans="147:221" x14ac:dyDescent="0.25">
      <c r="EQ298" s="56"/>
      <c r="ER298" s="56"/>
      <c r="ES298" s="56"/>
      <c r="ET298" s="56"/>
      <c r="EU298" s="56"/>
      <c r="EV298" s="56"/>
      <c r="EW298" s="56"/>
      <c r="EX298" s="56"/>
      <c r="EY298" s="56"/>
      <c r="EZ298" s="56"/>
      <c r="FA298" s="56"/>
      <c r="FB298" s="56"/>
      <c r="FC298" s="56"/>
      <c r="FD298" s="56"/>
      <c r="FE298" s="56"/>
      <c r="FF298" s="56"/>
      <c r="FG298" s="56"/>
      <c r="FH298" s="56"/>
      <c r="FI298" s="56"/>
      <c r="FJ298" s="56"/>
      <c r="FK298" s="56"/>
      <c r="FL298" s="56"/>
      <c r="FM298" s="56"/>
      <c r="FN298" s="56"/>
      <c r="FO298" s="56"/>
      <c r="FP298" s="56"/>
      <c r="FQ298" s="56"/>
      <c r="FR298" s="56"/>
      <c r="FS298" s="56"/>
      <c r="FT298" s="56"/>
      <c r="FU298" s="56"/>
      <c r="FV298" s="56"/>
      <c r="FW298" s="56"/>
      <c r="FX298" s="56"/>
      <c r="FY298" s="56"/>
      <c r="FZ298" s="56"/>
      <c r="GA298" s="56"/>
      <c r="GB298" s="56"/>
      <c r="GC298" s="56"/>
      <c r="GD298" s="56"/>
      <c r="GE298" s="56"/>
      <c r="GF298" s="56"/>
      <c r="GG298" s="56"/>
      <c r="GH298" s="56"/>
      <c r="GI298" s="56"/>
      <c r="GJ298" s="56"/>
      <c r="GK298" s="56"/>
      <c r="GL298" s="56"/>
      <c r="GM298" s="56"/>
      <c r="GN298" s="56"/>
      <c r="GO298" s="56"/>
      <c r="GP298" s="56"/>
      <c r="GQ298" s="56"/>
      <c r="GR298" s="56"/>
      <c r="GS298" s="56"/>
      <c r="GT298" s="56"/>
      <c r="GU298" s="56"/>
      <c r="GV298" s="56"/>
      <c r="GW298" s="56"/>
      <c r="GX298" s="56"/>
      <c r="GY298" s="56"/>
      <c r="GZ298" s="56"/>
      <c r="HA298" s="56"/>
      <c r="HB298" s="56"/>
      <c r="HC298" s="56"/>
      <c r="HD298" s="56"/>
      <c r="HE298" s="56"/>
      <c r="HF298" s="56"/>
      <c r="HG298" s="56"/>
      <c r="HH298" s="56"/>
      <c r="HI298" s="56"/>
      <c r="HJ298" s="56"/>
      <c r="HK298" s="56"/>
      <c r="HL298" s="56"/>
      <c r="HM298" s="56"/>
    </row>
    <row r="299" spans="147:221" x14ac:dyDescent="0.25">
      <c r="EQ299" s="56"/>
      <c r="ER299" s="56"/>
      <c r="ES299" s="56"/>
      <c r="ET299" s="56"/>
      <c r="EU299" s="56"/>
      <c r="EV299" s="56"/>
      <c r="EW299" s="56"/>
      <c r="EX299" s="56"/>
      <c r="EY299" s="56"/>
      <c r="EZ299" s="56"/>
      <c r="FA299" s="56"/>
      <c r="FB299" s="56"/>
      <c r="FC299" s="56"/>
      <c r="FD299" s="56"/>
      <c r="FE299" s="56"/>
      <c r="FF299" s="56"/>
      <c r="FG299" s="56"/>
      <c r="FH299" s="56"/>
      <c r="FI299" s="56"/>
      <c r="FJ299" s="56"/>
      <c r="FK299" s="56"/>
      <c r="FL299" s="56"/>
      <c r="FM299" s="56"/>
      <c r="FN299" s="56"/>
      <c r="FO299" s="56"/>
      <c r="FP299" s="56"/>
      <c r="FQ299" s="56"/>
      <c r="FR299" s="56"/>
      <c r="FS299" s="56"/>
      <c r="FT299" s="56"/>
      <c r="FU299" s="56"/>
      <c r="FV299" s="56"/>
      <c r="FW299" s="56"/>
      <c r="FX299" s="56"/>
      <c r="FY299" s="56"/>
      <c r="FZ299" s="56"/>
      <c r="GA299" s="56"/>
      <c r="GB299" s="56"/>
      <c r="GC299" s="56"/>
      <c r="GD299" s="56"/>
      <c r="GE299" s="56"/>
      <c r="GF299" s="56"/>
      <c r="GG299" s="56"/>
      <c r="GH299" s="56"/>
      <c r="GI299" s="56"/>
      <c r="GJ299" s="56"/>
      <c r="GK299" s="56"/>
      <c r="GL299" s="56"/>
      <c r="GM299" s="56"/>
      <c r="GN299" s="56"/>
      <c r="GO299" s="56"/>
      <c r="GP299" s="56"/>
      <c r="GQ299" s="56"/>
      <c r="GR299" s="56"/>
      <c r="GS299" s="56"/>
      <c r="GT299" s="56"/>
      <c r="GU299" s="56"/>
      <c r="GV299" s="56"/>
      <c r="GW299" s="56"/>
      <c r="GX299" s="56"/>
      <c r="GY299" s="56"/>
      <c r="GZ299" s="56"/>
      <c r="HA299" s="56"/>
      <c r="HB299" s="56"/>
      <c r="HC299" s="56"/>
      <c r="HD299" s="56"/>
      <c r="HE299" s="56"/>
      <c r="HF299" s="56"/>
      <c r="HG299" s="56"/>
      <c r="HH299" s="56"/>
      <c r="HI299" s="56"/>
      <c r="HJ299" s="56"/>
      <c r="HK299" s="56"/>
      <c r="HL299" s="56"/>
      <c r="HM299" s="56"/>
    </row>
    <row r="300" spans="147:221" x14ac:dyDescent="0.25">
      <c r="EQ300" s="56"/>
      <c r="ER300" s="56"/>
      <c r="ES300" s="56"/>
      <c r="ET300" s="56"/>
      <c r="EU300" s="56"/>
      <c r="EV300" s="56"/>
      <c r="EW300" s="56"/>
      <c r="EX300" s="56"/>
      <c r="EY300" s="56"/>
      <c r="EZ300" s="56"/>
      <c r="FA300" s="56"/>
      <c r="FB300" s="56"/>
      <c r="FC300" s="56"/>
      <c r="FD300" s="56"/>
      <c r="FE300" s="56"/>
      <c r="FF300" s="56"/>
      <c r="FG300" s="56"/>
      <c r="FH300" s="56"/>
      <c r="FI300" s="56"/>
      <c r="FJ300" s="56"/>
      <c r="FK300" s="56"/>
      <c r="FL300" s="56"/>
      <c r="FM300" s="56"/>
      <c r="FN300" s="56"/>
      <c r="FO300" s="56"/>
      <c r="FP300" s="56"/>
      <c r="FQ300" s="56"/>
      <c r="FR300" s="56"/>
      <c r="FS300" s="56"/>
      <c r="FT300" s="56"/>
      <c r="FU300" s="56"/>
      <c r="FV300" s="56"/>
      <c r="FW300" s="56"/>
      <c r="FX300" s="56"/>
      <c r="FY300" s="56"/>
      <c r="FZ300" s="56"/>
      <c r="GA300" s="56"/>
      <c r="GB300" s="56"/>
      <c r="GC300" s="56"/>
      <c r="GD300" s="56"/>
      <c r="GE300" s="56"/>
      <c r="GF300" s="56"/>
      <c r="GG300" s="56"/>
      <c r="GH300" s="56"/>
      <c r="GI300" s="56"/>
      <c r="GJ300" s="56"/>
      <c r="GK300" s="56"/>
      <c r="GL300" s="56"/>
      <c r="GM300" s="56"/>
      <c r="GN300" s="56"/>
      <c r="GO300" s="56"/>
      <c r="GP300" s="56"/>
      <c r="GQ300" s="56"/>
      <c r="GR300" s="56"/>
      <c r="GS300" s="56"/>
      <c r="GT300" s="56"/>
      <c r="GU300" s="56"/>
      <c r="GV300" s="56"/>
      <c r="GW300" s="56"/>
      <c r="GX300" s="56"/>
      <c r="GY300" s="56"/>
      <c r="GZ300" s="56"/>
      <c r="HA300" s="56"/>
      <c r="HB300" s="56"/>
      <c r="HC300" s="56"/>
      <c r="HD300" s="56"/>
      <c r="HE300" s="56"/>
      <c r="HF300" s="56"/>
      <c r="HG300" s="56"/>
      <c r="HH300" s="56"/>
      <c r="HI300" s="56"/>
      <c r="HJ300" s="56"/>
      <c r="HK300" s="56"/>
      <c r="HL300" s="56"/>
      <c r="HM300" s="56"/>
    </row>
    <row r="301" spans="147:221" x14ac:dyDescent="0.25">
      <c r="EQ301" s="56"/>
      <c r="ER301" s="56"/>
      <c r="ES301" s="56"/>
      <c r="ET301" s="56"/>
      <c r="EU301" s="56"/>
      <c r="EV301" s="56"/>
      <c r="EW301" s="56"/>
      <c r="EX301" s="56"/>
      <c r="EY301" s="56"/>
      <c r="EZ301" s="56"/>
      <c r="FA301" s="56"/>
      <c r="FB301" s="56"/>
      <c r="FC301" s="56"/>
      <c r="FD301" s="56"/>
      <c r="FE301" s="56"/>
      <c r="FF301" s="56"/>
      <c r="FG301" s="56"/>
      <c r="FH301" s="56"/>
      <c r="FI301" s="56"/>
      <c r="FJ301" s="56"/>
      <c r="FK301" s="56"/>
      <c r="FL301" s="56"/>
      <c r="FM301" s="56"/>
      <c r="FN301" s="56"/>
      <c r="FO301" s="56"/>
      <c r="FP301" s="56"/>
      <c r="FQ301" s="56"/>
      <c r="FR301" s="56"/>
      <c r="FS301" s="56"/>
      <c r="FT301" s="56"/>
      <c r="FU301" s="56"/>
      <c r="FV301" s="56"/>
      <c r="FW301" s="56"/>
      <c r="FX301" s="56"/>
      <c r="FY301" s="56"/>
      <c r="FZ301" s="56"/>
      <c r="GA301" s="56"/>
      <c r="GB301" s="56"/>
      <c r="GC301" s="56"/>
      <c r="GD301" s="56"/>
      <c r="GE301" s="56"/>
      <c r="GF301" s="56"/>
      <c r="GG301" s="56"/>
      <c r="GH301" s="56"/>
      <c r="GI301" s="56"/>
      <c r="GJ301" s="56"/>
      <c r="GK301" s="56"/>
      <c r="GL301" s="56"/>
      <c r="GM301" s="56"/>
      <c r="GN301" s="56"/>
      <c r="GO301" s="56"/>
      <c r="GP301" s="56"/>
      <c r="GQ301" s="56"/>
      <c r="GR301" s="56"/>
      <c r="GS301" s="56"/>
      <c r="GT301" s="56"/>
      <c r="GU301" s="56"/>
      <c r="GV301" s="56"/>
      <c r="GW301" s="56"/>
      <c r="GX301" s="56"/>
      <c r="GY301" s="56"/>
      <c r="GZ301" s="56"/>
      <c r="HA301" s="56"/>
      <c r="HB301" s="56"/>
      <c r="HC301" s="56"/>
      <c r="HD301" s="56"/>
      <c r="HE301" s="56"/>
      <c r="HF301" s="56"/>
      <c r="HG301" s="56"/>
      <c r="HH301" s="56"/>
      <c r="HI301" s="56"/>
      <c r="HJ301" s="56"/>
      <c r="HK301" s="56"/>
      <c r="HL301" s="56"/>
      <c r="HM301" s="56"/>
    </row>
    <row r="302" spans="147:221" x14ac:dyDescent="0.25">
      <c r="EQ302" s="56"/>
      <c r="ER302" s="56"/>
      <c r="ES302" s="56"/>
      <c r="ET302" s="56"/>
      <c r="EU302" s="56"/>
      <c r="EV302" s="56"/>
      <c r="EW302" s="56"/>
      <c r="EX302" s="56"/>
      <c r="EY302" s="56"/>
      <c r="EZ302" s="56"/>
      <c r="FA302" s="56"/>
      <c r="FB302" s="56"/>
      <c r="FC302" s="56"/>
      <c r="FD302" s="56"/>
      <c r="FE302" s="56"/>
      <c r="FF302" s="56"/>
      <c r="FG302" s="56"/>
      <c r="FH302" s="56"/>
      <c r="FI302" s="56"/>
      <c r="FJ302" s="56"/>
      <c r="FK302" s="56"/>
      <c r="FL302" s="56"/>
      <c r="FM302" s="56"/>
      <c r="FN302" s="56"/>
      <c r="FO302" s="56"/>
      <c r="FP302" s="56"/>
      <c r="FQ302" s="56"/>
      <c r="FR302" s="56"/>
      <c r="FS302" s="56"/>
      <c r="FT302" s="56"/>
      <c r="FU302" s="56"/>
      <c r="FV302" s="56"/>
      <c r="FW302" s="56"/>
      <c r="FX302" s="56"/>
      <c r="FY302" s="56"/>
      <c r="FZ302" s="56"/>
      <c r="GA302" s="56"/>
      <c r="GB302" s="56"/>
      <c r="GC302" s="56"/>
      <c r="GD302" s="56"/>
      <c r="GE302" s="56"/>
      <c r="GF302" s="56"/>
      <c r="GG302" s="56"/>
      <c r="GH302" s="56"/>
      <c r="GI302" s="56"/>
      <c r="GJ302" s="56"/>
      <c r="GK302" s="56"/>
      <c r="GL302" s="56"/>
      <c r="GM302" s="56"/>
      <c r="GN302" s="56"/>
      <c r="GO302" s="56"/>
      <c r="GP302" s="56"/>
      <c r="GQ302" s="56"/>
      <c r="GR302" s="56"/>
      <c r="GS302" s="56"/>
      <c r="GT302" s="56"/>
      <c r="GU302" s="56"/>
      <c r="GV302" s="56"/>
      <c r="GW302" s="56"/>
      <c r="GX302" s="56"/>
      <c r="GY302" s="56"/>
      <c r="GZ302" s="56"/>
      <c r="HA302" s="56"/>
      <c r="HB302" s="56"/>
      <c r="HC302" s="56"/>
      <c r="HD302" s="56"/>
      <c r="HE302" s="56"/>
      <c r="HF302" s="56"/>
      <c r="HG302" s="56"/>
      <c r="HH302" s="56"/>
      <c r="HI302" s="56"/>
      <c r="HJ302" s="56"/>
      <c r="HK302" s="56"/>
      <c r="HL302" s="56"/>
      <c r="HM302" s="56"/>
    </row>
    <row r="303" spans="147:221" x14ac:dyDescent="0.25">
      <c r="EQ303" s="56"/>
      <c r="ER303" s="56"/>
      <c r="ES303" s="56"/>
      <c r="ET303" s="56"/>
      <c r="EU303" s="56"/>
      <c r="EV303" s="56"/>
      <c r="EW303" s="56"/>
      <c r="EX303" s="56"/>
      <c r="EY303" s="56"/>
      <c r="EZ303" s="56"/>
      <c r="FA303" s="56"/>
      <c r="FB303" s="56"/>
      <c r="FC303" s="56"/>
      <c r="FD303" s="56"/>
      <c r="FE303" s="56"/>
      <c r="FF303" s="56"/>
      <c r="FG303" s="56"/>
      <c r="FH303" s="56"/>
      <c r="FI303" s="56"/>
      <c r="FJ303" s="56"/>
      <c r="FK303" s="56"/>
      <c r="FL303" s="56"/>
      <c r="FM303" s="56"/>
      <c r="FN303" s="56"/>
      <c r="FO303" s="56"/>
      <c r="FP303" s="56"/>
      <c r="FQ303" s="56"/>
      <c r="FR303" s="56"/>
      <c r="FS303" s="56"/>
      <c r="FT303" s="56"/>
      <c r="FU303" s="56"/>
      <c r="FV303" s="56"/>
      <c r="FW303" s="56"/>
      <c r="FX303" s="56"/>
      <c r="FY303" s="56"/>
      <c r="FZ303" s="56"/>
      <c r="GA303" s="56"/>
      <c r="GB303" s="56"/>
      <c r="GC303" s="56"/>
      <c r="GD303" s="56"/>
      <c r="GE303" s="56"/>
      <c r="GF303" s="56"/>
      <c r="GG303" s="56"/>
      <c r="GH303" s="56"/>
      <c r="GI303" s="56"/>
      <c r="GJ303" s="56"/>
      <c r="GK303" s="56"/>
      <c r="GL303" s="56"/>
      <c r="GM303" s="56"/>
      <c r="GN303" s="56"/>
      <c r="GO303" s="56"/>
      <c r="GP303" s="56"/>
      <c r="GQ303" s="56"/>
      <c r="GR303" s="56"/>
      <c r="GS303" s="56"/>
      <c r="GT303" s="56"/>
      <c r="GU303" s="56"/>
      <c r="GV303" s="56"/>
      <c r="GW303" s="56"/>
      <c r="GX303" s="56"/>
      <c r="GY303" s="56"/>
      <c r="GZ303" s="56"/>
      <c r="HA303" s="56"/>
      <c r="HB303" s="56"/>
      <c r="HC303" s="56"/>
      <c r="HD303" s="56"/>
      <c r="HE303" s="56"/>
      <c r="HF303" s="56"/>
      <c r="HG303" s="56"/>
      <c r="HH303" s="56"/>
      <c r="HI303" s="56"/>
      <c r="HJ303" s="56"/>
      <c r="HK303" s="56"/>
      <c r="HL303" s="56"/>
      <c r="HM303" s="56"/>
    </row>
    <row r="304" spans="147:221" x14ac:dyDescent="0.25">
      <c r="EQ304" s="56"/>
      <c r="ER304" s="56"/>
      <c r="ES304" s="56"/>
      <c r="ET304" s="56"/>
      <c r="EU304" s="56"/>
      <c r="EV304" s="56"/>
      <c r="EW304" s="56"/>
      <c r="EX304" s="56"/>
      <c r="EY304" s="56"/>
      <c r="EZ304" s="56"/>
      <c r="FA304" s="56"/>
      <c r="FB304" s="56"/>
      <c r="FC304" s="56"/>
      <c r="FD304" s="56"/>
      <c r="FE304" s="56"/>
      <c r="FF304" s="56"/>
      <c r="FG304" s="56"/>
      <c r="FH304" s="56"/>
      <c r="FI304" s="56"/>
      <c r="FJ304" s="56"/>
      <c r="FK304" s="56"/>
      <c r="FL304" s="56"/>
      <c r="FM304" s="56"/>
      <c r="FN304" s="56"/>
      <c r="FO304" s="56"/>
      <c r="FP304" s="56"/>
      <c r="FQ304" s="56"/>
      <c r="FR304" s="56"/>
      <c r="FS304" s="56"/>
      <c r="FT304" s="56"/>
      <c r="FU304" s="56"/>
      <c r="FV304" s="56"/>
      <c r="FW304" s="56"/>
      <c r="FX304" s="56"/>
      <c r="FY304" s="56"/>
      <c r="FZ304" s="56"/>
      <c r="GA304" s="56"/>
      <c r="GB304" s="56"/>
      <c r="GC304" s="56"/>
      <c r="GD304" s="56"/>
      <c r="GE304" s="56"/>
      <c r="GF304" s="56"/>
      <c r="GG304" s="56"/>
      <c r="GH304" s="56"/>
      <c r="GI304" s="56"/>
      <c r="GJ304" s="56"/>
      <c r="GK304" s="56"/>
      <c r="GL304" s="56"/>
      <c r="GM304" s="56"/>
      <c r="GN304" s="56"/>
      <c r="GO304" s="56"/>
      <c r="GP304" s="56"/>
      <c r="GQ304" s="56"/>
      <c r="GR304" s="56"/>
      <c r="GS304" s="56"/>
      <c r="GT304" s="56"/>
      <c r="GU304" s="56"/>
      <c r="GV304" s="56"/>
      <c r="GW304" s="56"/>
      <c r="GX304" s="56"/>
      <c r="GY304" s="56"/>
      <c r="GZ304" s="56"/>
      <c r="HA304" s="56"/>
      <c r="HB304" s="56"/>
      <c r="HC304" s="56"/>
      <c r="HD304" s="56"/>
      <c r="HE304" s="56"/>
      <c r="HF304" s="56"/>
      <c r="HG304" s="56"/>
      <c r="HH304" s="56"/>
      <c r="HI304" s="56"/>
      <c r="HJ304" s="56"/>
      <c r="HK304" s="56"/>
      <c r="HL304" s="56"/>
      <c r="HM304" s="56"/>
    </row>
    <row r="305" spans="147:221" x14ac:dyDescent="0.25">
      <c r="EQ305" s="56"/>
      <c r="ER305" s="56"/>
      <c r="ES305" s="56"/>
      <c r="ET305" s="56"/>
      <c r="EU305" s="56"/>
      <c r="EV305" s="56"/>
      <c r="EW305" s="56"/>
      <c r="EX305" s="56"/>
      <c r="EY305" s="56"/>
      <c r="EZ305" s="56"/>
      <c r="FA305" s="56"/>
      <c r="FB305" s="56"/>
      <c r="FC305" s="56"/>
      <c r="FD305" s="56"/>
      <c r="FE305" s="56"/>
      <c r="FF305" s="56"/>
      <c r="FG305" s="56"/>
      <c r="FH305" s="56"/>
      <c r="FI305" s="56"/>
      <c r="FJ305" s="56"/>
      <c r="FK305" s="56"/>
      <c r="FL305" s="56"/>
      <c r="FM305" s="56"/>
      <c r="FN305" s="56"/>
      <c r="FO305" s="56"/>
      <c r="FP305" s="56"/>
      <c r="FQ305" s="56"/>
      <c r="FR305" s="56"/>
      <c r="FS305" s="56"/>
      <c r="FT305" s="56"/>
      <c r="FU305" s="56"/>
      <c r="FV305" s="56"/>
      <c r="FW305" s="56"/>
      <c r="FX305" s="56"/>
      <c r="FY305" s="56"/>
      <c r="FZ305" s="56"/>
      <c r="GA305" s="56"/>
      <c r="GB305" s="56"/>
      <c r="GC305" s="56"/>
      <c r="GD305" s="56"/>
      <c r="GE305" s="56"/>
      <c r="GF305" s="56"/>
      <c r="GG305" s="56"/>
      <c r="GH305" s="56"/>
      <c r="GI305" s="56"/>
      <c r="GJ305" s="56"/>
      <c r="GK305" s="56"/>
      <c r="GL305" s="56"/>
      <c r="GM305" s="56"/>
      <c r="GN305" s="56"/>
      <c r="GO305" s="56"/>
      <c r="GP305" s="56"/>
      <c r="GQ305" s="56"/>
      <c r="GR305" s="56"/>
      <c r="GS305" s="56"/>
      <c r="GT305" s="56"/>
      <c r="GU305" s="56"/>
      <c r="GV305" s="56"/>
      <c r="GW305" s="56"/>
      <c r="GX305" s="56"/>
      <c r="GY305" s="56"/>
      <c r="GZ305" s="56"/>
      <c r="HA305" s="56"/>
      <c r="HB305" s="56"/>
      <c r="HC305" s="56"/>
      <c r="HD305" s="56"/>
      <c r="HE305" s="56"/>
      <c r="HF305" s="56"/>
      <c r="HG305" s="56"/>
      <c r="HH305" s="56"/>
      <c r="HI305" s="56"/>
      <c r="HJ305" s="56"/>
      <c r="HK305" s="56"/>
      <c r="HL305" s="56"/>
      <c r="HM305" s="56"/>
    </row>
    <row r="306" spans="147:221" x14ac:dyDescent="0.25">
      <c r="EQ306" s="56"/>
      <c r="ER306" s="56"/>
      <c r="ES306" s="56"/>
      <c r="ET306" s="56"/>
      <c r="EU306" s="56"/>
      <c r="EV306" s="56"/>
      <c r="EW306" s="56"/>
      <c r="EX306" s="56"/>
      <c r="EY306" s="56"/>
      <c r="EZ306" s="56"/>
      <c r="FA306" s="56"/>
      <c r="FB306" s="56"/>
      <c r="FC306" s="56"/>
      <c r="FD306" s="56"/>
      <c r="FE306" s="56"/>
      <c r="FF306" s="56"/>
      <c r="FG306" s="56"/>
      <c r="FH306" s="56"/>
      <c r="FI306" s="56"/>
      <c r="FJ306" s="56"/>
      <c r="FK306" s="56"/>
      <c r="FL306" s="56"/>
      <c r="FM306" s="56"/>
      <c r="FN306" s="56"/>
      <c r="FO306" s="56"/>
      <c r="FP306" s="56"/>
      <c r="FQ306" s="56"/>
      <c r="FR306" s="56"/>
      <c r="FS306" s="56"/>
      <c r="FT306" s="56"/>
      <c r="FU306" s="56"/>
      <c r="FV306" s="56"/>
      <c r="FW306" s="56"/>
      <c r="FX306" s="56"/>
      <c r="FY306" s="56"/>
      <c r="FZ306" s="56"/>
      <c r="GA306" s="56"/>
      <c r="GB306" s="56"/>
      <c r="GC306" s="56"/>
      <c r="GD306" s="56"/>
      <c r="GE306" s="56"/>
      <c r="GF306" s="56"/>
      <c r="GG306" s="56"/>
      <c r="GH306" s="56"/>
      <c r="GI306" s="56"/>
      <c r="GJ306" s="56"/>
      <c r="GK306" s="56"/>
      <c r="GL306" s="56"/>
      <c r="GM306" s="56"/>
      <c r="GN306" s="56"/>
      <c r="GO306" s="56"/>
      <c r="GP306" s="56"/>
      <c r="GQ306" s="56"/>
      <c r="GR306" s="56"/>
      <c r="GS306" s="56"/>
      <c r="GT306" s="56"/>
      <c r="GU306" s="56"/>
      <c r="GV306" s="56"/>
      <c r="GW306" s="56"/>
      <c r="GX306" s="56"/>
      <c r="GY306" s="56"/>
      <c r="GZ306" s="56"/>
      <c r="HA306" s="56"/>
      <c r="HB306" s="56"/>
      <c r="HC306" s="56"/>
      <c r="HD306" s="56"/>
      <c r="HE306" s="56"/>
      <c r="HF306" s="56"/>
      <c r="HG306" s="56"/>
      <c r="HH306" s="56"/>
      <c r="HI306" s="56"/>
      <c r="HJ306" s="56"/>
      <c r="HK306" s="56"/>
      <c r="HL306" s="56"/>
      <c r="HM306" s="56"/>
    </row>
    <row r="307" spans="147:221" x14ac:dyDescent="0.25">
      <c r="EQ307" s="56"/>
      <c r="ER307" s="56"/>
      <c r="ES307" s="56"/>
      <c r="ET307" s="56"/>
      <c r="EU307" s="56"/>
      <c r="EV307" s="56"/>
      <c r="EW307" s="56"/>
      <c r="EX307" s="56"/>
      <c r="EY307" s="56"/>
      <c r="EZ307" s="56"/>
      <c r="FA307" s="56"/>
      <c r="FB307" s="56"/>
      <c r="FC307" s="56"/>
      <c r="FD307" s="56"/>
      <c r="FE307" s="56"/>
      <c r="FF307" s="56"/>
      <c r="FG307" s="56"/>
      <c r="FH307" s="56"/>
      <c r="FI307" s="56"/>
      <c r="FJ307" s="56"/>
      <c r="FK307" s="56"/>
      <c r="FL307" s="56"/>
      <c r="FM307" s="56"/>
      <c r="FN307" s="56"/>
      <c r="FO307" s="56"/>
      <c r="FP307" s="56"/>
      <c r="FQ307" s="56"/>
      <c r="FR307" s="56"/>
      <c r="FS307" s="56"/>
      <c r="FT307" s="56"/>
      <c r="FU307" s="56"/>
      <c r="FV307" s="56"/>
      <c r="FW307" s="56"/>
      <c r="FX307" s="56"/>
      <c r="FY307" s="56"/>
      <c r="FZ307" s="56"/>
      <c r="GA307" s="56"/>
      <c r="GB307" s="56"/>
      <c r="GC307" s="56"/>
      <c r="GD307" s="56"/>
      <c r="GE307" s="56"/>
      <c r="GF307" s="56"/>
      <c r="GG307" s="56"/>
      <c r="GH307" s="56"/>
      <c r="GI307" s="56"/>
      <c r="GJ307" s="56"/>
      <c r="GK307" s="56"/>
      <c r="GL307" s="56"/>
      <c r="GM307" s="56"/>
      <c r="GN307" s="56"/>
      <c r="GO307" s="56"/>
      <c r="GP307" s="56"/>
      <c r="GQ307" s="56"/>
      <c r="GR307" s="56"/>
      <c r="GS307" s="56"/>
      <c r="GT307" s="56"/>
      <c r="GU307" s="56"/>
      <c r="GV307" s="56"/>
      <c r="GW307" s="56"/>
      <c r="GX307" s="56"/>
      <c r="GY307" s="56"/>
      <c r="GZ307" s="56"/>
      <c r="HA307" s="56"/>
      <c r="HB307" s="56"/>
      <c r="HC307" s="56"/>
      <c r="HD307" s="56"/>
      <c r="HE307" s="56"/>
      <c r="HF307" s="56"/>
      <c r="HG307" s="56"/>
      <c r="HH307" s="56"/>
      <c r="HI307" s="56"/>
      <c r="HJ307" s="56"/>
      <c r="HK307" s="56"/>
      <c r="HL307" s="56"/>
      <c r="HM307" s="56"/>
    </row>
    <row r="308" spans="147:221" x14ac:dyDescent="0.25">
      <c r="EQ308" s="56"/>
      <c r="ER308" s="56"/>
      <c r="ES308" s="56"/>
      <c r="ET308" s="56"/>
      <c r="EU308" s="56"/>
      <c r="EV308" s="56"/>
      <c r="EW308" s="56"/>
      <c r="EX308" s="56"/>
      <c r="EY308" s="56"/>
      <c r="EZ308" s="56"/>
      <c r="FA308" s="56"/>
      <c r="FB308" s="56"/>
      <c r="FC308" s="56"/>
      <c r="FD308" s="56"/>
      <c r="FE308" s="56"/>
      <c r="FF308" s="56"/>
      <c r="FG308" s="56"/>
      <c r="FH308" s="56"/>
      <c r="FI308" s="56"/>
      <c r="FJ308" s="56"/>
      <c r="FK308" s="56"/>
      <c r="FL308" s="56"/>
      <c r="FM308" s="56"/>
      <c r="FN308" s="56"/>
      <c r="FO308" s="56"/>
      <c r="FP308" s="56"/>
      <c r="FQ308" s="56"/>
      <c r="FR308" s="56"/>
      <c r="FS308" s="56"/>
      <c r="FT308" s="56"/>
      <c r="FU308" s="56"/>
      <c r="FV308" s="56"/>
      <c r="FW308" s="56"/>
      <c r="FX308" s="56"/>
      <c r="FY308" s="56"/>
      <c r="FZ308" s="56"/>
      <c r="GA308" s="56"/>
      <c r="GB308" s="56"/>
      <c r="GC308" s="56"/>
      <c r="GD308" s="56"/>
      <c r="GE308" s="56"/>
      <c r="GF308" s="56"/>
      <c r="GG308" s="56"/>
      <c r="GH308" s="56"/>
      <c r="GI308" s="56"/>
      <c r="GJ308" s="56"/>
      <c r="GK308" s="56"/>
      <c r="GL308" s="56"/>
      <c r="GM308" s="56"/>
      <c r="GN308" s="56"/>
      <c r="GO308" s="56"/>
      <c r="GP308" s="56"/>
      <c r="GQ308" s="56"/>
      <c r="GR308" s="56"/>
      <c r="GS308" s="56"/>
      <c r="GT308" s="56"/>
      <c r="GU308" s="56"/>
      <c r="GV308" s="56"/>
      <c r="GW308" s="56"/>
      <c r="GX308" s="56"/>
      <c r="GY308" s="56"/>
      <c r="GZ308" s="56"/>
      <c r="HA308" s="56"/>
      <c r="HB308" s="56"/>
      <c r="HC308" s="56"/>
      <c r="HD308" s="56"/>
      <c r="HE308" s="56"/>
      <c r="HF308" s="56"/>
      <c r="HG308" s="56"/>
      <c r="HH308" s="56"/>
      <c r="HI308" s="56"/>
      <c r="HJ308" s="56"/>
      <c r="HK308" s="56"/>
      <c r="HL308" s="56"/>
      <c r="HM308" s="56"/>
    </row>
    <row r="309" spans="147:221" x14ac:dyDescent="0.25">
      <c r="EQ309" s="56"/>
      <c r="ER309" s="56"/>
      <c r="ES309" s="56"/>
      <c r="ET309" s="56"/>
      <c r="EU309" s="56"/>
      <c r="EV309" s="56"/>
      <c r="EW309" s="56"/>
      <c r="EX309" s="56"/>
      <c r="EY309" s="56"/>
      <c r="EZ309" s="56"/>
      <c r="FA309" s="56"/>
      <c r="FB309" s="56"/>
      <c r="FC309" s="56"/>
      <c r="FD309" s="56"/>
      <c r="FE309" s="56"/>
      <c r="FF309" s="56"/>
      <c r="FG309" s="56"/>
      <c r="FH309" s="56"/>
      <c r="FI309" s="56"/>
      <c r="FJ309" s="56"/>
      <c r="FK309" s="56"/>
      <c r="FL309" s="56"/>
      <c r="FM309" s="56"/>
      <c r="FN309" s="56"/>
      <c r="FO309" s="56"/>
      <c r="FP309" s="56"/>
      <c r="FQ309" s="56"/>
      <c r="FR309" s="56"/>
      <c r="FS309" s="56"/>
      <c r="FT309" s="56"/>
      <c r="FU309" s="56"/>
      <c r="FV309" s="56"/>
      <c r="FW309" s="56"/>
      <c r="FX309" s="56"/>
      <c r="FY309" s="56"/>
      <c r="FZ309" s="56"/>
      <c r="GA309" s="56"/>
      <c r="GB309" s="56"/>
      <c r="GC309" s="56"/>
      <c r="GD309" s="56"/>
      <c r="GE309" s="56"/>
      <c r="GF309" s="56"/>
      <c r="GG309" s="56"/>
      <c r="GH309" s="56"/>
      <c r="GI309" s="56"/>
      <c r="GJ309" s="56"/>
      <c r="GK309" s="56"/>
      <c r="GL309" s="56"/>
      <c r="GM309" s="56"/>
      <c r="GN309" s="56"/>
      <c r="GO309" s="56"/>
      <c r="GP309" s="56"/>
      <c r="GQ309" s="56"/>
      <c r="GR309" s="56"/>
      <c r="GS309" s="56"/>
      <c r="GT309" s="56"/>
      <c r="GU309" s="56"/>
      <c r="GV309" s="56"/>
      <c r="GW309" s="56"/>
      <c r="GX309" s="56"/>
      <c r="GY309" s="56"/>
      <c r="GZ309" s="56"/>
      <c r="HA309" s="56"/>
      <c r="HB309" s="56"/>
      <c r="HC309" s="56"/>
      <c r="HD309" s="56"/>
      <c r="HE309" s="56"/>
      <c r="HF309" s="56"/>
      <c r="HG309" s="56"/>
      <c r="HH309" s="56"/>
      <c r="HI309" s="56"/>
      <c r="HJ309" s="56"/>
      <c r="HK309" s="56"/>
      <c r="HL309" s="56"/>
      <c r="HM309" s="56"/>
    </row>
    <row r="310" spans="147:221" x14ac:dyDescent="0.25">
      <c r="EQ310" s="56"/>
      <c r="ER310" s="56"/>
      <c r="ES310" s="56"/>
      <c r="ET310" s="56"/>
      <c r="EU310" s="56"/>
      <c r="EV310" s="56"/>
      <c r="EW310" s="56"/>
      <c r="EX310" s="56"/>
      <c r="EY310" s="56"/>
      <c r="EZ310" s="56"/>
      <c r="FA310" s="56"/>
      <c r="FB310" s="56"/>
      <c r="FC310" s="56"/>
      <c r="FD310" s="56"/>
      <c r="FE310" s="56"/>
      <c r="FF310" s="56"/>
      <c r="FG310" s="56"/>
      <c r="FH310" s="56"/>
      <c r="FI310" s="56"/>
      <c r="FJ310" s="56"/>
      <c r="FK310" s="56"/>
      <c r="FL310" s="56"/>
      <c r="FM310" s="56"/>
      <c r="FN310" s="56"/>
      <c r="FO310" s="56"/>
      <c r="FP310" s="56"/>
      <c r="FQ310" s="56"/>
      <c r="FR310" s="56"/>
      <c r="FS310" s="56"/>
      <c r="FT310" s="56"/>
      <c r="FU310" s="56"/>
      <c r="FV310" s="56"/>
      <c r="FW310" s="56"/>
      <c r="FX310" s="56"/>
      <c r="FY310" s="56"/>
      <c r="FZ310" s="56"/>
      <c r="GA310" s="56"/>
      <c r="GB310" s="56"/>
      <c r="GC310" s="56"/>
      <c r="GD310" s="56"/>
      <c r="GE310" s="56"/>
      <c r="GF310" s="56"/>
      <c r="GG310" s="56"/>
      <c r="GH310" s="56"/>
      <c r="GI310" s="56"/>
      <c r="GJ310" s="56"/>
      <c r="GK310" s="56"/>
      <c r="GL310" s="56"/>
      <c r="GM310" s="56"/>
      <c r="GN310" s="56"/>
      <c r="GO310" s="56"/>
      <c r="GP310" s="56"/>
      <c r="GQ310" s="56"/>
      <c r="GR310" s="56"/>
      <c r="GS310" s="56"/>
      <c r="GT310" s="56"/>
      <c r="GU310" s="56"/>
      <c r="GV310" s="56"/>
      <c r="GW310" s="56"/>
      <c r="GX310" s="56"/>
      <c r="GY310" s="56"/>
      <c r="GZ310" s="56"/>
      <c r="HA310" s="56"/>
      <c r="HB310" s="56"/>
      <c r="HC310" s="56"/>
      <c r="HD310" s="56"/>
      <c r="HE310" s="56"/>
      <c r="HF310" s="56"/>
      <c r="HG310" s="56"/>
      <c r="HH310" s="56"/>
      <c r="HI310" s="56"/>
      <c r="HJ310" s="56"/>
      <c r="HK310" s="56"/>
      <c r="HL310" s="56"/>
      <c r="HM310" s="56"/>
    </row>
    <row r="311" spans="147:221" x14ac:dyDescent="0.25">
      <c r="EQ311" s="56"/>
      <c r="ER311" s="56"/>
      <c r="ES311" s="56"/>
      <c r="ET311" s="56"/>
      <c r="EU311" s="56"/>
      <c r="EV311" s="56"/>
      <c r="EW311" s="56"/>
      <c r="EX311" s="56"/>
      <c r="EY311" s="56"/>
      <c r="EZ311" s="56"/>
      <c r="FA311" s="56"/>
      <c r="FB311" s="56"/>
      <c r="FC311" s="56"/>
      <c r="FD311" s="56"/>
      <c r="FE311" s="56"/>
      <c r="FF311" s="56"/>
      <c r="FG311" s="56"/>
      <c r="FH311" s="56"/>
      <c r="FI311" s="56"/>
      <c r="FJ311" s="56"/>
      <c r="FK311" s="56"/>
      <c r="FL311" s="56"/>
      <c r="FM311" s="56"/>
      <c r="FN311" s="56"/>
      <c r="FO311" s="56"/>
      <c r="FP311" s="56"/>
      <c r="FQ311" s="56"/>
      <c r="FR311" s="56"/>
      <c r="FS311" s="56"/>
      <c r="FT311" s="56"/>
      <c r="FU311" s="56"/>
      <c r="FV311" s="56"/>
      <c r="FW311" s="56"/>
      <c r="FX311" s="56"/>
      <c r="FY311" s="56"/>
      <c r="FZ311" s="56"/>
      <c r="GA311" s="56"/>
      <c r="GB311" s="56"/>
      <c r="GC311" s="56"/>
      <c r="GD311" s="56"/>
      <c r="GE311" s="56"/>
      <c r="GF311" s="56"/>
      <c r="GG311" s="56"/>
      <c r="GH311" s="56"/>
      <c r="GI311" s="56"/>
      <c r="GJ311" s="56"/>
      <c r="GK311" s="56"/>
      <c r="GL311" s="56"/>
      <c r="GM311" s="56"/>
      <c r="GN311" s="56"/>
      <c r="GO311" s="56"/>
      <c r="GP311" s="56"/>
      <c r="GQ311" s="56"/>
      <c r="GR311" s="56"/>
      <c r="GS311" s="56"/>
      <c r="GT311" s="56"/>
      <c r="GU311" s="56"/>
      <c r="GV311" s="56"/>
      <c r="GW311" s="56"/>
      <c r="GX311" s="56"/>
      <c r="GY311" s="56"/>
      <c r="GZ311" s="56"/>
      <c r="HA311" s="56"/>
      <c r="HB311" s="56"/>
      <c r="HC311" s="56"/>
      <c r="HD311" s="56"/>
      <c r="HE311" s="56"/>
      <c r="HF311" s="56"/>
      <c r="HG311" s="56"/>
      <c r="HH311" s="56"/>
      <c r="HI311" s="56"/>
      <c r="HJ311" s="56"/>
      <c r="HK311" s="56"/>
      <c r="HL311" s="56"/>
      <c r="HM311" s="56"/>
    </row>
    <row r="312" spans="147:221" x14ac:dyDescent="0.25">
      <c r="EQ312" s="56"/>
      <c r="ER312" s="56"/>
      <c r="ES312" s="56"/>
      <c r="ET312" s="56"/>
      <c r="EU312" s="56"/>
      <c r="EV312" s="56"/>
      <c r="EW312" s="56"/>
      <c r="EX312" s="56"/>
      <c r="EY312" s="56"/>
      <c r="EZ312" s="56"/>
      <c r="FA312" s="56"/>
      <c r="FB312" s="56"/>
      <c r="FC312" s="56"/>
      <c r="FD312" s="56"/>
      <c r="FE312" s="56"/>
      <c r="FF312" s="56"/>
      <c r="FG312" s="56"/>
      <c r="FH312" s="56"/>
      <c r="FI312" s="56"/>
      <c r="FJ312" s="56"/>
      <c r="FK312" s="56"/>
      <c r="FL312" s="56"/>
      <c r="FM312" s="56"/>
      <c r="FN312" s="56"/>
      <c r="FO312" s="56"/>
      <c r="FP312" s="56"/>
      <c r="FQ312" s="56"/>
      <c r="FR312" s="56"/>
      <c r="FS312" s="56"/>
      <c r="FT312" s="56"/>
      <c r="FU312" s="56"/>
      <c r="FV312" s="56"/>
      <c r="FW312" s="56"/>
      <c r="FX312" s="56"/>
      <c r="FY312" s="56"/>
      <c r="FZ312" s="56"/>
      <c r="GA312" s="56"/>
      <c r="GB312" s="56"/>
      <c r="GC312" s="56"/>
      <c r="GD312" s="56"/>
      <c r="GE312" s="56"/>
      <c r="GF312" s="56"/>
      <c r="GG312" s="56"/>
      <c r="GH312" s="56"/>
      <c r="GI312" s="56"/>
      <c r="GJ312" s="56"/>
      <c r="GK312" s="56"/>
      <c r="GL312" s="56"/>
      <c r="GM312" s="56"/>
      <c r="GN312" s="56"/>
      <c r="GO312" s="56"/>
      <c r="GP312" s="56"/>
      <c r="GQ312" s="56"/>
      <c r="GR312" s="56"/>
      <c r="GS312" s="56"/>
      <c r="GT312" s="56"/>
      <c r="GU312" s="56"/>
      <c r="GV312" s="56"/>
      <c r="GW312" s="56"/>
      <c r="GX312" s="56"/>
      <c r="GY312" s="56"/>
      <c r="GZ312" s="56"/>
      <c r="HA312" s="56"/>
      <c r="HB312" s="56"/>
      <c r="HC312" s="56"/>
      <c r="HD312" s="56"/>
      <c r="HE312" s="56"/>
      <c r="HF312" s="56"/>
      <c r="HG312" s="56"/>
      <c r="HH312" s="56"/>
      <c r="HI312" s="56"/>
      <c r="HJ312" s="56"/>
      <c r="HK312" s="56"/>
      <c r="HL312" s="56"/>
      <c r="HM312" s="56"/>
    </row>
    <row r="313" spans="147:221" x14ac:dyDescent="0.25">
      <c r="EQ313" s="56"/>
      <c r="ER313" s="56"/>
      <c r="ES313" s="56"/>
      <c r="ET313" s="56"/>
      <c r="EU313" s="56"/>
      <c r="EV313" s="56"/>
      <c r="EW313" s="56"/>
      <c r="EX313" s="56"/>
      <c r="EY313" s="56"/>
      <c r="EZ313" s="56"/>
      <c r="FA313" s="56"/>
      <c r="FB313" s="56"/>
      <c r="FC313" s="56"/>
      <c r="FD313" s="56"/>
      <c r="FE313" s="56"/>
      <c r="FF313" s="56"/>
      <c r="FG313" s="56"/>
      <c r="FH313" s="56"/>
      <c r="FI313" s="56"/>
      <c r="FJ313" s="56"/>
      <c r="FK313" s="56"/>
      <c r="FL313" s="56"/>
      <c r="FM313" s="56"/>
      <c r="FN313" s="56"/>
      <c r="FO313" s="56"/>
      <c r="FP313" s="56"/>
      <c r="FQ313" s="56"/>
      <c r="FR313" s="56"/>
      <c r="FS313" s="56"/>
      <c r="FT313" s="56"/>
      <c r="FU313" s="56"/>
      <c r="FV313" s="56"/>
      <c r="FW313" s="56"/>
      <c r="FX313" s="56"/>
      <c r="FY313" s="56"/>
      <c r="FZ313" s="56"/>
      <c r="GA313" s="56"/>
      <c r="GB313" s="56"/>
      <c r="GC313" s="56"/>
      <c r="GD313" s="56"/>
      <c r="GE313" s="56"/>
      <c r="GF313" s="56"/>
      <c r="GG313" s="56"/>
      <c r="GH313" s="56"/>
      <c r="GI313" s="56"/>
      <c r="GJ313" s="56"/>
      <c r="GK313" s="56"/>
      <c r="GL313" s="56"/>
      <c r="GM313" s="56"/>
      <c r="GN313" s="56"/>
      <c r="GO313" s="56"/>
      <c r="GP313" s="56"/>
      <c r="GQ313" s="56"/>
      <c r="GR313" s="56"/>
      <c r="GS313" s="56"/>
      <c r="GT313" s="56"/>
      <c r="GU313" s="56"/>
      <c r="GV313" s="56"/>
      <c r="GW313" s="56"/>
      <c r="GX313" s="56"/>
      <c r="GY313" s="56"/>
      <c r="GZ313" s="56"/>
      <c r="HA313" s="56"/>
      <c r="HB313" s="56"/>
      <c r="HC313" s="56"/>
      <c r="HD313" s="56"/>
      <c r="HE313" s="56"/>
      <c r="HF313" s="56"/>
      <c r="HG313" s="56"/>
      <c r="HH313" s="56"/>
      <c r="HI313" s="56"/>
      <c r="HJ313" s="56"/>
      <c r="HK313" s="56"/>
      <c r="HL313" s="56"/>
      <c r="HM313" s="56"/>
    </row>
    <row r="314" spans="147:221" x14ac:dyDescent="0.25">
      <c r="EQ314" s="56"/>
      <c r="ER314" s="56"/>
      <c r="ES314" s="56"/>
      <c r="ET314" s="56"/>
      <c r="EU314" s="56"/>
      <c r="EV314" s="56"/>
      <c r="EW314" s="56"/>
      <c r="EX314" s="56"/>
      <c r="EY314" s="56"/>
      <c r="EZ314" s="56"/>
      <c r="FA314" s="56"/>
      <c r="FB314" s="56"/>
      <c r="FC314" s="56"/>
      <c r="FD314" s="56"/>
      <c r="FE314" s="56"/>
      <c r="FF314" s="56"/>
      <c r="FG314" s="56"/>
      <c r="FH314" s="56"/>
      <c r="FI314" s="56"/>
      <c r="FJ314" s="56"/>
      <c r="FK314" s="56"/>
      <c r="FL314" s="56"/>
      <c r="FM314" s="56"/>
      <c r="FN314" s="56"/>
      <c r="FO314" s="56"/>
      <c r="FP314" s="56"/>
      <c r="FQ314" s="56"/>
      <c r="FR314" s="56"/>
      <c r="FS314" s="56"/>
      <c r="FT314" s="56"/>
      <c r="FU314" s="56"/>
      <c r="FV314" s="56"/>
      <c r="FW314" s="56"/>
      <c r="FX314" s="56"/>
      <c r="FY314" s="56"/>
      <c r="FZ314" s="56"/>
      <c r="GA314" s="56"/>
      <c r="GB314" s="56"/>
      <c r="GC314" s="56"/>
      <c r="GD314" s="56"/>
      <c r="GE314" s="56"/>
      <c r="GF314" s="56"/>
      <c r="GG314" s="56"/>
      <c r="GH314" s="56"/>
      <c r="GI314" s="56"/>
      <c r="GJ314" s="56"/>
      <c r="GK314" s="56"/>
      <c r="GL314" s="56"/>
      <c r="GM314" s="56"/>
      <c r="GN314" s="56"/>
      <c r="GO314" s="56"/>
      <c r="GP314" s="56"/>
      <c r="GQ314" s="56"/>
      <c r="GR314" s="56"/>
      <c r="GS314" s="56"/>
      <c r="GT314" s="56"/>
      <c r="GU314" s="56"/>
      <c r="GV314" s="56"/>
      <c r="GW314" s="56"/>
      <c r="GX314" s="56"/>
      <c r="GY314" s="56"/>
      <c r="GZ314" s="56"/>
      <c r="HA314" s="56"/>
      <c r="HB314" s="56"/>
      <c r="HC314" s="56"/>
      <c r="HD314" s="56"/>
      <c r="HE314" s="56"/>
      <c r="HF314" s="56"/>
      <c r="HG314" s="56"/>
      <c r="HH314" s="56"/>
      <c r="HI314" s="56"/>
      <c r="HJ314" s="56"/>
      <c r="HK314" s="56"/>
      <c r="HL314" s="56"/>
      <c r="HM314" s="56"/>
    </row>
    <row r="315" spans="147:221" x14ac:dyDescent="0.25">
      <c r="EQ315" s="56"/>
      <c r="ER315" s="56"/>
      <c r="ES315" s="56"/>
      <c r="ET315" s="56"/>
      <c r="EU315" s="56"/>
      <c r="EV315" s="56"/>
      <c r="EW315" s="56"/>
      <c r="EX315" s="56"/>
      <c r="EY315" s="56"/>
      <c r="EZ315" s="56"/>
      <c r="FA315" s="56"/>
      <c r="FB315" s="56"/>
      <c r="FC315" s="56"/>
      <c r="FD315" s="56"/>
      <c r="FE315" s="56"/>
      <c r="FF315" s="56"/>
      <c r="FG315" s="56"/>
      <c r="FH315" s="56"/>
      <c r="FI315" s="56"/>
      <c r="FJ315" s="56"/>
      <c r="FK315" s="56"/>
      <c r="FL315" s="56"/>
      <c r="FM315" s="56"/>
      <c r="FN315" s="56"/>
      <c r="FO315" s="56"/>
      <c r="FP315" s="56"/>
      <c r="FQ315" s="56"/>
      <c r="FR315" s="56"/>
      <c r="FS315" s="56"/>
      <c r="FT315" s="56"/>
      <c r="FU315" s="56"/>
      <c r="FV315" s="56"/>
      <c r="FW315" s="56"/>
      <c r="FX315" s="56"/>
      <c r="FY315" s="56"/>
      <c r="FZ315" s="56"/>
      <c r="GA315" s="56"/>
      <c r="GB315" s="56"/>
      <c r="GC315" s="56"/>
      <c r="GD315" s="56"/>
      <c r="GE315" s="56"/>
      <c r="GF315" s="56"/>
      <c r="GG315" s="56"/>
      <c r="GH315" s="56"/>
      <c r="GI315" s="56"/>
      <c r="GJ315" s="56"/>
      <c r="GK315" s="56"/>
      <c r="GL315" s="56"/>
      <c r="GM315" s="56"/>
      <c r="GN315" s="56"/>
      <c r="GO315" s="56"/>
      <c r="GP315" s="56"/>
      <c r="GQ315" s="56"/>
      <c r="GR315" s="56"/>
      <c r="GS315" s="56"/>
      <c r="GT315" s="56"/>
      <c r="GU315" s="56"/>
      <c r="GV315" s="56"/>
      <c r="GW315" s="56"/>
      <c r="GX315" s="56"/>
      <c r="GY315" s="56"/>
      <c r="GZ315" s="56"/>
      <c r="HA315" s="56"/>
      <c r="HB315" s="56"/>
      <c r="HC315" s="56"/>
      <c r="HD315" s="56"/>
      <c r="HE315" s="56"/>
      <c r="HF315" s="56"/>
      <c r="HG315" s="56"/>
      <c r="HH315" s="56"/>
      <c r="HI315" s="56"/>
      <c r="HJ315" s="56"/>
      <c r="HK315" s="56"/>
      <c r="HL315" s="56"/>
      <c r="HM315" s="56"/>
    </row>
    <row r="316" spans="147:221" x14ac:dyDescent="0.25">
      <c r="EQ316" s="56"/>
      <c r="ER316" s="56"/>
      <c r="ES316" s="56"/>
      <c r="ET316" s="56"/>
      <c r="EU316" s="56"/>
      <c r="EV316" s="56"/>
      <c r="EW316" s="56"/>
      <c r="EX316" s="56"/>
      <c r="EY316" s="56"/>
      <c r="EZ316" s="56"/>
      <c r="FA316" s="56"/>
      <c r="FB316" s="56"/>
      <c r="FC316" s="56"/>
      <c r="FD316" s="56"/>
      <c r="FE316" s="56"/>
      <c r="FF316" s="56"/>
      <c r="FG316" s="56"/>
      <c r="FH316" s="56"/>
      <c r="FI316" s="56"/>
      <c r="FJ316" s="56"/>
      <c r="FK316" s="56"/>
      <c r="FL316" s="56"/>
      <c r="FM316" s="56"/>
      <c r="FN316" s="56"/>
      <c r="FO316" s="56"/>
      <c r="FP316" s="56"/>
      <c r="FQ316" s="56"/>
      <c r="FR316" s="56"/>
      <c r="FS316" s="56"/>
      <c r="FT316" s="56"/>
      <c r="FU316" s="56"/>
      <c r="FV316" s="56"/>
      <c r="FW316" s="56"/>
      <c r="FX316" s="56"/>
      <c r="FY316" s="56"/>
      <c r="FZ316" s="56"/>
      <c r="GA316" s="56"/>
      <c r="GB316" s="56"/>
      <c r="GC316" s="56"/>
      <c r="GD316" s="56"/>
      <c r="GE316" s="56"/>
      <c r="GF316" s="56"/>
      <c r="GG316" s="56"/>
      <c r="GH316" s="56"/>
      <c r="GI316" s="56"/>
      <c r="GJ316" s="56"/>
      <c r="GK316" s="56"/>
      <c r="GL316" s="56"/>
      <c r="GM316" s="56"/>
      <c r="GN316" s="56"/>
      <c r="GO316" s="56"/>
      <c r="GP316" s="56"/>
      <c r="GQ316" s="56"/>
      <c r="GR316" s="56"/>
      <c r="GS316" s="56"/>
      <c r="GT316" s="56"/>
      <c r="GU316" s="56"/>
      <c r="GV316" s="56"/>
      <c r="GW316" s="56"/>
      <c r="GX316" s="56"/>
      <c r="GY316" s="56"/>
      <c r="GZ316" s="56"/>
      <c r="HA316" s="56"/>
      <c r="HB316" s="56"/>
      <c r="HC316" s="56"/>
      <c r="HD316" s="56"/>
      <c r="HE316" s="56"/>
      <c r="HF316" s="56"/>
      <c r="HG316" s="56"/>
      <c r="HH316" s="56"/>
      <c r="HI316" s="56"/>
      <c r="HJ316" s="56"/>
      <c r="HK316" s="56"/>
      <c r="HL316" s="56"/>
      <c r="HM316" s="56"/>
    </row>
    <row r="317" spans="147:221" x14ac:dyDescent="0.25">
      <c r="EQ317" s="56"/>
      <c r="ER317" s="56"/>
      <c r="ES317" s="56"/>
      <c r="ET317" s="56"/>
      <c r="EU317" s="56"/>
      <c r="EV317" s="56"/>
      <c r="EW317" s="56"/>
      <c r="EX317" s="56"/>
      <c r="EY317" s="56"/>
      <c r="EZ317" s="56"/>
      <c r="FA317" s="56"/>
      <c r="FB317" s="56"/>
      <c r="FC317" s="56"/>
      <c r="FD317" s="56"/>
      <c r="FE317" s="56"/>
      <c r="FF317" s="56"/>
      <c r="FG317" s="56"/>
      <c r="FH317" s="56"/>
      <c r="FI317" s="56"/>
      <c r="FJ317" s="56"/>
      <c r="FK317" s="56"/>
      <c r="FL317" s="56"/>
      <c r="FM317" s="56"/>
      <c r="FN317" s="56"/>
      <c r="FO317" s="56"/>
      <c r="FP317" s="56"/>
      <c r="FQ317" s="56"/>
      <c r="FR317" s="56"/>
      <c r="FS317" s="56"/>
      <c r="FT317" s="56"/>
      <c r="FU317" s="56"/>
      <c r="FV317" s="56"/>
      <c r="FW317" s="56"/>
      <c r="FX317" s="56"/>
      <c r="FY317" s="56"/>
      <c r="FZ317" s="56"/>
      <c r="GA317" s="56"/>
      <c r="GB317" s="56"/>
      <c r="GC317" s="56"/>
      <c r="GD317" s="56"/>
      <c r="GE317" s="56"/>
      <c r="GF317" s="56"/>
      <c r="GG317" s="56"/>
      <c r="GH317" s="56"/>
      <c r="GI317" s="56"/>
      <c r="GJ317" s="56"/>
      <c r="GK317" s="56"/>
      <c r="GL317" s="56"/>
      <c r="GM317" s="56"/>
      <c r="GN317" s="56"/>
      <c r="GO317" s="56"/>
      <c r="GP317" s="56"/>
      <c r="GQ317" s="56"/>
      <c r="GR317" s="56"/>
      <c r="GS317" s="56"/>
      <c r="GT317" s="56"/>
      <c r="GU317" s="56"/>
      <c r="GV317" s="56"/>
      <c r="GW317" s="56"/>
      <c r="GX317" s="56"/>
      <c r="GY317" s="56"/>
      <c r="GZ317" s="56"/>
      <c r="HA317" s="56"/>
      <c r="HB317" s="56"/>
      <c r="HC317" s="56"/>
      <c r="HD317" s="56"/>
      <c r="HE317" s="56"/>
      <c r="HF317" s="56"/>
      <c r="HG317" s="56"/>
      <c r="HH317" s="56"/>
      <c r="HI317" s="56"/>
      <c r="HJ317" s="56"/>
      <c r="HK317" s="56"/>
      <c r="HL317" s="56"/>
      <c r="HM317" s="56"/>
    </row>
    <row r="318" spans="147:221" x14ac:dyDescent="0.25">
      <c r="EQ318" s="56"/>
      <c r="ER318" s="56"/>
      <c r="ES318" s="56"/>
      <c r="ET318" s="56"/>
      <c r="EU318" s="56"/>
      <c r="EV318" s="56"/>
      <c r="EW318" s="56"/>
      <c r="EX318" s="56"/>
      <c r="EY318" s="56"/>
      <c r="EZ318" s="56"/>
      <c r="FA318" s="56"/>
      <c r="FB318" s="56"/>
      <c r="FC318" s="56"/>
      <c r="FD318" s="56"/>
      <c r="FE318" s="56"/>
      <c r="FF318" s="56"/>
      <c r="FG318" s="56"/>
      <c r="FH318" s="56"/>
      <c r="FI318" s="56"/>
      <c r="FJ318" s="56"/>
      <c r="FK318" s="56"/>
      <c r="FL318" s="56"/>
      <c r="FM318" s="56"/>
      <c r="FN318" s="56"/>
      <c r="FO318" s="56"/>
      <c r="FP318" s="56"/>
      <c r="FQ318" s="56"/>
      <c r="FR318" s="56"/>
      <c r="FS318" s="56"/>
      <c r="FT318" s="56"/>
      <c r="FU318" s="56"/>
      <c r="FV318" s="56"/>
      <c r="FW318" s="56"/>
      <c r="FX318" s="56"/>
      <c r="FY318" s="56"/>
      <c r="FZ318" s="56"/>
      <c r="GA318" s="56"/>
      <c r="GB318" s="56"/>
      <c r="GC318" s="56"/>
      <c r="GD318" s="56"/>
      <c r="GE318" s="56"/>
      <c r="GF318" s="56"/>
      <c r="GG318" s="56"/>
      <c r="GH318" s="56"/>
      <c r="GI318" s="56"/>
      <c r="GJ318" s="56"/>
      <c r="GK318" s="56"/>
      <c r="GL318" s="56"/>
      <c r="GM318" s="56"/>
      <c r="GN318" s="56"/>
      <c r="GO318" s="56"/>
      <c r="GP318" s="56"/>
      <c r="GQ318" s="56"/>
      <c r="GR318" s="56"/>
      <c r="GS318" s="56"/>
      <c r="GT318" s="56"/>
      <c r="GU318" s="56"/>
      <c r="GV318" s="56"/>
      <c r="GW318" s="56"/>
      <c r="GX318" s="56"/>
      <c r="GY318" s="56"/>
      <c r="GZ318" s="56"/>
      <c r="HA318" s="56"/>
      <c r="HB318" s="56"/>
      <c r="HC318" s="56"/>
      <c r="HD318" s="56"/>
      <c r="HE318" s="56"/>
      <c r="HF318" s="56"/>
      <c r="HG318" s="56"/>
      <c r="HH318" s="56"/>
      <c r="HI318" s="56"/>
      <c r="HJ318" s="56"/>
      <c r="HK318" s="56"/>
      <c r="HL318" s="56"/>
      <c r="HM318" s="56"/>
    </row>
    <row r="319" spans="147:221" x14ac:dyDescent="0.25">
      <c r="EQ319" s="56"/>
      <c r="ER319" s="56"/>
      <c r="ES319" s="56"/>
      <c r="ET319" s="56"/>
      <c r="EU319" s="56"/>
      <c r="EV319" s="56"/>
      <c r="EW319" s="56"/>
      <c r="EX319" s="56"/>
      <c r="EY319" s="56"/>
      <c r="EZ319" s="56"/>
      <c r="FA319" s="56"/>
      <c r="FB319" s="56"/>
      <c r="FC319" s="56"/>
      <c r="FD319" s="56"/>
      <c r="FE319" s="56"/>
      <c r="FF319" s="56"/>
      <c r="FG319" s="56"/>
      <c r="FH319" s="56"/>
      <c r="FI319" s="56"/>
      <c r="FJ319" s="56"/>
      <c r="FK319" s="56"/>
      <c r="FL319" s="56"/>
      <c r="FM319" s="56"/>
      <c r="FN319" s="56"/>
      <c r="FO319" s="56"/>
      <c r="FP319" s="56"/>
      <c r="FQ319" s="56"/>
      <c r="FR319" s="56"/>
      <c r="FS319" s="56"/>
      <c r="FT319" s="56"/>
      <c r="FU319" s="56"/>
      <c r="FV319" s="56"/>
      <c r="FW319" s="56"/>
      <c r="FX319" s="56"/>
      <c r="FY319" s="56"/>
      <c r="FZ319" s="56"/>
      <c r="GA319" s="56"/>
      <c r="GB319" s="56"/>
      <c r="GC319" s="56"/>
      <c r="GD319" s="56"/>
      <c r="GE319" s="56"/>
      <c r="GF319" s="56"/>
      <c r="GG319" s="56"/>
      <c r="GH319" s="56"/>
      <c r="GI319" s="56"/>
      <c r="GJ319" s="56"/>
      <c r="GK319" s="56"/>
      <c r="GL319" s="56"/>
      <c r="GM319" s="56"/>
      <c r="GN319" s="56"/>
      <c r="GO319" s="56"/>
      <c r="GP319" s="56"/>
      <c r="GQ319" s="56"/>
      <c r="GR319" s="56"/>
      <c r="GS319" s="56"/>
      <c r="GT319" s="56"/>
      <c r="GU319" s="56"/>
      <c r="GV319" s="56"/>
      <c r="GW319" s="56"/>
      <c r="GX319" s="56"/>
      <c r="GY319" s="56"/>
      <c r="GZ319" s="56"/>
      <c r="HA319" s="56"/>
      <c r="HB319" s="56"/>
      <c r="HC319" s="56"/>
      <c r="HD319" s="56"/>
      <c r="HE319" s="56"/>
      <c r="HF319" s="56"/>
      <c r="HG319" s="56"/>
      <c r="HH319" s="56"/>
      <c r="HI319" s="56"/>
      <c r="HJ319" s="56"/>
      <c r="HK319" s="56"/>
      <c r="HL319" s="56"/>
      <c r="HM319" s="56"/>
    </row>
    <row r="320" spans="147:221" x14ac:dyDescent="0.25">
      <c r="EQ320" s="56"/>
      <c r="ER320" s="56"/>
      <c r="ES320" s="56"/>
      <c r="ET320" s="56"/>
      <c r="EU320" s="56"/>
      <c r="EV320" s="56"/>
      <c r="EW320" s="56"/>
      <c r="EX320" s="56"/>
      <c r="EY320" s="56"/>
      <c r="EZ320" s="56"/>
      <c r="FA320" s="56"/>
      <c r="FB320" s="56"/>
      <c r="FC320" s="56"/>
      <c r="FD320" s="56"/>
      <c r="FE320" s="56"/>
      <c r="FF320" s="56"/>
      <c r="FG320" s="56"/>
      <c r="FH320" s="56"/>
      <c r="FI320" s="56"/>
      <c r="FJ320" s="56"/>
      <c r="FK320" s="56"/>
      <c r="FL320" s="56"/>
      <c r="FM320" s="56"/>
      <c r="FN320" s="56"/>
      <c r="FO320" s="56"/>
      <c r="FP320" s="56"/>
      <c r="FQ320" s="56"/>
      <c r="FR320" s="56"/>
      <c r="FS320" s="56"/>
      <c r="FT320" s="56"/>
      <c r="FU320" s="56"/>
      <c r="FV320" s="56"/>
      <c r="FW320" s="56"/>
      <c r="FX320" s="56"/>
      <c r="FY320" s="56"/>
      <c r="FZ320" s="56"/>
      <c r="GA320" s="56"/>
      <c r="GB320" s="56"/>
      <c r="GC320" s="56"/>
      <c r="GD320" s="56"/>
      <c r="GE320" s="56"/>
      <c r="GF320" s="56"/>
      <c r="GG320" s="56"/>
      <c r="GH320" s="56"/>
      <c r="GI320" s="56"/>
      <c r="GJ320" s="56"/>
      <c r="GK320" s="56"/>
      <c r="GL320" s="56"/>
      <c r="GM320" s="56"/>
      <c r="GN320" s="56"/>
      <c r="GO320" s="56"/>
      <c r="GP320" s="56"/>
      <c r="GQ320" s="56"/>
      <c r="GR320" s="56"/>
      <c r="GS320" s="56"/>
      <c r="GT320" s="56"/>
      <c r="GU320" s="56"/>
      <c r="GV320" s="56"/>
      <c r="GW320" s="56"/>
      <c r="GX320" s="56"/>
      <c r="GY320" s="56"/>
      <c r="GZ320" s="56"/>
      <c r="HA320" s="56"/>
      <c r="HB320" s="56"/>
      <c r="HC320" s="56"/>
      <c r="HD320" s="56"/>
      <c r="HE320" s="56"/>
      <c r="HF320" s="56"/>
      <c r="HG320" s="56"/>
      <c r="HH320" s="56"/>
      <c r="HI320" s="56"/>
      <c r="HJ320" s="56"/>
      <c r="HK320" s="56"/>
      <c r="HL320" s="56"/>
      <c r="HM320" s="56"/>
    </row>
    <row r="321" spans="147:221" x14ac:dyDescent="0.25">
      <c r="EQ321" s="56"/>
      <c r="ER321" s="56"/>
      <c r="ES321" s="56"/>
      <c r="ET321" s="56"/>
      <c r="EU321" s="56"/>
      <c r="EV321" s="56"/>
      <c r="EW321" s="56"/>
      <c r="EX321" s="56"/>
      <c r="EY321" s="56"/>
      <c r="EZ321" s="56"/>
      <c r="FA321" s="56"/>
      <c r="FB321" s="56"/>
      <c r="FC321" s="56"/>
      <c r="FD321" s="56"/>
      <c r="FE321" s="56"/>
      <c r="FF321" s="56"/>
      <c r="FG321" s="56"/>
      <c r="FH321" s="56"/>
      <c r="FI321" s="56"/>
      <c r="FJ321" s="56"/>
      <c r="FK321" s="56"/>
      <c r="FL321" s="56"/>
      <c r="FM321" s="56"/>
      <c r="FN321" s="56"/>
      <c r="FO321" s="56"/>
      <c r="FP321" s="56"/>
      <c r="FQ321" s="56"/>
      <c r="FR321" s="56"/>
      <c r="FS321" s="56"/>
      <c r="FT321" s="56"/>
      <c r="FU321" s="56"/>
      <c r="FV321" s="56"/>
      <c r="FW321" s="56"/>
      <c r="FX321" s="56"/>
      <c r="FY321" s="56"/>
      <c r="FZ321" s="56"/>
      <c r="GA321" s="56"/>
      <c r="GB321" s="56"/>
      <c r="GC321" s="56"/>
      <c r="GD321" s="56"/>
      <c r="GE321" s="56"/>
      <c r="GF321" s="56"/>
      <c r="GG321" s="56"/>
      <c r="GH321" s="56"/>
      <c r="GI321" s="56"/>
      <c r="GJ321" s="56"/>
      <c r="GK321" s="56"/>
      <c r="GL321" s="56"/>
      <c r="GM321" s="56"/>
      <c r="GN321" s="56"/>
      <c r="GO321" s="56"/>
      <c r="GP321" s="56"/>
      <c r="GQ321" s="56"/>
      <c r="GR321" s="56"/>
      <c r="GS321" s="56"/>
      <c r="GT321" s="56"/>
      <c r="GU321" s="56"/>
      <c r="GV321" s="56"/>
      <c r="GW321" s="56"/>
      <c r="GX321" s="56"/>
      <c r="GY321" s="56"/>
      <c r="GZ321" s="56"/>
      <c r="HA321" s="56"/>
      <c r="HB321" s="56"/>
      <c r="HC321" s="56"/>
      <c r="HD321" s="56"/>
      <c r="HE321" s="56"/>
      <c r="HF321" s="56"/>
      <c r="HG321" s="56"/>
      <c r="HH321" s="56"/>
      <c r="HI321" s="56"/>
      <c r="HJ321" s="56"/>
      <c r="HK321" s="56"/>
      <c r="HL321" s="56"/>
      <c r="HM321" s="56"/>
    </row>
    <row r="322" spans="147:221" x14ac:dyDescent="0.25">
      <c r="EQ322" s="56"/>
      <c r="ER322" s="56"/>
      <c r="ES322" s="56"/>
      <c r="ET322" s="56"/>
      <c r="EU322" s="56"/>
      <c r="EV322" s="56"/>
      <c r="EW322" s="56"/>
      <c r="EX322" s="56"/>
      <c r="EY322" s="56"/>
      <c r="EZ322" s="56"/>
      <c r="FA322" s="56"/>
      <c r="FB322" s="56"/>
      <c r="FC322" s="56"/>
      <c r="FD322" s="56"/>
      <c r="FE322" s="56"/>
      <c r="FF322" s="56"/>
      <c r="FG322" s="56"/>
      <c r="FH322" s="56"/>
      <c r="FI322" s="56"/>
      <c r="FJ322" s="56"/>
      <c r="FK322" s="56"/>
      <c r="FL322" s="56"/>
      <c r="FM322" s="56"/>
      <c r="FN322" s="56"/>
      <c r="FO322" s="56"/>
      <c r="FP322" s="56"/>
      <c r="FQ322" s="56"/>
      <c r="FR322" s="56"/>
      <c r="FS322" s="56"/>
      <c r="FT322" s="56"/>
      <c r="FU322" s="56"/>
      <c r="FV322" s="56"/>
      <c r="FW322" s="56"/>
      <c r="FX322" s="56"/>
      <c r="FY322" s="56"/>
      <c r="FZ322" s="56"/>
      <c r="GA322" s="56"/>
      <c r="GB322" s="56"/>
      <c r="GC322" s="56"/>
      <c r="GD322" s="56"/>
      <c r="GE322" s="56"/>
      <c r="GF322" s="56"/>
      <c r="GG322" s="56"/>
      <c r="GH322" s="56"/>
      <c r="GI322" s="56"/>
      <c r="GJ322" s="56"/>
      <c r="GK322" s="56"/>
      <c r="GL322" s="56"/>
      <c r="GM322" s="56"/>
      <c r="GN322" s="56"/>
      <c r="GO322" s="56"/>
      <c r="GP322" s="56"/>
      <c r="GQ322" s="56"/>
      <c r="GR322" s="56"/>
      <c r="GS322" s="56"/>
      <c r="GT322" s="56"/>
      <c r="GU322" s="56"/>
      <c r="GV322" s="56"/>
      <c r="GW322" s="56"/>
      <c r="GX322" s="56"/>
      <c r="GY322" s="56"/>
      <c r="GZ322" s="56"/>
      <c r="HA322" s="56"/>
      <c r="HB322" s="56"/>
      <c r="HC322" s="56"/>
      <c r="HD322" s="56"/>
      <c r="HE322" s="56"/>
      <c r="HF322" s="56"/>
      <c r="HG322" s="56"/>
      <c r="HH322" s="56"/>
      <c r="HI322" s="56"/>
      <c r="HJ322" s="56"/>
      <c r="HK322" s="56"/>
      <c r="HL322" s="56"/>
      <c r="HM322" s="56"/>
    </row>
    <row r="323" spans="147:221" x14ac:dyDescent="0.25">
      <c r="EQ323" s="56"/>
      <c r="ER323" s="56"/>
      <c r="ES323" s="56"/>
      <c r="ET323" s="56"/>
      <c r="EU323" s="56"/>
      <c r="EV323" s="56"/>
      <c r="EW323" s="56"/>
      <c r="EX323" s="56"/>
      <c r="EY323" s="56"/>
      <c r="EZ323" s="56"/>
      <c r="FA323" s="56"/>
      <c r="FB323" s="56"/>
      <c r="FC323" s="56"/>
      <c r="FD323" s="56"/>
      <c r="FE323" s="56"/>
      <c r="FF323" s="56"/>
      <c r="FG323" s="56"/>
      <c r="FH323" s="56"/>
      <c r="FI323" s="56"/>
      <c r="FJ323" s="56"/>
      <c r="FK323" s="56"/>
      <c r="FL323" s="56"/>
      <c r="FM323" s="56"/>
      <c r="FN323" s="56"/>
      <c r="FO323" s="56"/>
      <c r="FP323" s="56"/>
      <c r="FQ323" s="56"/>
      <c r="FR323" s="56"/>
      <c r="FS323" s="56"/>
      <c r="FT323" s="56"/>
      <c r="FU323" s="56"/>
      <c r="FV323" s="56"/>
      <c r="FW323" s="56"/>
      <c r="FX323" s="56"/>
      <c r="FY323" s="56"/>
      <c r="FZ323" s="56"/>
      <c r="GA323" s="56"/>
      <c r="GB323" s="56"/>
      <c r="GC323" s="56"/>
      <c r="GD323" s="56"/>
      <c r="GE323" s="56"/>
      <c r="GF323" s="56"/>
      <c r="GG323" s="56"/>
      <c r="GH323" s="56"/>
      <c r="GI323" s="56"/>
      <c r="GJ323" s="56"/>
      <c r="GK323" s="56"/>
      <c r="GL323" s="56"/>
      <c r="GM323" s="56"/>
      <c r="GN323" s="56"/>
      <c r="GO323" s="56"/>
      <c r="GP323" s="56"/>
      <c r="GQ323" s="56"/>
      <c r="GR323" s="56"/>
      <c r="GS323" s="56"/>
      <c r="GT323" s="56"/>
      <c r="GU323" s="56"/>
      <c r="GV323" s="56"/>
      <c r="GW323" s="56"/>
      <c r="GX323" s="56"/>
      <c r="GY323" s="56"/>
      <c r="GZ323" s="56"/>
      <c r="HA323" s="56"/>
      <c r="HB323" s="56"/>
      <c r="HC323" s="56"/>
      <c r="HD323" s="56"/>
      <c r="HE323" s="56"/>
      <c r="HF323" s="56"/>
      <c r="HG323" s="56"/>
      <c r="HH323" s="56"/>
      <c r="HI323" s="56"/>
      <c r="HJ323" s="56"/>
      <c r="HK323" s="56"/>
      <c r="HL323" s="56"/>
      <c r="HM323" s="56"/>
    </row>
    <row r="324" spans="147:221" x14ac:dyDescent="0.25">
      <c r="EQ324" s="56"/>
      <c r="ER324" s="56"/>
      <c r="ES324" s="56"/>
      <c r="ET324" s="56"/>
      <c r="EU324" s="56"/>
      <c r="EV324" s="56"/>
      <c r="EW324" s="56"/>
      <c r="EX324" s="56"/>
      <c r="EY324" s="56"/>
      <c r="EZ324" s="56"/>
      <c r="FA324" s="56"/>
      <c r="FB324" s="56"/>
      <c r="FC324" s="56"/>
      <c r="FD324" s="56"/>
      <c r="FE324" s="56"/>
      <c r="FF324" s="56"/>
      <c r="FG324" s="56"/>
      <c r="FH324" s="56"/>
      <c r="FI324" s="56"/>
      <c r="FJ324" s="56"/>
      <c r="FK324" s="56"/>
      <c r="FL324" s="56"/>
      <c r="FM324" s="56"/>
      <c r="FN324" s="56"/>
      <c r="FO324" s="56"/>
      <c r="FP324" s="56"/>
      <c r="FQ324" s="56"/>
      <c r="FR324" s="56"/>
      <c r="FS324" s="56"/>
      <c r="FT324" s="56"/>
      <c r="FU324" s="56"/>
      <c r="FV324" s="56"/>
      <c r="FW324" s="56"/>
      <c r="FX324" s="56"/>
      <c r="FY324" s="56"/>
      <c r="FZ324" s="56"/>
      <c r="GA324" s="56"/>
      <c r="GB324" s="56"/>
      <c r="GC324" s="56"/>
      <c r="GD324" s="56"/>
      <c r="GE324" s="56"/>
      <c r="GF324" s="56"/>
      <c r="GG324" s="56"/>
      <c r="GH324" s="56"/>
      <c r="GI324" s="56"/>
      <c r="GJ324" s="56"/>
      <c r="GK324" s="56"/>
      <c r="GL324" s="56"/>
      <c r="GM324" s="56"/>
      <c r="GN324" s="56"/>
      <c r="GO324" s="56"/>
      <c r="GP324" s="56"/>
      <c r="GQ324" s="56"/>
      <c r="GR324" s="56"/>
      <c r="GS324" s="56"/>
      <c r="GT324" s="56"/>
      <c r="GU324" s="56"/>
      <c r="GV324" s="56"/>
      <c r="GW324" s="56"/>
      <c r="GX324" s="56"/>
      <c r="GY324" s="56"/>
      <c r="GZ324" s="56"/>
      <c r="HA324" s="56"/>
      <c r="HB324" s="56"/>
      <c r="HC324" s="56"/>
      <c r="HD324" s="56"/>
      <c r="HE324" s="56"/>
      <c r="HF324" s="56"/>
      <c r="HG324" s="56"/>
      <c r="HH324" s="56"/>
      <c r="HI324" s="56"/>
      <c r="HJ324" s="56"/>
      <c r="HK324" s="56"/>
      <c r="HL324" s="56"/>
      <c r="HM324" s="56"/>
    </row>
    <row r="325" spans="147:221" x14ac:dyDescent="0.25">
      <c r="EQ325" s="56"/>
      <c r="ER325" s="56"/>
      <c r="ES325" s="56"/>
      <c r="ET325" s="56"/>
      <c r="EU325" s="56"/>
      <c r="EV325" s="56"/>
      <c r="EW325" s="56"/>
      <c r="EX325" s="56"/>
      <c r="EY325" s="56"/>
      <c r="EZ325" s="56"/>
      <c r="FA325" s="56"/>
      <c r="FB325" s="56"/>
      <c r="FC325" s="56"/>
      <c r="FD325" s="56"/>
      <c r="FE325" s="56"/>
      <c r="FF325" s="56"/>
      <c r="FG325" s="56"/>
      <c r="FH325" s="56"/>
      <c r="FI325" s="56"/>
      <c r="FJ325" s="56"/>
      <c r="FK325" s="56"/>
      <c r="FL325" s="56"/>
      <c r="FM325" s="56"/>
      <c r="FN325" s="56"/>
      <c r="FO325" s="56"/>
      <c r="FP325" s="56"/>
      <c r="FQ325" s="56"/>
      <c r="FR325" s="56"/>
      <c r="FS325" s="56"/>
      <c r="FT325" s="56"/>
      <c r="FU325" s="56"/>
      <c r="FV325" s="56"/>
      <c r="FW325" s="56"/>
      <c r="FX325" s="56"/>
      <c r="FY325" s="56"/>
      <c r="FZ325" s="56"/>
      <c r="GA325" s="56"/>
      <c r="GB325" s="56"/>
      <c r="GC325" s="56"/>
      <c r="GD325" s="56"/>
      <c r="GE325" s="56"/>
      <c r="GF325" s="56"/>
      <c r="GG325" s="56"/>
      <c r="GH325" s="56"/>
      <c r="GI325" s="56"/>
      <c r="GJ325" s="56"/>
      <c r="GK325" s="56"/>
      <c r="GL325" s="56"/>
      <c r="GM325" s="56"/>
      <c r="GN325" s="56"/>
      <c r="GO325" s="56"/>
      <c r="GP325" s="56"/>
      <c r="GQ325" s="56"/>
      <c r="GR325" s="56"/>
      <c r="GS325" s="56"/>
      <c r="GT325" s="56"/>
      <c r="GU325" s="56"/>
      <c r="GV325" s="56"/>
      <c r="GW325" s="56"/>
      <c r="GX325" s="56"/>
      <c r="GY325" s="56"/>
      <c r="GZ325" s="56"/>
      <c r="HA325" s="56"/>
      <c r="HB325" s="56"/>
      <c r="HC325" s="56"/>
      <c r="HD325" s="56"/>
      <c r="HE325" s="56"/>
      <c r="HF325" s="56"/>
      <c r="HG325" s="56"/>
      <c r="HH325" s="56"/>
      <c r="HI325" s="56"/>
      <c r="HJ325" s="56"/>
      <c r="HK325" s="56"/>
      <c r="HL325" s="56"/>
      <c r="HM325" s="56"/>
    </row>
    <row r="326" spans="147:221" x14ac:dyDescent="0.25">
      <c r="EQ326" s="56"/>
      <c r="ER326" s="56"/>
      <c r="ES326" s="56"/>
      <c r="ET326" s="56"/>
      <c r="EU326" s="56"/>
      <c r="EV326" s="56"/>
      <c r="EW326" s="56"/>
      <c r="EX326" s="56"/>
      <c r="EY326" s="56"/>
      <c r="EZ326" s="56"/>
      <c r="FA326" s="56"/>
      <c r="FB326" s="56"/>
      <c r="FC326" s="56"/>
      <c r="FD326" s="56"/>
      <c r="FE326" s="56"/>
      <c r="FF326" s="56"/>
      <c r="FG326" s="56"/>
      <c r="FH326" s="56"/>
      <c r="FI326" s="56"/>
      <c r="FJ326" s="56"/>
      <c r="FK326" s="56"/>
      <c r="FL326" s="56"/>
      <c r="FM326" s="56"/>
      <c r="FN326" s="56"/>
      <c r="FO326" s="56"/>
      <c r="FP326" s="56"/>
      <c r="FQ326" s="56"/>
      <c r="FR326" s="56"/>
      <c r="FS326" s="56"/>
      <c r="FT326" s="56"/>
      <c r="FU326" s="56"/>
      <c r="FV326" s="56"/>
      <c r="FW326" s="56"/>
      <c r="FX326" s="56"/>
      <c r="FY326" s="56"/>
      <c r="FZ326" s="56"/>
      <c r="GA326" s="56"/>
      <c r="GB326" s="56"/>
      <c r="GC326" s="56"/>
      <c r="GD326" s="56"/>
      <c r="GE326" s="56"/>
      <c r="GF326" s="56"/>
      <c r="GG326" s="56"/>
      <c r="GH326" s="56"/>
      <c r="GI326" s="56"/>
      <c r="GJ326" s="56"/>
      <c r="GK326" s="56"/>
      <c r="GL326" s="56"/>
      <c r="GM326" s="56"/>
      <c r="GN326" s="56"/>
      <c r="GO326" s="56"/>
      <c r="GP326" s="56"/>
      <c r="GQ326" s="56"/>
      <c r="GR326" s="56"/>
      <c r="GS326" s="56"/>
      <c r="GT326" s="56"/>
      <c r="GU326" s="56"/>
      <c r="GV326" s="56"/>
      <c r="GW326" s="56"/>
      <c r="GX326" s="56"/>
      <c r="GY326" s="56"/>
      <c r="GZ326" s="56"/>
      <c r="HA326" s="56"/>
      <c r="HB326" s="56"/>
      <c r="HC326" s="56"/>
      <c r="HD326" s="56"/>
      <c r="HE326" s="56"/>
      <c r="HF326" s="56"/>
      <c r="HG326" s="56"/>
      <c r="HH326" s="56"/>
      <c r="HI326" s="56"/>
      <c r="HJ326" s="56"/>
      <c r="HK326" s="56"/>
      <c r="HL326" s="56"/>
      <c r="HM326" s="56"/>
    </row>
    <row r="327" spans="147:221" x14ac:dyDescent="0.25">
      <c r="EQ327" s="56"/>
      <c r="ER327" s="56"/>
      <c r="ES327" s="56"/>
      <c r="ET327" s="56"/>
      <c r="EU327" s="56"/>
      <c r="EV327" s="56"/>
      <c r="EW327" s="56"/>
      <c r="EX327" s="56"/>
      <c r="EY327" s="56"/>
      <c r="EZ327" s="56"/>
      <c r="FA327" s="56"/>
      <c r="FB327" s="56"/>
      <c r="FC327" s="56"/>
      <c r="FD327" s="56"/>
      <c r="FE327" s="56"/>
      <c r="FF327" s="56"/>
      <c r="FG327" s="56"/>
      <c r="FH327" s="56"/>
      <c r="FI327" s="56"/>
      <c r="FJ327" s="56"/>
      <c r="FK327" s="56"/>
      <c r="FL327" s="56"/>
      <c r="FM327" s="56"/>
      <c r="FN327" s="56"/>
      <c r="FO327" s="56"/>
      <c r="FP327" s="56"/>
      <c r="FQ327" s="56"/>
      <c r="FR327" s="56"/>
      <c r="FS327" s="56"/>
      <c r="FT327" s="56"/>
      <c r="FU327" s="56"/>
      <c r="FV327" s="56"/>
      <c r="FW327" s="56"/>
      <c r="FX327" s="56"/>
      <c r="FY327" s="56"/>
      <c r="FZ327" s="56"/>
      <c r="GA327" s="56"/>
      <c r="GB327" s="56"/>
      <c r="GC327" s="56"/>
      <c r="GD327" s="56"/>
      <c r="GE327" s="56"/>
      <c r="GF327" s="56"/>
      <c r="GG327" s="56"/>
      <c r="GH327" s="56"/>
      <c r="GI327" s="56"/>
      <c r="GJ327" s="56"/>
      <c r="GK327" s="56"/>
      <c r="GL327" s="56"/>
      <c r="GM327" s="56"/>
      <c r="GN327" s="56"/>
      <c r="GO327" s="56"/>
      <c r="GP327" s="56"/>
      <c r="GQ327" s="56"/>
      <c r="GR327" s="56"/>
      <c r="GS327" s="56"/>
      <c r="GT327" s="56"/>
      <c r="GU327" s="56"/>
      <c r="GV327" s="56"/>
      <c r="GW327" s="56"/>
      <c r="GX327" s="56"/>
      <c r="GY327" s="56"/>
      <c r="GZ327" s="56"/>
      <c r="HA327" s="56"/>
      <c r="HB327" s="56"/>
      <c r="HC327" s="56"/>
      <c r="HD327" s="56"/>
      <c r="HE327" s="56"/>
      <c r="HF327" s="56"/>
      <c r="HG327" s="56"/>
      <c r="HH327" s="56"/>
      <c r="HI327" s="56"/>
      <c r="HJ327" s="56"/>
      <c r="HK327" s="56"/>
      <c r="HL327" s="56"/>
      <c r="HM327" s="56"/>
    </row>
    <row r="328" spans="147:221" x14ac:dyDescent="0.25">
      <c r="EQ328" s="56"/>
      <c r="ER328" s="56"/>
      <c r="ES328" s="56"/>
      <c r="ET328" s="56"/>
      <c r="EU328" s="56"/>
      <c r="EV328" s="56"/>
      <c r="EW328" s="56"/>
      <c r="EX328" s="56"/>
      <c r="EY328" s="56"/>
      <c r="EZ328" s="56"/>
      <c r="FA328" s="56"/>
      <c r="FB328" s="56"/>
      <c r="FC328" s="56"/>
      <c r="FD328" s="56"/>
      <c r="FE328" s="56"/>
      <c r="FF328" s="56"/>
      <c r="FG328" s="56"/>
      <c r="FH328" s="56"/>
      <c r="FI328" s="56"/>
      <c r="FJ328" s="56"/>
      <c r="FK328" s="56"/>
      <c r="FL328" s="56"/>
      <c r="FM328" s="56"/>
      <c r="FN328" s="56"/>
      <c r="FO328" s="56"/>
      <c r="FP328" s="56"/>
      <c r="FQ328" s="56"/>
      <c r="FR328" s="56"/>
      <c r="FS328" s="56"/>
      <c r="FT328" s="56"/>
      <c r="FU328" s="56"/>
      <c r="FV328" s="56"/>
      <c r="FW328" s="56"/>
      <c r="FX328" s="56"/>
      <c r="FY328" s="56"/>
      <c r="FZ328" s="56"/>
      <c r="GA328" s="56"/>
      <c r="GB328" s="56"/>
      <c r="GC328" s="56"/>
      <c r="GD328" s="56"/>
      <c r="GE328" s="56"/>
      <c r="GF328" s="56"/>
      <c r="GG328" s="56"/>
      <c r="GH328" s="56"/>
      <c r="GI328" s="56"/>
      <c r="GJ328" s="56"/>
      <c r="GK328" s="56"/>
      <c r="GL328" s="56"/>
      <c r="GM328" s="56"/>
      <c r="GN328" s="56"/>
      <c r="GO328" s="56"/>
      <c r="GP328" s="56"/>
      <c r="GQ328" s="56"/>
      <c r="GR328" s="56"/>
      <c r="GS328" s="56"/>
      <c r="GT328" s="56"/>
      <c r="GU328" s="56"/>
      <c r="GV328" s="56"/>
      <c r="GW328" s="56"/>
      <c r="GX328" s="56"/>
      <c r="GY328" s="56"/>
      <c r="GZ328" s="56"/>
      <c r="HA328" s="56"/>
      <c r="HB328" s="56"/>
      <c r="HC328" s="56"/>
      <c r="HD328" s="56"/>
      <c r="HE328" s="56"/>
      <c r="HF328" s="56"/>
      <c r="HG328" s="56"/>
      <c r="HH328" s="56"/>
      <c r="HI328" s="56"/>
      <c r="HJ328" s="56"/>
      <c r="HK328" s="56"/>
      <c r="HL328" s="56"/>
      <c r="HM328" s="56"/>
    </row>
    <row r="329" spans="147:221" x14ac:dyDescent="0.25">
      <c r="EQ329" s="56"/>
      <c r="ER329" s="56"/>
      <c r="ES329" s="56"/>
      <c r="ET329" s="56"/>
      <c r="EU329" s="56"/>
      <c r="EV329" s="56"/>
      <c r="EW329" s="56"/>
      <c r="EX329" s="56"/>
      <c r="EY329" s="56"/>
      <c r="EZ329" s="56"/>
      <c r="FA329" s="56"/>
      <c r="FB329" s="56"/>
      <c r="FC329" s="56"/>
      <c r="FD329" s="56"/>
      <c r="FE329" s="56"/>
      <c r="FF329" s="56"/>
      <c r="FG329" s="56"/>
      <c r="FH329" s="56"/>
      <c r="FI329" s="56"/>
      <c r="FJ329" s="56"/>
      <c r="FK329" s="56"/>
      <c r="FL329" s="56"/>
      <c r="FM329" s="56"/>
      <c r="FN329" s="56"/>
      <c r="FO329" s="56"/>
      <c r="FP329" s="56"/>
      <c r="FQ329" s="56"/>
      <c r="FR329" s="56"/>
      <c r="FS329" s="56"/>
      <c r="FT329" s="56"/>
      <c r="FU329" s="56"/>
      <c r="FV329" s="56"/>
      <c r="FW329" s="56"/>
      <c r="FX329" s="56"/>
      <c r="FY329" s="56"/>
      <c r="FZ329" s="56"/>
      <c r="GA329" s="56"/>
      <c r="GB329" s="56"/>
      <c r="GC329" s="56"/>
      <c r="GD329" s="56"/>
      <c r="GE329" s="56"/>
      <c r="GF329" s="56"/>
      <c r="GG329" s="56"/>
      <c r="GH329" s="56"/>
      <c r="GI329" s="56"/>
      <c r="GJ329" s="56"/>
      <c r="GK329" s="56"/>
      <c r="GL329" s="56"/>
      <c r="GM329" s="56"/>
      <c r="GN329" s="56"/>
      <c r="GO329" s="56"/>
      <c r="GP329" s="56"/>
      <c r="GQ329" s="56"/>
      <c r="GR329" s="56"/>
      <c r="GS329" s="56"/>
      <c r="GT329" s="56"/>
      <c r="GU329" s="56"/>
      <c r="GV329" s="56"/>
      <c r="GW329" s="56"/>
      <c r="GX329" s="56"/>
      <c r="GY329" s="56"/>
      <c r="GZ329" s="56"/>
      <c r="HA329" s="56"/>
      <c r="HB329" s="56"/>
      <c r="HC329" s="56"/>
      <c r="HD329" s="56"/>
      <c r="HE329" s="56"/>
      <c r="HF329" s="56"/>
      <c r="HG329" s="56"/>
      <c r="HH329" s="56"/>
      <c r="HI329" s="56"/>
      <c r="HJ329" s="56"/>
      <c r="HK329" s="56"/>
      <c r="HL329" s="56"/>
      <c r="HM329" s="56"/>
    </row>
    <row r="330" spans="147:221" x14ac:dyDescent="0.25">
      <c r="EQ330" s="56"/>
      <c r="ER330" s="56"/>
      <c r="ES330" s="56"/>
      <c r="ET330" s="56"/>
      <c r="EU330" s="56"/>
      <c r="EV330" s="56"/>
      <c r="EW330" s="56"/>
      <c r="EX330" s="56"/>
      <c r="EY330" s="56"/>
      <c r="EZ330" s="56"/>
      <c r="FA330" s="56"/>
      <c r="FB330" s="56"/>
      <c r="FC330" s="56"/>
      <c r="FD330" s="56"/>
      <c r="FE330" s="56"/>
      <c r="FF330" s="56"/>
      <c r="FG330" s="56"/>
      <c r="FH330" s="56"/>
      <c r="FI330" s="56"/>
      <c r="FJ330" s="56"/>
      <c r="FK330" s="56"/>
      <c r="FL330" s="56"/>
      <c r="FM330" s="56"/>
      <c r="FN330" s="56"/>
      <c r="FO330" s="56"/>
      <c r="FP330" s="56"/>
      <c r="FQ330" s="56"/>
      <c r="FR330" s="56"/>
      <c r="FS330" s="56"/>
      <c r="FT330" s="56"/>
      <c r="FU330" s="56"/>
      <c r="FV330" s="56"/>
      <c r="FW330" s="56"/>
      <c r="FX330" s="56"/>
      <c r="FY330" s="56"/>
      <c r="FZ330" s="56"/>
      <c r="GA330" s="56"/>
      <c r="GB330" s="56"/>
      <c r="GC330" s="56"/>
      <c r="GD330" s="56"/>
      <c r="GE330" s="56"/>
      <c r="GF330" s="56"/>
      <c r="GG330" s="56"/>
      <c r="GH330" s="56"/>
      <c r="GI330" s="56"/>
      <c r="GJ330" s="56"/>
      <c r="GK330" s="56"/>
      <c r="GL330" s="56"/>
      <c r="GM330" s="56"/>
      <c r="GN330" s="56"/>
      <c r="GO330" s="56"/>
      <c r="GP330" s="56"/>
      <c r="GQ330" s="56"/>
      <c r="GR330" s="56"/>
      <c r="GS330" s="56"/>
      <c r="GT330" s="56"/>
      <c r="GU330" s="56"/>
      <c r="GV330" s="56"/>
      <c r="GW330" s="56"/>
      <c r="GX330" s="56"/>
      <c r="GY330" s="56"/>
      <c r="GZ330" s="56"/>
      <c r="HA330" s="56"/>
      <c r="HB330" s="56"/>
      <c r="HC330" s="56"/>
      <c r="HD330" s="56"/>
      <c r="HE330" s="56"/>
      <c r="HF330" s="56"/>
      <c r="HG330" s="56"/>
      <c r="HH330" s="56"/>
      <c r="HI330" s="56"/>
      <c r="HJ330" s="56"/>
      <c r="HK330" s="56"/>
      <c r="HL330" s="56"/>
      <c r="HM330" s="56"/>
    </row>
    <row r="331" spans="147:221" x14ac:dyDescent="0.25">
      <c r="EQ331" s="56"/>
      <c r="ER331" s="56"/>
      <c r="ES331" s="56"/>
      <c r="ET331" s="56"/>
      <c r="EU331" s="56"/>
      <c r="EV331" s="56"/>
      <c r="EW331" s="56"/>
      <c r="EX331" s="56"/>
      <c r="EY331" s="56"/>
      <c r="EZ331" s="56"/>
      <c r="FA331" s="56"/>
      <c r="FB331" s="56"/>
      <c r="FC331" s="56"/>
      <c r="FD331" s="56"/>
      <c r="FE331" s="56"/>
      <c r="FF331" s="56"/>
      <c r="FG331" s="56"/>
      <c r="FH331" s="56"/>
      <c r="FI331" s="56"/>
      <c r="FJ331" s="56"/>
      <c r="FK331" s="56"/>
      <c r="FL331" s="56"/>
      <c r="FM331" s="56"/>
      <c r="FN331" s="56"/>
      <c r="FO331" s="56"/>
      <c r="FP331" s="56"/>
      <c r="FQ331" s="56"/>
      <c r="FR331" s="56"/>
      <c r="FS331" s="56"/>
      <c r="FT331" s="56"/>
      <c r="FU331" s="56"/>
      <c r="FV331" s="56"/>
      <c r="FW331" s="56"/>
      <c r="FX331" s="56"/>
      <c r="FY331" s="56"/>
      <c r="FZ331" s="56"/>
      <c r="GA331" s="56"/>
      <c r="GB331" s="56"/>
      <c r="GC331" s="56"/>
      <c r="GD331" s="56"/>
      <c r="GE331" s="56"/>
      <c r="GF331" s="56"/>
      <c r="GG331" s="56"/>
      <c r="GH331" s="56"/>
      <c r="GI331" s="56"/>
      <c r="GJ331" s="56"/>
      <c r="GK331" s="56"/>
      <c r="GL331" s="56"/>
      <c r="GM331" s="56"/>
      <c r="GN331" s="56"/>
      <c r="GO331" s="56"/>
      <c r="GP331" s="56"/>
      <c r="GQ331" s="56"/>
      <c r="GR331" s="56"/>
      <c r="GS331" s="56"/>
      <c r="GT331" s="56"/>
      <c r="GU331" s="56"/>
      <c r="GV331" s="56"/>
      <c r="GW331" s="56"/>
      <c r="GX331" s="56"/>
      <c r="GY331" s="56"/>
      <c r="GZ331" s="56"/>
      <c r="HA331" s="56"/>
      <c r="HB331" s="56"/>
      <c r="HC331" s="56"/>
      <c r="HD331" s="56"/>
      <c r="HE331" s="56"/>
      <c r="HF331" s="56"/>
      <c r="HG331" s="56"/>
      <c r="HH331" s="56"/>
      <c r="HI331" s="56"/>
      <c r="HJ331" s="56"/>
      <c r="HK331" s="56"/>
      <c r="HL331" s="56"/>
      <c r="HM331" s="56"/>
    </row>
    <row r="332" spans="147:221" x14ac:dyDescent="0.25">
      <c r="EQ332" s="56"/>
      <c r="ER332" s="56"/>
      <c r="ES332" s="56"/>
      <c r="ET332" s="56"/>
      <c r="EU332" s="56"/>
      <c r="EV332" s="56"/>
      <c r="EW332" s="56"/>
      <c r="EX332" s="56"/>
      <c r="EY332" s="56"/>
      <c r="EZ332" s="56"/>
      <c r="FA332" s="56"/>
      <c r="FB332" s="56"/>
      <c r="FC332" s="56"/>
      <c r="FD332" s="56"/>
      <c r="FE332" s="56"/>
      <c r="FF332" s="56"/>
      <c r="FG332" s="56"/>
      <c r="FH332" s="56"/>
      <c r="FI332" s="56"/>
      <c r="FJ332" s="56"/>
      <c r="FK332" s="56"/>
      <c r="FL332" s="56"/>
      <c r="FM332" s="56"/>
      <c r="FN332" s="56"/>
      <c r="FO332" s="56"/>
      <c r="FP332" s="56"/>
      <c r="FQ332" s="56"/>
      <c r="FR332" s="56"/>
      <c r="FS332" s="56"/>
      <c r="FT332" s="56"/>
      <c r="FU332" s="56"/>
      <c r="FV332" s="56"/>
      <c r="FW332" s="56"/>
      <c r="FX332" s="56"/>
      <c r="FY332" s="56"/>
      <c r="FZ332" s="56"/>
      <c r="GA332" s="56"/>
      <c r="GB332" s="56"/>
      <c r="GC332" s="56"/>
      <c r="GD332" s="56"/>
      <c r="GE332" s="56"/>
      <c r="GF332" s="56"/>
      <c r="GG332" s="56"/>
      <c r="GH332" s="56"/>
      <c r="GI332" s="56"/>
      <c r="GJ332" s="56"/>
      <c r="GK332" s="56"/>
      <c r="GL332" s="56"/>
      <c r="GM332" s="56"/>
      <c r="GN332" s="56"/>
      <c r="GO332" s="56"/>
      <c r="GP332" s="56"/>
      <c r="GQ332" s="56"/>
      <c r="GR332" s="56"/>
      <c r="GS332" s="56"/>
      <c r="GT332" s="56"/>
      <c r="GU332" s="56"/>
      <c r="GV332" s="56"/>
      <c r="GW332" s="56"/>
      <c r="GX332" s="56"/>
      <c r="GY332" s="56"/>
      <c r="GZ332" s="56"/>
      <c r="HA332" s="56"/>
      <c r="HB332" s="56"/>
      <c r="HC332" s="56"/>
      <c r="HD332" s="56"/>
      <c r="HE332" s="56"/>
      <c r="HF332" s="56"/>
      <c r="HG332" s="56"/>
      <c r="HH332" s="56"/>
      <c r="HI332" s="56"/>
      <c r="HJ332" s="56"/>
      <c r="HK332" s="56"/>
      <c r="HL332" s="56"/>
      <c r="HM332" s="56"/>
    </row>
    <row r="333" spans="147:221" x14ac:dyDescent="0.25">
      <c r="EQ333" s="56"/>
      <c r="ER333" s="56"/>
      <c r="ES333" s="56"/>
      <c r="ET333" s="56"/>
      <c r="EU333" s="56"/>
      <c r="EV333" s="56"/>
      <c r="EW333" s="56"/>
      <c r="EX333" s="56"/>
      <c r="EY333" s="56"/>
      <c r="EZ333" s="56"/>
      <c r="FA333" s="56"/>
      <c r="FB333" s="56"/>
      <c r="FC333" s="56"/>
      <c r="FD333" s="56"/>
      <c r="FE333" s="56"/>
      <c r="FF333" s="56"/>
      <c r="FG333" s="56"/>
      <c r="FH333" s="56"/>
      <c r="FI333" s="56"/>
      <c r="FJ333" s="56"/>
      <c r="FK333" s="56"/>
      <c r="FL333" s="56"/>
      <c r="FM333" s="56"/>
      <c r="FN333" s="56"/>
      <c r="FO333" s="56"/>
      <c r="FP333" s="56"/>
      <c r="FQ333" s="56"/>
      <c r="FR333" s="56"/>
      <c r="FS333" s="56"/>
      <c r="FT333" s="56"/>
      <c r="FU333" s="56"/>
      <c r="FV333" s="56"/>
      <c r="FW333" s="56"/>
      <c r="FX333" s="56"/>
      <c r="FY333" s="56"/>
      <c r="FZ333" s="56"/>
      <c r="GA333" s="56"/>
      <c r="GB333" s="56"/>
      <c r="GC333" s="56"/>
      <c r="GD333" s="56"/>
      <c r="GE333" s="56"/>
      <c r="GF333" s="56"/>
      <c r="GG333" s="56"/>
      <c r="GH333" s="56"/>
      <c r="GI333" s="56"/>
      <c r="GJ333" s="56"/>
      <c r="GK333" s="56"/>
      <c r="GL333" s="56"/>
      <c r="GM333" s="56"/>
      <c r="GN333" s="56"/>
      <c r="GO333" s="56"/>
      <c r="GP333" s="56"/>
      <c r="GQ333" s="56"/>
      <c r="GR333" s="56"/>
      <c r="GS333" s="56"/>
      <c r="GT333" s="56"/>
      <c r="GU333" s="56"/>
      <c r="GV333" s="56"/>
      <c r="GW333" s="56"/>
      <c r="GX333" s="56"/>
      <c r="GY333" s="56"/>
      <c r="GZ333" s="56"/>
      <c r="HA333" s="56"/>
      <c r="HB333" s="56"/>
      <c r="HC333" s="56"/>
      <c r="HD333" s="56"/>
      <c r="HE333" s="56"/>
      <c r="HF333" s="56"/>
      <c r="HG333" s="56"/>
      <c r="HH333" s="56"/>
      <c r="HI333" s="56"/>
      <c r="HJ333" s="56"/>
      <c r="HK333" s="56"/>
      <c r="HL333" s="56"/>
      <c r="HM333" s="56"/>
    </row>
    <row r="334" spans="147:221" x14ac:dyDescent="0.25">
      <c r="EQ334" s="56"/>
      <c r="ER334" s="56"/>
      <c r="ES334" s="56"/>
      <c r="ET334" s="56"/>
      <c r="EU334" s="56"/>
      <c r="EV334" s="56"/>
      <c r="EW334" s="56"/>
      <c r="EX334" s="56"/>
      <c r="EY334" s="56"/>
      <c r="EZ334" s="56"/>
      <c r="FA334" s="56"/>
      <c r="FB334" s="56"/>
      <c r="FC334" s="56"/>
      <c r="FD334" s="56"/>
      <c r="FE334" s="56"/>
      <c r="FF334" s="56"/>
      <c r="FG334" s="56"/>
      <c r="FH334" s="56"/>
      <c r="FI334" s="56"/>
      <c r="FJ334" s="56"/>
      <c r="FK334" s="56"/>
      <c r="FL334" s="56"/>
      <c r="FM334" s="56"/>
      <c r="FN334" s="56"/>
      <c r="FO334" s="56"/>
      <c r="FP334" s="56"/>
      <c r="FQ334" s="56"/>
      <c r="FR334" s="56"/>
      <c r="FS334" s="56"/>
      <c r="FT334" s="56"/>
      <c r="FU334" s="56"/>
      <c r="FV334" s="56"/>
      <c r="FW334" s="56"/>
      <c r="FX334" s="56"/>
      <c r="FY334" s="56"/>
      <c r="FZ334" s="56"/>
      <c r="GA334" s="56"/>
      <c r="GB334" s="56"/>
      <c r="GC334" s="56"/>
      <c r="GD334" s="56"/>
      <c r="GE334" s="56"/>
      <c r="GF334" s="56"/>
      <c r="GG334" s="56"/>
      <c r="GH334" s="56"/>
      <c r="GI334" s="56"/>
      <c r="GJ334" s="56"/>
      <c r="GK334" s="56"/>
      <c r="GL334" s="56"/>
      <c r="GM334" s="56"/>
      <c r="GN334" s="56"/>
      <c r="GO334" s="56"/>
      <c r="GP334" s="56"/>
      <c r="GQ334" s="56"/>
      <c r="GR334" s="56"/>
      <c r="GS334" s="56"/>
      <c r="GT334" s="56"/>
      <c r="GU334" s="56"/>
      <c r="GV334" s="56"/>
      <c r="GW334" s="56"/>
      <c r="GX334" s="56"/>
      <c r="GY334" s="56"/>
      <c r="GZ334" s="56"/>
      <c r="HA334" s="56"/>
      <c r="HB334" s="56"/>
      <c r="HC334" s="56"/>
      <c r="HD334" s="56"/>
      <c r="HE334" s="56"/>
      <c r="HF334" s="56"/>
      <c r="HG334" s="56"/>
      <c r="HH334" s="56"/>
      <c r="HI334" s="56"/>
      <c r="HJ334" s="56"/>
      <c r="HK334" s="56"/>
      <c r="HL334" s="56"/>
      <c r="HM334" s="56"/>
    </row>
    <row r="335" spans="147:221" x14ac:dyDescent="0.25">
      <c r="EQ335" s="56"/>
      <c r="ER335" s="56"/>
      <c r="ES335" s="56"/>
      <c r="ET335" s="56"/>
      <c r="EU335" s="56"/>
      <c r="EV335" s="56"/>
      <c r="EW335" s="56"/>
      <c r="EX335" s="56"/>
      <c r="EY335" s="56"/>
      <c r="EZ335" s="56"/>
      <c r="FA335" s="56"/>
      <c r="FB335" s="56"/>
      <c r="FC335" s="56"/>
      <c r="FD335" s="56"/>
      <c r="FE335" s="56"/>
      <c r="FF335" s="56"/>
      <c r="FG335" s="56"/>
      <c r="FH335" s="56"/>
      <c r="FI335" s="56"/>
      <c r="FJ335" s="56"/>
      <c r="FK335" s="56"/>
      <c r="FL335" s="56"/>
      <c r="FM335" s="56"/>
      <c r="FN335" s="56"/>
      <c r="FO335" s="56"/>
      <c r="FP335" s="56"/>
      <c r="FQ335" s="56"/>
      <c r="FR335" s="56"/>
      <c r="FS335" s="56"/>
      <c r="FT335" s="56"/>
      <c r="FU335" s="56"/>
      <c r="FV335" s="56"/>
      <c r="FW335" s="56"/>
      <c r="FX335" s="56"/>
      <c r="FY335" s="56"/>
      <c r="FZ335" s="56"/>
      <c r="GA335" s="56"/>
      <c r="GB335" s="56"/>
      <c r="GC335" s="56"/>
      <c r="GD335" s="56"/>
      <c r="GE335" s="56"/>
      <c r="GF335" s="56"/>
      <c r="GG335" s="56"/>
      <c r="GH335" s="56"/>
      <c r="GI335" s="56"/>
      <c r="GJ335" s="56"/>
      <c r="GK335" s="56"/>
      <c r="GL335" s="56"/>
      <c r="GM335" s="56"/>
      <c r="GN335" s="56"/>
      <c r="GO335" s="56"/>
      <c r="GP335" s="56"/>
      <c r="GQ335" s="56"/>
      <c r="GR335" s="56"/>
      <c r="GS335" s="56"/>
      <c r="GT335" s="56"/>
      <c r="GU335" s="56"/>
      <c r="GV335" s="56"/>
      <c r="GW335" s="56"/>
      <c r="GX335" s="56"/>
      <c r="GY335" s="56"/>
      <c r="GZ335" s="56"/>
      <c r="HA335" s="56"/>
      <c r="HB335" s="56"/>
      <c r="HC335" s="56"/>
      <c r="HD335" s="56"/>
      <c r="HE335" s="56"/>
      <c r="HF335" s="56"/>
      <c r="HG335" s="56"/>
      <c r="HH335" s="56"/>
      <c r="HI335" s="56"/>
      <c r="HJ335" s="56"/>
      <c r="HK335" s="56"/>
      <c r="HL335" s="56"/>
      <c r="HM335" s="56"/>
    </row>
    <row r="336" spans="147:221" x14ac:dyDescent="0.25">
      <c r="EQ336" s="56"/>
      <c r="ER336" s="56"/>
      <c r="ES336" s="56"/>
      <c r="ET336" s="56"/>
      <c r="EU336" s="56"/>
      <c r="EV336" s="56"/>
      <c r="EW336" s="56"/>
      <c r="EX336" s="56"/>
      <c r="EY336" s="56"/>
      <c r="EZ336" s="56"/>
      <c r="FA336" s="56"/>
      <c r="FB336" s="56"/>
      <c r="FC336" s="56"/>
      <c r="FD336" s="56"/>
      <c r="FE336" s="56"/>
      <c r="FF336" s="56"/>
      <c r="FG336" s="56"/>
      <c r="FH336" s="56"/>
      <c r="FI336" s="56"/>
      <c r="FJ336" s="56"/>
      <c r="FK336" s="56"/>
      <c r="FL336" s="56"/>
      <c r="FM336" s="56"/>
      <c r="FN336" s="56"/>
      <c r="FO336" s="56"/>
      <c r="FP336" s="56"/>
      <c r="FQ336" s="56"/>
      <c r="FR336" s="56"/>
      <c r="FS336" s="56"/>
      <c r="FT336" s="56"/>
      <c r="FU336" s="56"/>
      <c r="FV336" s="56"/>
      <c r="FW336" s="56"/>
      <c r="FX336" s="56"/>
      <c r="FY336" s="56"/>
      <c r="FZ336" s="56"/>
      <c r="GA336" s="56"/>
      <c r="GB336" s="56"/>
      <c r="GC336" s="56"/>
      <c r="GD336" s="56"/>
      <c r="GE336" s="56"/>
      <c r="GF336" s="56"/>
      <c r="GG336" s="56"/>
      <c r="GH336" s="56"/>
      <c r="GI336" s="56"/>
      <c r="GJ336" s="56"/>
      <c r="GK336" s="56"/>
      <c r="GL336" s="56"/>
      <c r="GM336" s="56"/>
      <c r="GN336" s="56"/>
      <c r="GO336" s="56"/>
      <c r="GP336" s="56"/>
      <c r="GQ336" s="56"/>
      <c r="GR336" s="56"/>
      <c r="GS336" s="56"/>
      <c r="GT336" s="56"/>
      <c r="GU336" s="56"/>
      <c r="GV336" s="56"/>
      <c r="GW336" s="56"/>
      <c r="GX336" s="56"/>
      <c r="GY336" s="56"/>
      <c r="GZ336" s="56"/>
      <c r="HA336" s="56"/>
      <c r="HB336" s="56"/>
      <c r="HC336" s="56"/>
      <c r="HD336" s="56"/>
      <c r="HE336" s="56"/>
      <c r="HF336" s="56"/>
      <c r="HG336" s="56"/>
      <c r="HH336" s="56"/>
      <c r="HI336" s="56"/>
      <c r="HJ336" s="56"/>
      <c r="HK336" s="56"/>
      <c r="HL336" s="56"/>
      <c r="HM336" s="56"/>
    </row>
    <row r="337" spans="147:221" x14ac:dyDescent="0.25">
      <c r="EQ337" s="56"/>
      <c r="ER337" s="56"/>
      <c r="ES337" s="56"/>
      <c r="ET337" s="56"/>
      <c r="EU337" s="56"/>
      <c r="EV337" s="56"/>
      <c r="EW337" s="56"/>
      <c r="EX337" s="56"/>
      <c r="EY337" s="56"/>
      <c r="EZ337" s="56"/>
      <c r="FA337" s="56"/>
      <c r="FB337" s="56"/>
      <c r="FC337" s="56"/>
      <c r="FD337" s="56"/>
      <c r="FE337" s="56"/>
      <c r="FF337" s="56"/>
      <c r="FG337" s="56"/>
      <c r="FH337" s="56"/>
      <c r="FI337" s="56"/>
      <c r="FJ337" s="56"/>
      <c r="FK337" s="56"/>
      <c r="FL337" s="56"/>
      <c r="FM337" s="56"/>
      <c r="FN337" s="56"/>
      <c r="FO337" s="56"/>
      <c r="FP337" s="56"/>
      <c r="FQ337" s="56"/>
      <c r="FR337" s="56"/>
      <c r="FS337" s="56"/>
      <c r="FT337" s="56"/>
      <c r="FU337" s="56"/>
      <c r="FV337" s="56"/>
      <c r="FW337" s="56"/>
      <c r="FX337" s="56"/>
      <c r="FY337" s="56"/>
      <c r="FZ337" s="56"/>
      <c r="GA337" s="56"/>
      <c r="GB337" s="56"/>
      <c r="GC337" s="56"/>
      <c r="GD337" s="56"/>
      <c r="GE337" s="56"/>
      <c r="GF337" s="56"/>
      <c r="GG337" s="56"/>
      <c r="GH337" s="56"/>
      <c r="GI337" s="56"/>
      <c r="GJ337" s="56"/>
      <c r="GK337" s="56"/>
      <c r="GL337" s="56"/>
      <c r="GM337" s="56"/>
      <c r="GN337" s="56"/>
      <c r="GO337" s="56"/>
      <c r="GP337" s="56"/>
      <c r="GQ337" s="56"/>
      <c r="GR337" s="56"/>
      <c r="GS337" s="56"/>
      <c r="GT337" s="56"/>
      <c r="GU337" s="56"/>
      <c r="GV337" s="56"/>
      <c r="GW337" s="56"/>
      <c r="GX337" s="56"/>
      <c r="GY337" s="56"/>
      <c r="GZ337" s="56"/>
      <c r="HA337" s="56"/>
      <c r="HB337" s="56"/>
      <c r="HC337" s="56"/>
      <c r="HD337" s="56"/>
      <c r="HE337" s="56"/>
      <c r="HF337" s="56"/>
      <c r="HG337" s="56"/>
      <c r="HH337" s="56"/>
      <c r="HI337" s="56"/>
      <c r="HJ337" s="56"/>
      <c r="HK337" s="56"/>
      <c r="HL337" s="56"/>
      <c r="HM337" s="56"/>
    </row>
    <row r="338" spans="147:221" x14ac:dyDescent="0.25">
      <c r="EQ338" s="56"/>
      <c r="ER338" s="56"/>
      <c r="ES338" s="56"/>
      <c r="ET338" s="56"/>
      <c r="EU338" s="56"/>
      <c r="EV338" s="56"/>
      <c r="EW338" s="56"/>
      <c r="EX338" s="56"/>
      <c r="EY338" s="56"/>
      <c r="EZ338" s="56"/>
      <c r="FA338" s="56"/>
      <c r="FB338" s="56"/>
      <c r="FC338" s="56"/>
      <c r="FD338" s="56"/>
      <c r="FE338" s="56"/>
      <c r="FF338" s="56"/>
      <c r="FG338" s="56"/>
      <c r="FH338" s="56"/>
      <c r="FI338" s="56"/>
      <c r="FJ338" s="56"/>
      <c r="FK338" s="56"/>
      <c r="FL338" s="56"/>
      <c r="FM338" s="56"/>
      <c r="FN338" s="56"/>
      <c r="FO338" s="56"/>
      <c r="FP338" s="56"/>
      <c r="FQ338" s="56"/>
      <c r="FR338" s="56"/>
      <c r="FS338" s="56"/>
      <c r="FT338" s="56"/>
      <c r="FU338" s="56"/>
      <c r="FV338" s="56"/>
      <c r="FW338" s="56"/>
      <c r="FX338" s="56"/>
      <c r="FY338" s="56"/>
      <c r="FZ338" s="56"/>
      <c r="GA338" s="56"/>
      <c r="GB338" s="56"/>
      <c r="GC338" s="56"/>
      <c r="GD338" s="56"/>
      <c r="GE338" s="56"/>
      <c r="GF338" s="56"/>
      <c r="GG338" s="56"/>
      <c r="GH338" s="56"/>
      <c r="GI338" s="56"/>
      <c r="GJ338" s="56"/>
      <c r="GK338" s="56"/>
      <c r="GL338" s="56"/>
      <c r="GM338" s="56"/>
      <c r="GN338" s="56"/>
      <c r="GO338" s="56"/>
      <c r="GP338" s="56"/>
      <c r="GQ338" s="56"/>
      <c r="GR338" s="56"/>
      <c r="GS338" s="56"/>
      <c r="GT338" s="56"/>
      <c r="GU338" s="56"/>
      <c r="GV338" s="56"/>
      <c r="GW338" s="56"/>
      <c r="GX338" s="56"/>
      <c r="GY338" s="56"/>
      <c r="GZ338" s="56"/>
      <c r="HA338" s="56"/>
      <c r="HB338" s="56"/>
      <c r="HC338" s="56"/>
      <c r="HD338" s="56"/>
      <c r="HE338" s="56"/>
      <c r="HF338" s="56"/>
      <c r="HG338" s="56"/>
      <c r="HH338" s="56"/>
      <c r="HI338" s="56"/>
      <c r="HJ338" s="56"/>
      <c r="HK338" s="56"/>
      <c r="HL338" s="56"/>
      <c r="HM338" s="56"/>
    </row>
    <row r="339" spans="147:221" x14ac:dyDescent="0.25">
      <c r="EQ339" s="56"/>
      <c r="ER339" s="56"/>
      <c r="ES339" s="56"/>
      <c r="ET339" s="56"/>
      <c r="EU339" s="56"/>
      <c r="EV339" s="56"/>
      <c r="EW339" s="56"/>
      <c r="EX339" s="56"/>
      <c r="EY339" s="56"/>
      <c r="EZ339" s="56"/>
      <c r="FA339" s="56"/>
      <c r="FB339" s="56"/>
      <c r="FC339" s="56"/>
      <c r="FD339" s="56"/>
      <c r="FE339" s="56"/>
      <c r="FF339" s="56"/>
      <c r="FG339" s="56"/>
      <c r="FH339" s="56"/>
      <c r="FI339" s="56"/>
      <c r="FJ339" s="56"/>
      <c r="FK339" s="56"/>
      <c r="FL339" s="56"/>
      <c r="FM339" s="56"/>
      <c r="FN339" s="56"/>
      <c r="FO339" s="56"/>
      <c r="FP339" s="56"/>
      <c r="FQ339" s="56"/>
      <c r="FR339" s="56"/>
      <c r="FS339" s="56"/>
      <c r="FT339" s="56"/>
      <c r="FU339" s="56"/>
      <c r="FV339" s="56"/>
      <c r="FW339" s="56"/>
      <c r="FX339" s="56"/>
      <c r="FY339" s="56"/>
      <c r="FZ339" s="56"/>
      <c r="GA339" s="56"/>
      <c r="GB339" s="56"/>
      <c r="GC339" s="56"/>
      <c r="GD339" s="56"/>
      <c r="GE339" s="56"/>
      <c r="GF339" s="56"/>
      <c r="GG339" s="56"/>
      <c r="GH339" s="56"/>
      <c r="GI339" s="56"/>
      <c r="GJ339" s="56"/>
      <c r="GK339" s="56"/>
      <c r="GL339" s="56"/>
      <c r="GM339" s="56"/>
      <c r="GN339" s="56"/>
      <c r="GO339" s="56"/>
      <c r="GP339" s="56"/>
      <c r="GQ339" s="56"/>
      <c r="GR339" s="56"/>
      <c r="GS339" s="56"/>
      <c r="GT339" s="56"/>
      <c r="GU339" s="56"/>
      <c r="GV339" s="56"/>
      <c r="GW339" s="56"/>
      <c r="GX339" s="56"/>
      <c r="GY339" s="56"/>
      <c r="GZ339" s="56"/>
      <c r="HA339" s="56"/>
      <c r="HB339" s="56"/>
      <c r="HC339" s="56"/>
      <c r="HD339" s="56"/>
      <c r="HE339" s="56"/>
      <c r="HF339" s="56"/>
      <c r="HG339" s="56"/>
      <c r="HH339" s="56"/>
      <c r="HI339" s="56"/>
      <c r="HJ339" s="56"/>
      <c r="HK339" s="56"/>
      <c r="HL339" s="56"/>
      <c r="HM339" s="56"/>
    </row>
    <row r="340" spans="147:221" x14ac:dyDescent="0.25">
      <c r="EQ340" s="56"/>
      <c r="ER340" s="56"/>
      <c r="ES340" s="56"/>
      <c r="ET340" s="56"/>
      <c r="EU340" s="56"/>
      <c r="EV340" s="56"/>
      <c r="EW340" s="56"/>
      <c r="EX340" s="56"/>
      <c r="EY340" s="56"/>
      <c r="EZ340" s="56"/>
      <c r="FA340" s="56"/>
      <c r="FB340" s="56"/>
      <c r="FC340" s="56"/>
      <c r="FD340" s="56"/>
      <c r="FE340" s="56"/>
      <c r="FF340" s="56"/>
      <c r="FG340" s="56"/>
      <c r="FH340" s="56"/>
      <c r="FI340" s="56"/>
      <c r="FJ340" s="56"/>
      <c r="FK340" s="56"/>
      <c r="FL340" s="56"/>
      <c r="FM340" s="56"/>
      <c r="FN340" s="56"/>
      <c r="FO340" s="56"/>
      <c r="FP340" s="56"/>
      <c r="FQ340" s="56"/>
      <c r="FR340" s="56"/>
      <c r="FS340" s="56"/>
      <c r="FT340" s="56"/>
      <c r="FU340" s="56"/>
      <c r="FV340" s="56"/>
      <c r="FW340" s="56"/>
      <c r="FX340" s="56"/>
      <c r="FY340" s="56"/>
      <c r="FZ340" s="56"/>
      <c r="GA340" s="56"/>
      <c r="GB340" s="56"/>
      <c r="GC340" s="56"/>
      <c r="GD340" s="56"/>
      <c r="GE340" s="56"/>
      <c r="GF340" s="56"/>
      <c r="GG340" s="56"/>
      <c r="GH340" s="56"/>
      <c r="GI340" s="56"/>
      <c r="GJ340" s="56"/>
      <c r="GK340" s="56"/>
      <c r="GL340" s="56"/>
      <c r="GM340" s="56"/>
      <c r="GN340" s="56"/>
      <c r="GO340" s="56"/>
      <c r="GP340" s="56"/>
      <c r="GQ340" s="56"/>
      <c r="GR340" s="56"/>
      <c r="GS340" s="56"/>
      <c r="GT340" s="56"/>
      <c r="GU340" s="56"/>
      <c r="GV340" s="56"/>
      <c r="GW340" s="56"/>
      <c r="GX340" s="56"/>
      <c r="GY340" s="56"/>
      <c r="GZ340" s="56"/>
      <c r="HA340" s="56"/>
      <c r="HB340" s="56"/>
      <c r="HC340" s="56"/>
      <c r="HD340" s="56"/>
      <c r="HE340" s="56"/>
      <c r="HF340" s="56"/>
      <c r="HG340" s="56"/>
      <c r="HH340" s="56"/>
      <c r="HI340" s="56"/>
      <c r="HJ340" s="56"/>
      <c r="HK340" s="56"/>
      <c r="HL340" s="56"/>
      <c r="HM340" s="56"/>
    </row>
    <row r="341" spans="147:221" x14ac:dyDescent="0.25">
      <c r="EQ341" s="56"/>
      <c r="ER341" s="56"/>
      <c r="ES341" s="56"/>
      <c r="ET341" s="56"/>
      <c r="EU341" s="56"/>
      <c r="EV341" s="56"/>
      <c r="EW341" s="56"/>
      <c r="EX341" s="56"/>
      <c r="EY341" s="56"/>
      <c r="EZ341" s="56"/>
      <c r="FA341" s="56"/>
      <c r="FB341" s="56"/>
      <c r="FC341" s="56"/>
      <c r="FD341" s="56"/>
      <c r="FE341" s="56"/>
      <c r="FF341" s="56"/>
      <c r="FG341" s="56"/>
      <c r="FH341" s="56"/>
      <c r="FI341" s="56"/>
      <c r="FJ341" s="56"/>
      <c r="FK341" s="56"/>
      <c r="FL341" s="56"/>
      <c r="FM341" s="56"/>
      <c r="FN341" s="56"/>
      <c r="FO341" s="56"/>
      <c r="FP341" s="56"/>
      <c r="FQ341" s="56"/>
      <c r="FR341" s="56"/>
      <c r="FS341" s="56"/>
      <c r="FT341" s="56"/>
      <c r="FU341" s="56"/>
      <c r="FV341" s="56"/>
      <c r="FW341" s="56"/>
      <c r="FX341" s="56"/>
      <c r="FY341" s="56"/>
      <c r="FZ341" s="56"/>
      <c r="GA341" s="56"/>
      <c r="GB341" s="56"/>
      <c r="GC341" s="56"/>
      <c r="GD341" s="56"/>
      <c r="GE341" s="56"/>
      <c r="GF341" s="56"/>
      <c r="GG341" s="56"/>
      <c r="GH341" s="56"/>
      <c r="GI341" s="56"/>
      <c r="GJ341" s="56"/>
      <c r="GK341" s="56"/>
      <c r="GL341" s="56"/>
      <c r="GM341" s="56"/>
      <c r="GN341" s="56"/>
      <c r="GO341" s="56"/>
      <c r="GP341" s="56"/>
      <c r="GQ341" s="56"/>
      <c r="GR341" s="56"/>
      <c r="GS341" s="56"/>
      <c r="GT341" s="56"/>
      <c r="GU341" s="56"/>
      <c r="GV341" s="56"/>
      <c r="GW341" s="56"/>
      <c r="GX341" s="56"/>
      <c r="GY341" s="56"/>
      <c r="GZ341" s="56"/>
      <c r="HA341" s="56"/>
      <c r="HB341" s="56"/>
      <c r="HC341" s="56"/>
      <c r="HD341" s="56"/>
      <c r="HE341" s="56"/>
      <c r="HF341" s="56"/>
      <c r="HG341" s="56"/>
      <c r="HH341" s="56"/>
      <c r="HI341" s="56"/>
      <c r="HJ341" s="56"/>
      <c r="HK341" s="56"/>
      <c r="HL341" s="56"/>
      <c r="HM341" s="56"/>
    </row>
    <row r="342" spans="147:221" x14ac:dyDescent="0.25">
      <c r="EQ342" s="56"/>
      <c r="ER342" s="56"/>
      <c r="ES342" s="56"/>
      <c r="ET342" s="56"/>
      <c r="EU342" s="56"/>
      <c r="EV342" s="56"/>
      <c r="EW342" s="56"/>
      <c r="EX342" s="56"/>
      <c r="EY342" s="56"/>
      <c r="EZ342" s="56"/>
      <c r="FA342" s="56"/>
      <c r="FB342" s="56"/>
      <c r="FC342" s="56"/>
      <c r="FD342" s="56"/>
      <c r="FE342" s="56"/>
      <c r="FF342" s="56"/>
      <c r="FG342" s="56"/>
      <c r="FH342" s="56"/>
      <c r="FI342" s="56"/>
      <c r="FJ342" s="56"/>
      <c r="FK342" s="56"/>
      <c r="FL342" s="56"/>
      <c r="FM342" s="56"/>
      <c r="FN342" s="56"/>
      <c r="FO342" s="56"/>
      <c r="FP342" s="56"/>
      <c r="FQ342" s="56"/>
      <c r="FR342" s="56"/>
      <c r="FS342" s="56"/>
      <c r="FT342" s="56"/>
      <c r="FU342" s="56"/>
      <c r="FV342" s="56"/>
      <c r="FW342" s="56"/>
      <c r="FX342" s="56"/>
      <c r="FY342" s="56"/>
      <c r="FZ342" s="56"/>
      <c r="GA342" s="56"/>
      <c r="GB342" s="56"/>
      <c r="GC342" s="56"/>
      <c r="GD342" s="56"/>
      <c r="GE342" s="56"/>
      <c r="GF342" s="56"/>
      <c r="GG342" s="56"/>
      <c r="GH342" s="56"/>
      <c r="GI342" s="56"/>
      <c r="GJ342" s="56"/>
      <c r="GK342" s="56"/>
      <c r="GL342" s="56"/>
      <c r="GM342" s="56"/>
      <c r="GN342" s="56"/>
      <c r="GO342" s="56"/>
      <c r="GP342" s="56"/>
      <c r="GQ342" s="56"/>
      <c r="GR342" s="56"/>
      <c r="GS342" s="56"/>
      <c r="GT342" s="56"/>
      <c r="GU342" s="56"/>
      <c r="GV342" s="56"/>
      <c r="GW342" s="56"/>
      <c r="GX342" s="56"/>
      <c r="GY342" s="56"/>
      <c r="GZ342" s="56"/>
      <c r="HA342" s="56"/>
      <c r="HB342" s="56"/>
      <c r="HC342" s="56"/>
      <c r="HD342" s="56"/>
      <c r="HE342" s="56"/>
      <c r="HF342" s="56"/>
      <c r="HG342" s="56"/>
      <c r="HH342" s="56"/>
      <c r="HI342" s="56"/>
      <c r="HJ342" s="56"/>
      <c r="HK342" s="56"/>
      <c r="HL342" s="56"/>
      <c r="HM342" s="56"/>
    </row>
    <row r="343" spans="147:221" x14ac:dyDescent="0.25">
      <c r="EQ343" s="56"/>
      <c r="ER343" s="56"/>
      <c r="ES343" s="56"/>
      <c r="ET343" s="56"/>
      <c r="EU343" s="56"/>
      <c r="EV343" s="56"/>
      <c r="EW343" s="56"/>
      <c r="EX343" s="56"/>
      <c r="EY343" s="56"/>
      <c r="EZ343" s="56"/>
      <c r="FA343" s="56"/>
      <c r="FB343" s="56"/>
      <c r="FC343" s="56"/>
      <c r="FD343" s="56"/>
      <c r="FE343" s="56"/>
      <c r="FF343" s="56"/>
      <c r="FG343" s="56"/>
      <c r="FH343" s="56"/>
      <c r="FI343" s="56"/>
      <c r="FJ343" s="56"/>
      <c r="FK343" s="56"/>
      <c r="FL343" s="56"/>
      <c r="FM343" s="56"/>
      <c r="FN343" s="56"/>
      <c r="FO343" s="56"/>
      <c r="FP343" s="56"/>
      <c r="FQ343" s="56"/>
      <c r="FR343" s="56"/>
      <c r="FS343" s="56"/>
      <c r="FT343" s="56"/>
      <c r="FU343" s="56"/>
      <c r="FV343" s="56"/>
      <c r="FW343" s="56"/>
      <c r="FX343" s="56"/>
      <c r="FY343" s="56"/>
      <c r="FZ343" s="56"/>
      <c r="GA343" s="56"/>
      <c r="GB343" s="56"/>
      <c r="GC343" s="56"/>
      <c r="GD343" s="56"/>
      <c r="GE343" s="56"/>
      <c r="GF343" s="56"/>
      <c r="GG343" s="56"/>
      <c r="GH343" s="56"/>
      <c r="GI343" s="56"/>
      <c r="GJ343" s="56"/>
      <c r="GK343" s="56"/>
      <c r="GL343" s="56"/>
      <c r="GM343" s="56"/>
      <c r="GN343" s="56"/>
      <c r="GO343" s="56"/>
      <c r="GP343" s="56"/>
      <c r="GQ343" s="56"/>
      <c r="GR343" s="56"/>
      <c r="GS343" s="56"/>
      <c r="GT343" s="56"/>
      <c r="GU343" s="56"/>
      <c r="GV343" s="56"/>
      <c r="GW343" s="56"/>
      <c r="GX343" s="56"/>
      <c r="GY343" s="56"/>
      <c r="GZ343" s="56"/>
      <c r="HA343" s="56"/>
      <c r="HB343" s="56"/>
      <c r="HC343" s="56"/>
      <c r="HD343" s="56"/>
      <c r="HE343" s="56"/>
      <c r="HF343" s="56"/>
      <c r="HG343" s="56"/>
      <c r="HH343" s="56"/>
      <c r="HI343" s="56"/>
      <c r="HJ343" s="56"/>
      <c r="HK343" s="56"/>
      <c r="HL343" s="56"/>
      <c r="HM343" s="56"/>
    </row>
    <row r="344" spans="147:221" x14ac:dyDescent="0.25">
      <c r="EQ344" s="56"/>
      <c r="ER344" s="56"/>
      <c r="ES344" s="56"/>
      <c r="ET344" s="56"/>
      <c r="EU344" s="56"/>
      <c r="EV344" s="56"/>
      <c r="EW344" s="56"/>
      <c r="EX344" s="56"/>
      <c r="EY344" s="56"/>
      <c r="EZ344" s="56"/>
      <c r="FA344" s="56"/>
      <c r="FB344" s="56"/>
      <c r="FC344" s="56"/>
      <c r="FD344" s="56"/>
      <c r="FE344" s="56"/>
      <c r="FF344" s="56"/>
      <c r="FG344" s="56"/>
      <c r="FH344" s="56"/>
      <c r="FI344" s="56"/>
      <c r="FJ344" s="56"/>
      <c r="FK344" s="56"/>
      <c r="FL344" s="56"/>
      <c r="FM344" s="56"/>
      <c r="FN344" s="56"/>
      <c r="FO344" s="56"/>
      <c r="FP344" s="56"/>
      <c r="FQ344" s="56"/>
      <c r="FR344" s="56"/>
      <c r="FS344" s="56"/>
      <c r="FT344" s="56"/>
      <c r="FU344" s="56"/>
      <c r="FV344" s="56"/>
      <c r="FW344" s="56"/>
      <c r="FX344" s="56"/>
      <c r="FY344" s="56"/>
      <c r="FZ344" s="56"/>
      <c r="GA344" s="56"/>
      <c r="GB344" s="56"/>
      <c r="GC344" s="56"/>
      <c r="GD344" s="56"/>
      <c r="GE344" s="56"/>
      <c r="GF344" s="56"/>
      <c r="GG344" s="56"/>
      <c r="GH344" s="56"/>
      <c r="GI344" s="56"/>
      <c r="GJ344" s="56"/>
      <c r="GK344" s="56"/>
      <c r="GL344" s="56"/>
      <c r="GM344" s="56"/>
      <c r="GN344" s="56"/>
      <c r="GO344" s="56"/>
      <c r="GP344" s="56"/>
      <c r="GQ344" s="56"/>
      <c r="GR344" s="56"/>
      <c r="GS344" s="56"/>
      <c r="GT344" s="56"/>
      <c r="GU344" s="56"/>
      <c r="GV344" s="56"/>
      <c r="GW344" s="56"/>
      <c r="GX344" s="56"/>
      <c r="GY344" s="56"/>
      <c r="GZ344" s="56"/>
      <c r="HA344" s="56"/>
      <c r="HB344" s="56"/>
      <c r="HC344" s="56"/>
      <c r="HD344" s="56"/>
      <c r="HE344" s="56"/>
      <c r="HF344" s="56"/>
      <c r="HG344" s="56"/>
      <c r="HH344" s="56"/>
      <c r="HI344" s="56"/>
      <c r="HJ344" s="56"/>
      <c r="HK344" s="56"/>
      <c r="HL344" s="56"/>
      <c r="HM344" s="56"/>
    </row>
    <row r="345" spans="147:221" x14ac:dyDescent="0.25">
      <c r="EQ345" s="56"/>
      <c r="ER345" s="56"/>
      <c r="ES345" s="56"/>
      <c r="ET345" s="56"/>
      <c r="EU345" s="56"/>
      <c r="EV345" s="56"/>
      <c r="EW345" s="56"/>
      <c r="EX345" s="56"/>
      <c r="EY345" s="56"/>
      <c r="EZ345" s="56"/>
      <c r="FA345" s="56"/>
      <c r="FB345" s="56"/>
      <c r="FC345" s="56"/>
      <c r="FD345" s="56"/>
      <c r="FE345" s="56"/>
      <c r="FF345" s="56"/>
      <c r="FG345" s="56"/>
      <c r="FH345" s="56"/>
      <c r="FI345" s="56"/>
      <c r="FJ345" s="56"/>
      <c r="FK345" s="56"/>
      <c r="FL345" s="56"/>
      <c r="FM345" s="56"/>
      <c r="FN345" s="56"/>
      <c r="FO345" s="56"/>
      <c r="FP345" s="56"/>
      <c r="FQ345" s="56"/>
      <c r="FR345" s="56"/>
      <c r="FS345" s="56"/>
      <c r="FT345" s="56"/>
      <c r="FU345" s="56"/>
      <c r="FV345" s="56"/>
      <c r="FW345" s="56"/>
      <c r="FX345" s="56"/>
      <c r="FY345" s="56"/>
      <c r="FZ345" s="56"/>
      <c r="GA345" s="56"/>
      <c r="GB345" s="56"/>
      <c r="GC345" s="56"/>
      <c r="GD345" s="56"/>
      <c r="GE345" s="56"/>
      <c r="GF345" s="56"/>
      <c r="GG345" s="56"/>
      <c r="GH345" s="56"/>
      <c r="GI345" s="56"/>
      <c r="GJ345" s="56"/>
      <c r="GK345" s="56"/>
      <c r="GL345" s="56"/>
      <c r="GM345" s="56"/>
      <c r="GN345" s="56"/>
      <c r="GO345" s="56"/>
      <c r="GP345" s="56"/>
      <c r="GQ345" s="56"/>
      <c r="GR345" s="56"/>
      <c r="GS345" s="56"/>
      <c r="GT345" s="56"/>
      <c r="GU345" s="56"/>
      <c r="GV345" s="56"/>
      <c r="GW345" s="56"/>
      <c r="GX345" s="56"/>
      <c r="GY345" s="56"/>
      <c r="GZ345" s="56"/>
      <c r="HA345" s="56"/>
      <c r="HB345" s="56"/>
      <c r="HC345" s="56"/>
      <c r="HD345" s="56"/>
      <c r="HE345" s="56"/>
      <c r="HF345" s="56"/>
      <c r="HG345" s="56"/>
      <c r="HH345" s="56"/>
      <c r="HI345" s="56"/>
      <c r="HJ345" s="56"/>
      <c r="HK345" s="56"/>
      <c r="HL345" s="56"/>
      <c r="HM345" s="56"/>
    </row>
    <row r="346" spans="147:221" x14ac:dyDescent="0.25">
      <c r="EQ346" s="56"/>
      <c r="ER346" s="56"/>
      <c r="ES346" s="56"/>
      <c r="ET346" s="56"/>
      <c r="EU346" s="56"/>
      <c r="EV346" s="56"/>
      <c r="EW346" s="56"/>
      <c r="EX346" s="56"/>
      <c r="EY346" s="56"/>
      <c r="EZ346" s="56"/>
      <c r="FA346" s="56"/>
      <c r="FB346" s="56"/>
      <c r="FC346" s="56"/>
      <c r="FD346" s="56"/>
      <c r="FE346" s="56"/>
      <c r="FF346" s="56"/>
      <c r="FG346" s="56"/>
      <c r="FH346" s="56"/>
      <c r="FI346" s="56"/>
      <c r="FJ346" s="56"/>
      <c r="FK346" s="56"/>
      <c r="FL346" s="56"/>
      <c r="FM346" s="56"/>
      <c r="FN346" s="56"/>
      <c r="FO346" s="56"/>
      <c r="FP346" s="56"/>
      <c r="FQ346" s="56"/>
      <c r="FR346" s="56"/>
      <c r="FS346" s="56"/>
      <c r="FT346" s="56"/>
      <c r="FU346" s="56"/>
      <c r="FV346" s="56"/>
      <c r="FW346" s="56"/>
      <c r="FX346" s="56"/>
      <c r="FY346" s="56"/>
      <c r="FZ346" s="56"/>
      <c r="GA346" s="56"/>
      <c r="GB346" s="56"/>
      <c r="GC346" s="56"/>
      <c r="GD346" s="56"/>
      <c r="GE346" s="56"/>
      <c r="GF346" s="56"/>
      <c r="GG346" s="56"/>
      <c r="GH346" s="56"/>
      <c r="GI346" s="56"/>
      <c r="GJ346" s="56"/>
      <c r="GK346" s="56"/>
      <c r="GL346" s="56"/>
      <c r="GM346" s="56"/>
      <c r="GN346" s="56"/>
      <c r="GO346" s="56"/>
      <c r="GP346" s="56"/>
      <c r="GQ346" s="56"/>
      <c r="GR346" s="56"/>
      <c r="GS346" s="56"/>
      <c r="GT346" s="56"/>
      <c r="GU346" s="56"/>
      <c r="GV346" s="56"/>
      <c r="GW346" s="56"/>
      <c r="GX346" s="56"/>
      <c r="GY346" s="56"/>
      <c r="GZ346" s="56"/>
      <c r="HA346" s="56"/>
      <c r="HB346" s="56"/>
      <c r="HC346" s="56"/>
      <c r="HD346" s="56"/>
      <c r="HE346" s="56"/>
      <c r="HF346" s="56"/>
      <c r="HG346" s="56"/>
      <c r="HH346" s="56"/>
      <c r="HI346" s="56"/>
      <c r="HJ346" s="56"/>
      <c r="HK346" s="56"/>
      <c r="HL346" s="56"/>
      <c r="HM346" s="56"/>
    </row>
    <row r="347" spans="147:221" x14ac:dyDescent="0.25">
      <c r="EQ347" s="56"/>
      <c r="ER347" s="56"/>
      <c r="ES347" s="56"/>
      <c r="ET347" s="56"/>
      <c r="EU347" s="56"/>
      <c r="EV347" s="56"/>
      <c r="EW347" s="56"/>
      <c r="EX347" s="56"/>
      <c r="EY347" s="56"/>
      <c r="EZ347" s="56"/>
      <c r="FA347" s="56"/>
      <c r="FB347" s="56"/>
      <c r="FC347" s="56"/>
      <c r="FD347" s="56"/>
      <c r="FE347" s="56"/>
      <c r="FF347" s="56"/>
      <c r="FG347" s="56"/>
      <c r="FH347" s="56"/>
      <c r="FI347" s="56"/>
      <c r="FJ347" s="56"/>
      <c r="FK347" s="56"/>
      <c r="FL347" s="56"/>
      <c r="FM347" s="56"/>
      <c r="FN347" s="56"/>
      <c r="FO347" s="56"/>
      <c r="FP347" s="56"/>
      <c r="FQ347" s="56"/>
      <c r="FR347" s="56"/>
      <c r="FS347" s="56"/>
      <c r="FT347" s="56"/>
      <c r="FU347" s="56"/>
      <c r="FV347" s="56"/>
      <c r="FW347" s="56"/>
      <c r="FX347" s="56"/>
      <c r="FY347" s="56"/>
      <c r="FZ347" s="56"/>
      <c r="GA347" s="56"/>
      <c r="GB347" s="56"/>
      <c r="GC347" s="56"/>
      <c r="GD347" s="56"/>
      <c r="GE347" s="56"/>
      <c r="GF347" s="56"/>
      <c r="GG347" s="56"/>
      <c r="GH347" s="56"/>
      <c r="GI347" s="56"/>
      <c r="GJ347" s="56"/>
      <c r="GK347" s="56"/>
      <c r="GL347" s="56"/>
      <c r="GM347" s="56"/>
      <c r="GN347" s="56"/>
      <c r="GO347" s="56"/>
      <c r="GP347" s="56"/>
      <c r="GQ347" s="56"/>
      <c r="GR347" s="56"/>
      <c r="GS347" s="56"/>
      <c r="GT347" s="56"/>
      <c r="GU347" s="56"/>
      <c r="GV347" s="56"/>
      <c r="GW347" s="56"/>
      <c r="GX347" s="56"/>
      <c r="GY347" s="56"/>
      <c r="GZ347" s="56"/>
      <c r="HA347" s="56"/>
      <c r="HB347" s="56"/>
      <c r="HC347" s="56"/>
      <c r="HD347" s="56"/>
      <c r="HE347" s="56"/>
      <c r="HF347" s="56"/>
      <c r="HG347" s="56"/>
      <c r="HH347" s="56"/>
      <c r="HI347" s="56"/>
      <c r="HJ347" s="56"/>
      <c r="HK347" s="56"/>
      <c r="HL347" s="56"/>
      <c r="HM347" s="56"/>
    </row>
    <row r="348" spans="147:221" x14ac:dyDescent="0.25">
      <c r="EQ348" s="56"/>
      <c r="ER348" s="56"/>
      <c r="ES348" s="56"/>
      <c r="ET348" s="56"/>
      <c r="EU348" s="56"/>
      <c r="EV348" s="56"/>
      <c r="EW348" s="56"/>
      <c r="EX348" s="56"/>
      <c r="EY348" s="56"/>
      <c r="EZ348" s="56"/>
      <c r="FA348" s="56"/>
      <c r="FB348" s="56"/>
      <c r="FC348" s="56"/>
      <c r="FD348" s="56"/>
      <c r="FE348" s="56"/>
      <c r="FF348" s="56"/>
      <c r="FG348" s="56"/>
      <c r="FH348" s="56"/>
      <c r="FI348" s="56"/>
      <c r="FJ348" s="56"/>
      <c r="FK348" s="56"/>
      <c r="FL348" s="56"/>
      <c r="FM348" s="56"/>
      <c r="FN348" s="56"/>
      <c r="FO348" s="56"/>
      <c r="FP348" s="56"/>
      <c r="FQ348" s="56"/>
      <c r="FR348" s="56"/>
      <c r="FS348" s="56"/>
      <c r="FT348" s="56"/>
      <c r="FU348" s="56"/>
      <c r="FV348" s="56"/>
      <c r="FW348" s="56"/>
      <c r="FX348" s="56"/>
      <c r="FY348" s="56"/>
      <c r="FZ348" s="56"/>
      <c r="GA348" s="56"/>
      <c r="GB348" s="56"/>
      <c r="GC348" s="56"/>
      <c r="GD348" s="56"/>
      <c r="GE348" s="56"/>
      <c r="GF348" s="56"/>
      <c r="GG348" s="56"/>
      <c r="GH348" s="56"/>
      <c r="GI348" s="56"/>
      <c r="GJ348" s="56"/>
      <c r="GK348" s="56"/>
      <c r="GL348" s="56"/>
      <c r="GM348" s="56"/>
      <c r="GN348" s="56"/>
      <c r="GO348" s="56"/>
      <c r="GP348" s="56"/>
      <c r="GQ348" s="56"/>
      <c r="GR348" s="56"/>
      <c r="GS348" s="56"/>
      <c r="GT348" s="56"/>
      <c r="GU348" s="56"/>
      <c r="GV348" s="56"/>
      <c r="GW348" s="56"/>
      <c r="GX348" s="56"/>
      <c r="GY348" s="56"/>
      <c r="GZ348" s="56"/>
      <c r="HA348" s="56"/>
      <c r="HB348" s="56"/>
      <c r="HC348" s="56"/>
      <c r="HD348" s="56"/>
      <c r="HE348" s="56"/>
      <c r="HF348" s="56"/>
      <c r="HG348" s="56"/>
      <c r="HH348" s="56"/>
      <c r="HI348" s="56"/>
      <c r="HJ348" s="56"/>
      <c r="HK348" s="56"/>
      <c r="HL348" s="56"/>
      <c r="HM348" s="56"/>
    </row>
    <row r="349" spans="147:221" x14ac:dyDescent="0.25">
      <c r="EQ349" s="56"/>
      <c r="ER349" s="56"/>
      <c r="ES349" s="56"/>
      <c r="ET349" s="56"/>
      <c r="EU349" s="56"/>
      <c r="EV349" s="56"/>
      <c r="EW349" s="56"/>
      <c r="EX349" s="56"/>
      <c r="EY349" s="56"/>
      <c r="EZ349" s="56"/>
      <c r="FA349" s="56"/>
      <c r="FB349" s="56"/>
      <c r="FC349" s="56"/>
      <c r="FD349" s="56"/>
      <c r="FE349" s="56"/>
      <c r="FF349" s="56"/>
      <c r="FG349" s="56"/>
      <c r="FH349" s="56"/>
      <c r="FI349" s="56"/>
      <c r="FJ349" s="56"/>
      <c r="FK349" s="56"/>
      <c r="FL349" s="56"/>
      <c r="FM349" s="56"/>
      <c r="FN349" s="56"/>
      <c r="FO349" s="56"/>
      <c r="FP349" s="56"/>
      <c r="FQ349" s="56"/>
      <c r="FR349" s="56"/>
      <c r="FS349" s="56"/>
      <c r="FT349" s="56"/>
      <c r="FU349" s="56"/>
      <c r="FV349" s="56"/>
      <c r="FW349" s="56"/>
      <c r="FX349" s="56"/>
      <c r="FY349" s="56"/>
      <c r="FZ349" s="56"/>
      <c r="GA349" s="56"/>
      <c r="GB349" s="56"/>
      <c r="GC349" s="56"/>
      <c r="GD349" s="56"/>
      <c r="GE349" s="56"/>
      <c r="GF349" s="56"/>
      <c r="GG349" s="56"/>
      <c r="GH349" s="56"/>
      <c r="GI349" s="56"/>
      <c r="GJ349" s="56"/>
      <c r="GK349" s="56"/>
      <c r="GL349" s="56"/>
      <c r="GM349" s="56"/>
      <c r="GN349" s="56"/>
      <c r="GO349" s="56"/>
      <c r="GP349" s="56"/>
      <c r="GQ349" s="56"/>
      <c r="GR349" s="56"/>
      <c r="GS349" s="56"/>
      <c r="GT349" s="56"/>
      <c r="GU349" s="56"/>
      <c r="GV349" s="56"/>
      <c r="GW349" s="56"/>
      <c r="GX349" s="56"/>
      <c r="GY349" s="56"/>
      <c r="GZ349" s="56"/>
      <c r="HA349" s="56"/>
      <c r="HB349" s="56"/>
      <c r="HC349" s="56"/>
      <c r="HD349" s="56"/>
      <c r="HE349" s="56"/>
      <c r="HF349" s="56"/>
      <c r="HG349" s="56"/>
      <c r="HH349" s="56"/>
      <c r="HI349" s="56"/>
      <c r="HJ349" s="56"/>
      <c r="HK349" s="56"/>
      <c r="HL349" s="56"/>
      <c r="HM349" s="56"/>
    </row>
    <row r="350" spans="147:221" x14ac:dyDescent="0.25">
      <c r="EQ350" s="56"/>
      <c r="ER350" s="56"/>
      <c r="ES350" s="56"/>
      <c r="ET350" s="56"/>
      <c r="EU350" s="56"/>
      <c r="EV350" s="56"/>
      <c r="EW350" s="56"/>
      <c r="EX350" s="56"/>
      <c r="EY350" s="56"/>
      <c r="EZ350" s="56"/>
      <c r="FA350" s="56"/>
      <c r="FB350" s="56"/>
      <c r="FC350" s="56"/>
      <c r="FD350" s="56"/>
      <c r="FE350" s="56"/>
      <c r="FF350" s="56"/>
      <c r="FG350" s="56"/>
      <c r="FH350" s="56"/>
      <c r="FI350" s="56"/>
      <c r="FJ350" s="56"/>
      <c r="FK350" s="56"/>
      <c r="FL350" s="56"/>
      <c r="FM350" s="56"/>
      <c r="FN350" s="56"/>
      <c r="FO350" s="56"/>
      <c r="FP350" s="56"/>
      <c r="FQ350" s="56"/>
      <c r="FR350" s="56"/>
      <c r="FS350" s="56"/>
      <c r="FT350" s="56"/>
      <c r="FU350" s="56"/>
      <c r="FV350" s="56"/>
      <c r="FW350" s="56"/>
      <c r="FX350" s="56"/>
      <c r="FY350" s="56"/>
      <c r="FZ350" s="56"/>
      <c r="GA350" s="56"/>
      <c r="GB350" s="56"/>
      <c r="GC350" s="56"/>
      <c r="GD350" s="56"/>
      <c r="GE350" s="56"/>
      <c r="GF350" s="56"/>
      <c r="GG350" s="56"/>
      <c r="GH350" s="56"/>
      <c r="GI350" s="56"/>
      <c r="GJ350" s="56"/>
      <c r="GK350" s="56"/>
      <c r="GL350" s="56"/>
      <c r="GM350" s="56"/>
      <c r="GN350" s="56"/>
      <c r="GO350" s="56"/>
      <c r="GP350" s="56"/>
      <c r="GQ350" s="56"/>
      <c r="GR350" s="56"/>
      <c r="GS350" s="56"/>
      <c r="GT350" s="56"/>
      <c r="GU350" s="56"/>
      <c r="GV350" s="56"/>
      <c r="GW350" s="56"/>
      <c r="GX350" s="56"/>
      <c r="GY350" s="56"/>
      <c r="GZ350" s="56"/>
      <c r="HA350" s="56"/>
      <c r="HB350" s="56"/>
      <c r="HC350" s="56"/>
      <c r="HD350" s="56"/>
      <c r="HE350" s="56"/>
      <c r="HF350" s="56"/>
      <c r="HG350" s="56"/>
      <c r="HH350" s="56"/>
      <c r="HI350" s="56"/>
      <c r="HJ350" s="56"/>
      <c r="HK350" s="56"/>
      <c r="HL350" s="56"/>
      <c r="HM350" s="56"/>
    </row>
    <row r="351" spans="147:221" x14ac:dyDescent="0.25">
      <c r="EQ351" s="56"/>
      <c r="ER351" s="56"/>
      <c r="ES351" s="56"/>
      <c r="ET351" s="56"/>
      <c r="EU351" s="56"/>
      <c r="EV351" s="56"/>
      <c r="EW351" s="56"/>
      <c r="EX351" s="56"/>
      <c r="EY351" s="56"/>
      <c r="EZ351" s="56"/>
      <c r="FA351" s="56"/>
      <c r="FB351" s="56"/>
      <c r="FC351" s="56"/>
      <c r="FD351" s="56"/>
      <c r="FE351" s="56"/>
      <c r="FF351" s="56"/>
      <c r="FG351" s="56"/>
      <c r="FH351" s="56"/>
      <c r="FI351" s="56"/>
      <c r="FJ351" s="56"/>
      <c r="FK351" s="56"/>
      <c r="FL351" s="56"/>
      <c r="FM351" s="56"/>
      <c r="FN351" s="56"/>
      <c r="FO351" s="56"/>
      <c r="FP351" s="56"/>
      <c r="FQ351" s="56"/>
      <c r="FR351" s="56"/>
      <c r="FS351" s="56"/>
      <c r="FT351" s="56"/>
      <c r="FU351" s="56"/>
      <c r="FV351" s="56"/>
      <c r="FW351" s="56"/>
      <c r="FX351" s="56"/>
      <c r="FY351" s="56"/>
      <c r="FZ351" s="56"/>
      <c r="GA351" s="56"/>
      <c r="GB351" s="56"/>
      <c r="GC351" s="56"/>
      <c r="GD351" s="56"/>
      <c r="GE351" s="56"/>
      <c r="GF351" s="56"/>
      <c r="GG351" s="56"/>
      <c r="GH351" s="56"/>
      <c r="GI351" s="56"/>
      <c r="GJ351" s="56"/>
      <c r="GK351" s="56"/>
      <c r="GL351" s="56"/>
      <c r="GM351" s="56"/>
      <c r="GN351" s="56"/>
      <c r="GO351" s="56"/>
      <c r="GP351" s="56"/>
      <c r="GQ351" s="56"/>
      <c r="GR351" s="56"/>
      <c r="GS351" s="56"/>
      <c r="GT351" s="56"/>
      <c r="GU351" s="56"/>
      <c r="GV351" s="56"/>
      <c r="GW351" s="56"/>
      <c r="GX351" s="56"/>
      <c r="GY351" s="56"/>
      <c r="GZ351" s="56"/>
      <c r="HA351" s="56"/>
      <c r="HB351" s="56"/>
      <c r="HC351" s="56"/>
      <c r="HD351" s="56"/>
      <c r="HE351" s="56"/>
      <c r="HF351" s="56"/>
      <c r="HG351" s="56"/>
      <c r="HH351" s="56"/>
      <c r="HI351" s="56"/>
      <c r="HJ351" s="56"/>
      <c r="HK351" s="56"/>
      <c r="HL351" s="56"/>
      <c r="HM351" s="56"/>
    </row>
    <row r="352" spans="147:221" x14ac:dyDescent="0.25">
      <c r="EQ352" s="56"/>
      <c r="ER352" s="56"/>
      <c r="ES352" s="56"/>
      <c r="ET352" s="56"/>
      <c r="EU352" s="56"/>
      <c r="EV352" s="56"/>
      <c r="EW352" s="56"/>
      <c r="EX352" s="56"/>
      <c r="EY352" s="56"/>
      <c r="EZ352" s="56"/>
      <c r="FA352" s="56"/>
      <c r="FB352" s="56"/>
      <c r="FC352" s="56"/>
      <c r="FD352" s="56"/>
      <c r="FE352" s="56"/>
      <c r="FF352" s="56"/>
      <c r="FG352" s="56"/>
      <c r="FH352" s="56"/>
      <c r="FI352" s="56"/>
      <c r="FJ352" s="56"/>
      <c r="FK352" s="56"/>
      <c r="FL352" s="56"/>
      <c r="FM352" s="56"/>
      <c r="FN352" s="56"/>
      <c r="FO352" s="56"/>
      <c r="FP352" s="56"/>
      <c r="FQ352" s="56"/>
      <c r="FR352" s="56"/>
      <c r="FS352" s="56"/>
      <c r="FT352" s="56"/>
      <c r="FU352" s="56"/>
      <c r="FV352" s="56"/>
      <c r="FW352" s="56"/>
      <c r="FX352" s="56"/>
      <c r="FY352" s="56"/>
      <c r="FZ352" s="56"/>
      <c r="GA352" s="56"/>
      <c r="GB352" s="56"/>
      <c r="GC352" s="56"/>
      <c r="GD352" s="56"/>
      <c r="GE352" s="56"/>
      <c r="GF352" s="56"/>
      <c r="GG352" s="56"/>
      <c r="GH352" s="56"/>
      <c r="GI352" s="56"/>
      <c r="GJ352" s="56"/>
      <c r="GK352" s="56"/>
      <c r="GL352" s="56"/>
      <c r="GM352" s="56"/>
      <c r="GN352" s="56"/>
      <c r="GO352" s="56"/>
      <c r="GP352" s="56"/>
      <c r="GQ352" s="56"/>
      <c r="GR352" s="56"/>
      <c r="GS352" s="56"/>
      <c r="GT352" s="56"/>
      <c r="GU352" s="56"/>
      <c r="GV352" s="56"/>
      <c r="GW352" s="56"/>
      <c r="GX352" s="56"/>
      <c r="GY352" s="56"/>
      <c r="GZ352" s="56"/>
      <c r="HA352" s="56"/>
      <c r="HB352" s="56"/>
      <c r="HC352" s="56"/>
      <c r="HD352" s="56"/>
      <c r="HE352" s="56"/>
      <c r="HF352" s="56"/>
      <c r="HG352" s="56"/>
      <c r="HH352" s="56"/>
      <c r="HI352" s="56"/>
      <c r="HJ352" s="56"/>
      <c r="HK352" s="56"/>
      <c r="HL352" s="56"/>
      <c r="HM352" s="56"/>
    </row>
    <row r="353" spans="147:221" x14ac:dyDescent="0.25">
      <c r="EQ353" s="56"/>
      <c r="ER353" s="56"/>
      <c r="ES353" s="56"/>
      <c r="ET353" s="56"/>
      <c r="EU353" s="56"/>
      <c r="EV353" s="56"/>
      <c r="EW353" s="56"/>
      <c r="EX353" s="56"/>
      <c r="EY353" s="56"/>
      <c r="EZ353" s="56"/>
      <c r="FA353" s="56"/>
      <c r="FB353" s="56"/>
      <c r="FC353" s="56"/>
      <c r="FD353" s="56"/>
      <c r="FE353" s="56"/>
      <c r="FF353" s="56"/>
      <c r="FG353" s="56"/>
      <c r="FH353" s="56"/>
      <c r="FI353" s="56"/>
      <c r="FJ353" s="56"/>
      <c r="FK353" s="56"/>
      <c r="FL353" s="56"/>
      <c r="FM353" s="56"/>
      <c r="FN353" s="56"/>
      <c r="FO353" s="56"/>
      <c r="FP353" s="56"/>
      <c r="FQ353" s="56"/>
      <c r="FR353" s="56"/>
      <c r="FS353" s="56"/>
      <c r="FT353" s="56"/>
      <c r="FU353" s="56"/>
      <c r="FV353" s="56"/>
      <c r="FW353" s="56"/>
      <c r="FX353" s="56"/>
      <c r="FY353" s="56"/>
      <c r="FZ353" s="56"/>
      <c r="GA353" s="56"/>
      <c r="GB353" s="56"/>
      <c r="GC353" s="56"/>
      <c r="GD353" s="56"/>
      <c r="GE353" s="56"/>
      <c r="GF353" s="56"/>
      <c r="GG353" s="56"/>
      <c r="GH353" s="56"/>
      <c r="GI353" s="56"/>
      <c r="GJ353" s="56"/>
      <c r="GK353" s="56"/>
      <c r="GL353" s="56"/>
      <c r="GM353" s="56"/>
      <c r="GN353" s="56"/>
      <c r="GO353" s="56"/>
      <c r="GP353" s="56"/>
      <c r="GQ353" s="56"/>
      <c r="GR353" s="56"/>
      <c r="GS353" s="56"/>
      <c r="GT353" s="56"/>
      <c r="GU353" s="56"/>
      <c r="GV353" s="56"/>
      <c r="GW353" s="56"/>
      <c r="GX353" s="56"/>
      <c r="GY353" s="56"/>
      <c r="GZ353" s="56"/>
      <c r="HA353" s="56"/>
      <c r="HB353" s="56"/>
      <c r="HC353" s="56"/>
      <c r="HD353" s="56"/>
      <c r="HE353" s="56"/>
      <c r="HF353" s="56"/>
      <c r="HG353" s="56"/>
      <c r="HH353" s="56"/>
      <c r="HI353" s="56"/>
      <c r="HJ353" s="56"/>
      <c r="HK353" s="56"/>
      <c r="HL353" s="56"/>
      <c r="HM353" s="56"/>
    </row>
    <row r="354" spans="147:221" x14ac:dyDescent="0.25">
      <c r="EQ354" s="56"/>
      <c r="ER354" s="56"/>
      <c r="ES354" s="56"/>
      <c r="ET354" s="56"/>
      <c r="EU354" s="56"/>
      <c r="EV354" s="56"/>
      <c r="EW354" s="56"/>
      <c r="EX354" s="56"/>
      <c r="EY354" s="56"/>
      <c r="EZ354" s="56"/>
      <c r="FA354" s="56"/>
      <c r="FB354" s="56"/>
      <c r="FC354" s="56"/>
      <c r="FD354" s="56"/>
      <c r="FE354" s="56"/>
      <c r="FF354" s="56"/>
      <c r="FG354" s="56"/>
      <c r="FH354" s="56"/>
      <c r="FI354" s="56"/>
      <c r="FJ354" s="56"/>
      <c r="FK354" s="56"/>
      <c r="FL354" s="56"/>
      <c r="FM354" s="56"/>
      <c r="FN354" s="56"/>
      <c r="FO354" s="56"/>
      <c r="FP354" s="56"/>
      <c r="FQ354" s="56"/>
      <c r="FR354" s="56"/>
      <c r="FS354" s="56"/>
      <c r="FT354" s="56"/>
      <c r="FU354" s="56"/>
      <c r="FV354" s="56"/>
      <c r="FW354" s="56"/>
      <c r="FX354" s="56"/>
      <c r="FY354" s="56"/>
      <c r="FZ354" s="56"/>
      <c r="GA354" s="56"/>
      <c r="GB354" s="56"/>
      <c r="GC354" s="56"/>
      <c r="GD354" s="56"/>
      <c r="GE354" s="56"/>
      <c r="GF354" s="56"/>
      <c r="GG354" s="56"/>
      <c r="GH354" s="56"/>
      <c r="GI354" s="56"/>
      <c r="GJ354" s="56"/>
      <c r="GK354" s="56"/>
      <c r="GL354" s="56"/>
      <c r="GM354" s="56"/>
      <c r="GN354" s="56"/>
      <c r="GO354" s="56"/>
      <c r="GP354" s="56"/>
      <c r="GQ354" s="56"/>
      <c r="GR354" s="56"/>
      <c r="GS354" s="56"/>
      <c r="GT354" s="56"/>
      <c r="GU354" s="56"/>
      <c r="GV354" s="56"/>
      <c r="GW354" s="56"/>
      <c r="GX354" s="56"/>
      <c r="GY354" s="56"/>
      <c r="GZ354" s="56"/>
      <c r="HA354" s="56"/>
      <c r="HB354" s="56"/>
      <c r="HC354" s="56"/>
      <c r="HD354" s="56"/>
      <c r="HE354" s="56"/>
      <c r="HF354" s="56"/>
      <c r="HG354" s="56"/>
      <c r="HH354" s="56"/>
      <c r="HI354" s="56"/>
      <c r="HJ354" s="56"/>
      <c r="HK354" s="56"/>
      <c r="HL354" s="56"/>
      <c r="HM354" s="56"/>
    </row>
    <row r="355" spans="147:221" x14ac:dyDescent="0.25">
      <c r="EQ355" s="56"/>
      <c r="ER355" s="56"/>
      <c r="ES355" s="56"/>
      <c r="ET355" s="56"/>
      <c r="EU355" s="56"/>
      <c r="EV355" s="56"/>
      <c r="EW355" s="56"/>
      <c r="EX355" s="56"/>
      <c r="EY355" s="56"/>
      <c r="EZ355" s="56"/>
      <c r="FA355" s="56"/>
      <c r="FB355" s="56"/>
      <c r="FC355" s="56"/>
      <c r="FD355" s="56"/>
      <c r="FE355" s="56"/>
      <c r="FF355" s="56"/>
      <c r="FG355" s="56"/>
      <c r="FH355" s="56"/>
      <c r="FI355" s="56"/>
      <c r="FJ355" s="56"/>
      <c r="FK355" s="56"/>
      <c r="FL355" s="56"/>
      <c r="FM355" s="56"/>
      <c r="FN355" s="56"/>
      <c r="FO355" s="56"/>
      <c r="FP355" s="56"/>
      <c r="FQ355" s="56"/>
      <c r="FR355" s="56"/>
      <c r="FS355" s="56"/>
      <c r="FT355" s="56"/>
      <c r="FU355" s="56"/>
      <c r="FV355" s="56"/>
      <c r="FW355" s="56"/>
      <c r="FX355" s="56"/>
      <c r="FY355" s="56"/>
      <c r="FZ355" s="56"/>
      <c r="GA355" s="56"/>
      <c r="GB355" s="56"/>
      <c r="GC355" s="56"/>
      <c r="GD355" s="56"/>
      <c r="GE355" s="56"/>
      <c r="GF355" s="56"/>
      <c r="GG355" s="56"/>
      <c r="GH355" s="56"/>
      <c r="GI355" s="56"/>
      <c r="GJ355" s="56"/>
      <c r="GK355" s="56"/>
      <c r="GL355" s="56"/>
      <c r="GM355" s="56"/>
      <c r="GN355" s="56"/>
      <c r="GO355" s="56"/>
      <c r="GP355" s="56"/>
      <c r="GQ355" s="56"/>
      <c r="GR355" s="56"/>
      <c r="GS355" s="56"/>
      <c r="GT355" s="56"/>
      <c r="GU355" s="56"/>
      <c r="GV355" s="56"/>
      <c r="GW355" s="56"/>
      <c r="GX355" s="56"/>
      <c r="GY355" s="56"/>
      <c r="GZ355" s="56"/>
      <c r="HA355" s="56"/>
      <c r="HB355" s="56"/>
      <c r="HC355" s="56"/>
      <c r="HD355" s="56"/>
      <c r="HE355" s="56"/>
      <c r="HF355" s="56"/>
      <c r="HG355" s="56"/>
      <c r="HH355" s="56"/>
      <c r="HI355" s="56"/>
      <c r="HJ355" s="56"/>
      <c r="HK355" s="56"/>
      <c r="HL355" s="56"/>
      <c r="HM355" s="56"/>
    </row>
    <row r="356" spans="147:221" x14ac:dyDescent="0.25">
      <c r="EQ356" s="56"/>
      <c r="ER356" s="56"/>
      <c r="ES356" s="56"/>
      <c r="ET356" s="56"/>
      <c r="EU356" s="56"/>
      <c r="EV356" s="56"/>
      <c r="EW356" s="56"/>
      <c r="EX356" s="56"/>
      <c r="EY356" s="56"/>
      <c r="EZ356" s="56"/>
      <c r="FA356" s="56"/>
      <c r="FB356" s="56"/>
      <c r="FC356" s="56"/>
      <c r="FD356" s="56"/>
      <c r="FE356" s="56"/>
      <c r="FF356" s="56"/>
      <c r="FG356" s="56"/>
      <c r="FH356" s="56"/>
      <c r="FI356" s="56"/>
      <c r="FJ356" s="56"/>
      <c r="FK356" s="56"/>
      <c r="FL356" s="56"/>
      <c r="FM356" s="56"/>
      <c r="FN356" s="56"/>
      <c r="FO356" s="56"/>
      <c r="FP356" s="56"/>
      <c r="FQ356" s="56"/>
      <c r="FR356" s="56"/>
      <c r="FS356" s="56"/>
      <c r="FT356" s="56"/>
      <c r="FU356" s="56"/>
      <c r="FV356" s="56"/>
      <c r="FW356" s="56"/>
      <c r="FX356" s="56"/>
      <c r="FY356" s="56"/>
      <c r="FZ356" s="56"/>
      <c r="GA356" s="56"/>
      <c r="GB356" s="56"/>
      <c r="GC356" s="56"/>
      <c r="GD356" s="56"/>
      <c r="GE356" s="56"/>
      <c r="GF356" s="56"/>
      <c r="GG356" s="56"/>
      <c r="GH356" s="56"/>
      <c r="GI356" s="56"/>
      <c r="GJ356" s="56"/>
      <c r="GK356" s="56"/>
      <c r="GL356" s="56"/>
      <c r="GM356" s="56"/>
      <c r="GN356" s="56"/>
      <c r="GO356" s="56"/>
      <c r="GP356" s="56"/>
      <c r="GQ356" s="56"/>
      <c r="GR356" s="56"/>
      <c r="GS356" s="56"/>
      <c r="GT356" s="56"/>
      <c r="GU356" s="56"/>
      <c r="GV356" s="56"/>
      <c r="GW356" s="56"/>
      <c r="GX356" s="56"/>
      <c r="GY356" s="56"/>
      <c r="GZ356" s="56"/>
      <c r="HA356" s="56"/>
      <c r="HB356" s="56"/>
      <c r="HC356" s="56"/>
      <c r="HD356" s="56"/>
      <c r="HE356" s="56"/>
      <c r="HF356" s="56"/>
      <c r="HG356" s="56"/>
      <c r="HH356" s="56"/>
      <c r="HI356" s="56"/>
      <c r="HJ356" s="56"/>
      <c r="HK356" s="56"/>
      <c r="HL356" s="56"/>
      <c r="HM356" s="56"/>
    </row>
    <row r="357" spans="147:221" x14ac:dyDescent="0.25">
      <c r="EQ357" s="56"/>
      <c r="ER357" s="56"/>
      <c r="ES357" s="56"/>
      <c r="ET357" s="56"/>
      <c r="EU357" s="56"/>
      <c r="EV357" s="56"/>
      <c r="EW357" s="56"/>
      <c r="EX357" s="56"/>
      <c r="EY357" s="56"/>
      <c r="EZ357" s="56"/>
      <c r="FA357" s="56"/>
      <c r="FB357" s="56"/>
      <c r="FC357" s="56"/>
      <c r="FD357" s="56"/>
      <c r="FE357" s="56"/>
      <c r="FF357" s="56"/>
      <c r="FG357" s="56"/>
      <c r="FH357" s="56"/>
      <c r="FI357" s="56"/>
      <c r="FJ357" s="56"/>
      <c r="FK357" s="56"/>
      <c r="FL357" s="56"/>
      <c r="FM357" s="56"/>
      <c r="FN357" s="56"/>
      <c r="FO357" s="56"/>
      <c r="FP357" s="56"/>
      <c r="FQ357" s="56"/>
      <c r="FR357" s="56"/>
      <c r="FS357" s="56"/>
      <c r="FT357" s="56"/>
      <c r="FU357" s="56"/>
      <c r="FV357" s="56"/>
      <c r="FW357" s="56"/>
      <c r="FX357" s="56"/>
      <c r="FY357" s="56"/>
      <c r="FZ357" s="56"/>
      <c r="GA357" s="56"/>
      <c r="GB357" s="56"/>
      <c r="GC357" s="56"/>
      <c r="GD357" s="56"/>
      <c r="GE357" s="56"/>
      <c r="GF357" s="56"/>
      <c r="GG357" s="56"/>
      <c r="GH357" s="56"/>
      <c r="GI357" s="56"/>
      <c r="GJ357" s="56"/>
      <c r="GK357" s="56"/>
      <c r="GL357" s="56"/>
      <c r="GM357" s="56"/>
      <c r="GN357" s="56"/>
      <c r="GO357" s="56"/>
      <c r="GP357" s="56"/>
      <c r="GQ357" s="56"/>
      <c r="GR357" s="56"/>
      <c r="GS357" s="56"/>
      <c r="GT357" s="56"/>
      <c r="GU357" s="56"/>
      <c r="GV357" s="56"/>
      <c r="GW357" s="56"/>
      <c r="GX357" s="56"/>
      <c r="GY357" s="56"/>
      <c r="GZ357" s="56"/>
      <c r="HA357" s="56"/>
      <c r="HB357" s="56"/>
      <c r="HC357" s="56"/>
      <c r="HD357" s="56"/>
      <c r="HE357" s="56"/>
      <c r="HF357" s="56"/>
      <c r="HG357" s="56"/>
      <c r="HH357" s="56"/>
      <c r="HI357" s="56"/>
      <c r="HJ357" s="56"/>
      <c r="HK357" s="56"/>
      <c r="HL357" s="56"/>
      <c r="HM357" s="56"/>
    </row>
    <row r="358" spans="147:221" x14ac:dyDescent="0.25">
      <c r="EQ358" s="56"/>
      <c r="ER358" s="56"/>
      <c r="ES358" s="56"/>
      <c r="ET358" s="56"/>
      <c r="EU358" s="56"/>
      <c r="EV358" s="56"/>
      <c r="EW358" s="56"/>
      <c r="EX358" s="56"/>
      <c r="EY358" s="56"/>
      <c r="EZ358" s="56"/>
      <c r="FA358" s="56"/>
      <c r="FB358" s="56"/>
      <c r="FC358" s="56"/>
      <c r="FD358" s="56"/>
      <c r="FE358" s="56"/>
      <c r="FF358" s="56"/>
      <c r="FG358" s="56"/>
      <c r="FH358" s="56"/>
      <c r="FI358" s="56"/>
      <c r="FJ358" s="56"/>
      <c r="FK358" s="56"/>
      <c r="FL358" s="56"/>
      <c r="FM358" s="56"/>
      <c r="FN358" s="56"/>
      <c r="FO358" s="56"/>
      <c r="FP358" s="56"/>
      <c r="FQ358" s="56"/>
      <c r="FR358" s="56"/>
      <c r="FS358" s="56"/>
      <c r="FT358" s="56"/>
      <c r="FU358" s="56"/>
      <c r="FV358" s="56"/>
      <c r="FW358" s="56"/>
      <c r="FX358" s="56"/>
      <c r="FY358" s="56"/>
      <c r="FZ358" s="56"/>
      <c r="GA358" s="56"/>
      <c r="GB358" s="56"/>
      <c r="GC358" s="56"/>
      <c r="GD358" s="56"/>
      <c r="GE358" s="56"/>
      <c r="GF358" s="56"/>
      <c r="GG358" s="56"/>
      <c r="GH358" s="56"/>
      <c r="GI358" s="56"/>
      <c r="GJ358" s="56"/>
      <c r="GK358" s="56"/>
      <c r="GL358" s="56"/>
      <c r="GM358" s="56"/>
      <c r="GN358" s="56"/>
      <c r="GO358" s="56"/>
      <c r="GP358" s="56"/>
      <c r="GQ358" s="56"/>
      <c r="GR358" s="56"/>
      <c r="GS358" s="56"/>
      <c r="GT358" s="56"/>
      <c r="GU358" s="56"/>
      <c r="GV358" s="56"/>
      <c r="GW358" s="56"/>
      <c r="GX358" s="56"/>
      <c r="GY358" s="56"/>
      <c r="GZ358" s="56"/>
      <c r="HA358" s="56"/>
      <c r="HB358" s="56"/>
      <c r="HC358" s="56"/>
      <c r="HD358" s="56"/>
      <c r="HE358" s="56"/>
      <c r="HF358" s="56"/>
      <c r="HG358" s="56"/>
      <c r="HH358" s="56"/>
      <c r="HI358" s="56"/>
      <c r="HJ358" s="56"/>
      <c r="HK358" s="56"/>
      <c r="HL358" s="56"/>
      <c r="HM358" s="56"/>
    </row>
    <row r="359" spans="147:221" x14ac:dyDescent="0.25">
      <c r="EQ359" s="56"/>
      <c r="ER359" s="56"/>
      <c r="ES359" s="56"/>
      <c r="ET359" s="56"/>
      <c r="EU359" s="56"/>
      <c r="EV359" s="56"/>
      <c r="EW359" s="56"/>
      <c r="EX359" s="56"/>
      <c r="EY359" s="56"/>
      <c r="EZ359" s="56"/>
      <c r="FA359" s="56"/>
      <c r="FB359" s="56"/>
      <c r="FC359" s="56"/>
      <c r="FD359" s="56"/>
      <c r="FE359" s="56"/>
      <c r="FF359" s="56"/>
      <c r="FG359" s="56"/>
      <c r="FH359" s="56"/>
      <c r="FI359" s="56"/>
      <c r="FJ359" s="56"/>
      <c r="FK359" s="56"/>
      <c r="FL359" s="56"/>
      <c r="FM359" s="56"/>
      <c r="FN359" s="56"/>
      <c r="FO359" s="56"/>
      <c r="FP359" s="56"/>
      <c r="FQ359" s="56"/>
      <c r="FR359" s="56"/>
      <c r="FS359" s="56"/>
      <c r="FT359" s="56"/>
      <c r="FU359" s="56"/>
      <c r="FV359" s="56"/>
      <c r="FW359" s="56"/>
      <c r="FX359" s="56"/>
      <c r="FY359" s="56"/>
      <c r="FZ359" s="56"/>
      <c r="GA359" s="56"/>
      <c r="GB359" s="56"/>
      <c r="GC359" s="56"/>
      <c r="GD359" s="56"/>
      <c r="GE359" s="56"/>
      <c r="GF359" s="56"/>
      <c r="GG359" s="56"/>
      <c r="GH359" s="56"/>
      <c r="GI359" s="56"/>
      <c r="GJ359" s="56"/>
      <c r="GK359" s="56"/>
      <c r="GL359" s="56"/>
      <c r="GM359" s="56"/>
      <c r="GN359" s="56"/>
      <c r="GO359" s="56"/>
      <c r="GP359" s="56"/>
      <c r="GQ359" s="56"/>
      <c r="GR359" s="56"/>
      <c r="GS359" s="56"/>
      <c r="GT359" s="56"/>
      <c r="GU359" s="56"/>
      <c r="GV359" s="56"/>
      <c r="GW359" s="56"/>
      <c r="GX359" s="56"/>
      <c r="GY359" s="56"/>
      <c r="GZ359" s="56"/>
      <c r="HA359" s="56"/>
      <c r="HB359" s="56"/>
      <c r="HC359" s="56"/>
      <c r="HD359" s="56"/>
      <c r="HE359" s="56"/>
      <c r="HF359" s="56"/>
      <c r="HG359" s="56"/>
      <c r="HH359" s="56"/>
      <c r="HI359" s="56"/>
      <c r="HJ359" s="56"/>
      <c r="HK359" s="56"/>
      <c r="HL359" s="56"/>
      <c r="HM359" s="56"/>
    </row>
    <row r="360" spans="147:221" x14ac:dyDescent="0.25">
      <c r="EQ360" s="56"/>
      <c r="ER360" s="56"/>
      <c r="ES360" s="56"/>
      <c r="ET360" s="56"/>
      <c r="EU360" s="56"/>
      <c r="EV360" s="56"/>
      <c r="EW360" s="56"/>
      <c r="EX360" s="56"/>
      <c r="EY360" s="56"/>
      <c r="EZ360" s="56"/>
      <c r="FA360" s="56"/>
      <c r="FB360" s="56"/>
      <c r="FC360" s="56"/>
      <c r="FD360" s="56"/>
      <c r="FE360" s="56"/>
      <c r="FF360" s="56"/>
      <c r="FG360" s="56"/>
      <c r="FH360" s="56"/>
      <c r="FI360" s="56"/>
      <c r="FJ360" s="56"/>
      <c r="FK360" s="56"/>
      <c r="FL360" s="56"/>
      <c r="FM360" s="56"/>
      <c r="FN360" s="56"/>
      <c r="FO360" s="56"/>
      <c r="FP360" s="56"/>
      <c r="FQ360" s="56"/>
      <c r="FR360" s="56"/>
      <c r="FS360" s="56"/>
      <c r="FT360" s="56"/>
      <c r="FU360" s="56"/>
      <c r="FV360" s="56"/>
      <c r="FW360" s="56"/>
      <c r="FX360" s="56"/>
      <c r="FY360" s="56"/>
      <c r="FZ360" s="56"/>
      <c r="GA360" s="56"/>
      <c r="GB360" s="56"/>
      <c r="GC360" s="56"/>
      <c r="GD360" s="56"/>
      <c r="GE360" s="56"/>
      <c r="GF360" s="56"/>
      <c r="GG360" s="56"/>
      <c r="GH360" s="56"/>
      <c r="GI360" s="56"/>
      <c r="GJ360" s="56"/>
      <c r="GK360" s="56"/>
      <c r="GL360" s="56"/>
      <c r="GM360" s="56"/>
      <c r="GN360" s="56"/>
      <c r="GO360" s="56"/>
      <c r="GP360" s="56"/>
      <c r="GQ360" s="56"/>
      <c r="GR360" s="56"/>
      <c r="GS360" s="56"/>
      <c r="GT360" s="56"/>
      <c r="GU360" s="56"/>
      <c r="GV360" s="56"/>
      <c r="GW360" s="56"/>
      <c r="GX360" s="56"/>
      <c r="GY360" s="56"/>
      <c r="GZ360" s="56"/>
      <c r="HA360" s="56"/>
      <c r="HB360" s="56"/>
      <c r="HC360" s="56"/>
      <c r="HD360" s="56"/>
      <c r="HE360" s="56"/>
      <c r="HF360" s="56"/>
      <c r="HG360" s="56"/>
      <c r="HH360" s="56"/>
      <c r="HI360" s="56"/>
      <c r="HJ360" s="56"/>
      <c r="HK360" s="56"/>
      <c r="HL360" s="56"/>
      <c r="HM360" s="56"/>
    </row>
    <row r="361" spans="147:221" x14ac:dyDescent="0.25">
      <c r="EQ361" s="56"/>
      <c r="ER361" s="56"/>
      <c r="ES361" s="56"/>
      <c r="ET361" s="56"/>
      <c r="EU361" s="56"/>
      <c r="EV361" s="56"/>
      <c r="EW361" s="56"/>
      <c r="EX361" s="56"/>
      <c r="EY361" s="56"/>
      <c r="EZ361" s="56"/>
      <c r="FA361" s="56"/>
      <c r="FB361" s="56"/>
      <c r="FC361" s="56"/>
      <c r="FD361" s="56"/>
      <c r="FE361" s="56"/>
      <c r="FF361" s="56"/>
      <c r="FG361" s="56"/>
      <c r="FH361" s="56"/>
      <c r="FI361" s="56"/>
      <c r="FJ361" s="56"/>
      <c r="FK361" s="56"/>
      <c r="FL361" s="56"/>
      <c r="FM361" s="56"/>
      <c r="FN361" s="56"/>
      <c r="FO361" s="56"/>
      <c r="FP361" s="56"/>
      <c r="FQ361" s="56"/>
      <c r="FR361" s="56"/>
      <c r="FS361" s="56"/>
      <c r="FT361" s="56"/>
      <c r="FU361" s="56"/>
      <c r="FV361" s="56"/>
      <c r="FW361" s="56"/>
      <c r="FX361" s="56"/>
      <c r="FY361" s="56"/>
      <c r="FZ361" s="56"/>
      <c r="GA361" s="56"/>
      <c r="GB361" s="56"/>
      <c r="GC361" s="56"/>
      <c r="GD361" s="56"/>
      <c r="GE361" s="56"/>
      <c r="GF361" s="56"/>
      <c r="GG361" s="56"/>
      <c r="GH361" s="56"/>
      <c r="GI361" s="56"/>
      <c r="GJ361" s="56"/>
      <c r="GK361" s="56"/>
      <c r="GL361" s="56"/>
      <c r="GM361" s="56"/>
      <c r="GN361" s="56"/>
      <c r="GO361" s="56"/>
      <c r="GP361" s="56"/>
      <c r="GQ361" s="56"/>
      <c r="GR361" s="56"/>
      <c r="GS361" s="56"/>
      <c r="GT361" s="56"/>
      <c r="GU361" s="56"/>
      <c r="GV361" s="56"/>
      <c r="GW361" s="56"/>
      <c r="GX361" s="56"/>
      <c r="GY361" s="56"/>
      <c r="GZ361" s="56"/>
      <c r="HA361" s="56"/>
      <c r="HB361" s="56"/>
      <c r="HC361" s="56"/>
      <c r="HD361" s="56"/>
      <c r="HE361" s="56"/>
      <c r="HF361" s="56"/>
      <c r="HG361" s="56"/>
      <c r="HH361" s="56"/>
      <c r="HI361" s="56"/>
      <c r="HJ361" s="56"/>
      <c r="HK361" s="56"/>
      <c r="HL361" s="56"/>
      <c r="HM361" s="56"/>
    </row>
    <row r="362" spans="147:221" x14ac:dyDescent="0.25">
      <c r="EQ362" s="56"/>
      <c r="ER362" s="56"/>
      <c r="ES362" s="56"/>
      <c r="ET362" s="56"/>
      <c r="EU362" s="56"/>
      <c r="EV362" s="56"/>
      <c r="EW362" s="56"/>
      <c r="EX362" s="56"/>
      <c r="EY362" s="56"/>
      <c r="EZ362" s="56"/>
      <c r="FA362" s="56"/>
      <c r="FB362" s="56"/>
      <c r="FC362" s="56"/>
      <c r="FD362" s="56"/>
      <c r="FE362" s="56"/>
      <c r="FF362" s="56"/>
      <c r="FG362" s="56"/>
      <c r="FH362" s="56"/>
      <c r="FI362" s="56"/>
      <c r="FJ362" s="56"/>
      <c r="FK362" s="56"/>
      <c r="FL362" s="56"/>
      <c r="FM362" s="56"/>
      <c r="FN362" s="56"/>
      <c r="FO362" s="56"/>
      <c r="FP362" s="56"/>
      <c r="FQ362" s="56"/>
      <c r="FR362" s="56"/>
      <c r="FS362" s="56"/>
      <c r="FT362" s="56"/>
      <c r="FU362" s="56"/>
      <c r="FV362" s="56"/>
      <c r="FW362" s="56"/>
      <c r="FX362" s="56"/>
      <c r="FY362" s="56"/>
      <c r="FZ362" s="56"/>
      <c r="GA362" s="56"/>
      <c r="GB362" s="56"/>
      <c r="GC362" s="56"/>
      <c r="GD362" s="56"/>
      <c r="GE362" s="56"/>
      <c r="GF362" s="56"/>
      <c r="GG362" s="56"/>
      <c r="GH362" s="56"/>
      <c r="GI362" s="56"/>
      <c r="GJ362" s="56"/>
      <c r="GK362" s="56"/>
      <c r="GL362" s="56"/>
      <c r="GM362" s="56"/>
      <c r="GN362" s="56"/>
      <c r="GO362" s="56"/>
      <c r="GP362" s="56"/>
      <c r="GQ362" s="56"/>
      <c r="GR362" s="56"/>
      <c r="GS362" s="56"/>
      <c r="GT362" s="56"/>
      <c r="GU362" s="56"/>
      <c r="GV362" s="56"/>
      <c r="GW362" s="56"/>
      <c r="GX362" s="56"/>
      <c r="GY362" s="56"/>
      <c r="GZ362" s="56"/>
      <c r="HA362" s="56"/>
      <c r="HB362" s="56"/>
      <c r="HC362" s="56"/>
      <c r="HD362" s="56"/>
      <c r="HE362" s="56"/>
      <c r="HF362" s="56"/>
      <c r="HG362" s="56"/>
      <c r="HH362" s="56"/>
      <c r="HI362" s="56"/>
      <c r="HJ362" s="56"/>
      <c r="HK362" s="56"/>
      <c r="HL362" s="56"/>
      <c r="HM362" s="56"/>
    </row>
    <row r="363" spans="147:221" x14ac:dyDescent="0.25">
      <c r="EQ363" s="56"/>
      <c r="ER363" s="56"/>
      <c r="ES363" s="56"/>
      <c r="ET363" s="56"/>
      <c r="EU363" s="56"/>
      <c r="EV363" s="56"/>
      <c r="EW363" s="56"/>
      <c r="EX363" s="56"/>
      <c r="EY363" s="56"/>
      <c r="EZ363" s="56"/>
      <c r="FA363" s="56"/>
      <c r="FB363" s="56"/>
      <c r="FC363" s="56"/>
      <c r="FD363" s="56"/>
      <c r="FE363" s="56"/>
      <c r="FF363" s="56"/>
      <c r="FG363" s="56"/>
      <c r="FH363" s="56"/>
      <c r="FI363" s="56"/>
      <c r="FJ363" s="56"/>
      <c r="FK363" s="56"/>
      <c r="FL363" s="56"/>
      <c r="FM363" s="56"/>
      <c r="FN363" s="56"/>
      <c r="FO363" s="56"/>
      <c r="FP363" s="56"/>
      <c r="FQ363" s="56"/>
      <c r="FR363" s="56"/>
      <c r="FS363" s="56"/>
      <c r="FT363" s="56"/>
      <c r="FU363" s="56"/>
      <c r="FV363" s="56"/>
      <c r="FW363" s="56"/>
      <c r="FX363" s="56"/>
      <c r="FY363" s="56"/>
      <c r="FZ363" s="56"/>
      <c r="GA363" s="56"/>
      <c r="GB363" s="56"/>
      <c r="GC363" s="56"/>
      <c r="GD363" s="56"/>
      <c r="GE363" s="56"/>
      <c r="GF363" s="56"/>
      <c r="GG363" s="56"/>
      <c r="GH363" s="56"/>
      <c r="GI363" s="56"/>
      <c r="GJ363" s="56"/>
      <c r="GK363" s="56"/>
      <c r="GL363" s="56"/>
      <c r="GM363" s="56"/>
      <c r="GN363" s="56"/>
      <c r="GO363" s="56"/>
      <c r="GP363" s="56"/>
      <c r="GQ363" s="56"/>
      <c r="GR363" s="56"/>
      <c r="GS363" s="56"/>
      <c r="GT363" s="56"/>
      <c r="GU363" s="56"/>
      <c r="GV363" s="56"/>
      <c r="GW363" s="56"/>
      <c r="GX363" s="56"/>
      <c r="GY363" s="56"/>
      <c r="GZ363" s="56"/>
      <c r="HA363" s="56"/>
      <c r="HB363" s="56"/>
      <c r="HC363" s="56"/>
      <c r="HD363" s="56"/>
      <c r="HE363" s="56"/>
      <c r="HF363" s="56"/>
      <c r="HG363" s="56"/>
      <c r="HH363" s="56"/>
      <c r="HI363" s="56"/>
      <c r="HJ363" s="56"/>
      <c r="HK363" s="56"/>
      <c r="HL363" s="56"/>
      <c r="HM363" s="56"/>
    </row>
    <row r="364" spans="147:221" x14ac:dyDescent="0.25">
      <c r="EQ364" s="56"/>
      <c r="ER364" s="56"/>
      <c r="ES364" s="56"/>
      <c r="ET364" s="56"/>
      <c r="EU364" s="56"/>
      <c r="EV364" s="56"/>
      <c r="EW364" s="56"/>
      <c r="EX364" s="56"/>
      <c r="EY364" s="56"/>
      <c r="EZ364" s="56"/>
      <c r="FA364" s="56"/>
      <c r="FB364" s="56"/>
      <c r="FC364" s="56"/>
      <c r="FD364" s="56"/>
      <c r="FE364" s="56"/>
      <c r="FF364" s="56"/>
      <c r="FG364" s="56"/>
      <c r="FH364" s="56"/>
      <c r="FI364" s="56"/>
      <c r="FJ364" s="56"/>
      <c r="FK364" s="56"/>
      <c r="FL364" s="56"/>
      <c r="FM364" s="56"/>
      <c r="FN364" s="56"/>
      <c r="FO364" s="56"/>
      <c r="FP364" s="56"/>
      <c r="FQ364" s="56"/>
      <c r="FR364" s="56"/>
      <c r="FS364" s="56"/>
      <c r="FT364" s="56"/>
      <c r="FU364" s="56"/>
      <c r="FV364" s="56"/>
      <c r="FW364" s="56"/>
      <c r="FX364" s="56"/>
      <c r="FY364" s="56"/>
      <c r="FZ364" s="56"/>
      <c r="GA364" s="56"/>
      <c r="GB364" s="56"/>
      <c r="GC364" s="56"/>
      <c r="GD364" s="56"/>
      <c r="GE364" s="56"/>
      <c r="GF364" s="56"/>
      <c r="GG364" s="56"/>
      <c r="GH364" s="56"/>
      <c r="GI364" s="56"/>
      <c r="GJ364" s="56"/>
      <c r="GK364" s="56"/>
      <c r="GL364" s="56"/>
      <c r="GM364" s="56"/>
      <c r="GN364" s="56"/>
      <c r="GO364" s="56"/>
      <c r="GP364" s="56"/>
      <c r="GQ364" s="56"/>
      <c r="GR364" s="56"/>
      <c r="GS364" s="56"/>
      <c r="GT364" s="56"/>
      <c r="GU364" s="56"/>
      <c r="GV364" s="56"/>
      <c r="GW364" s="56"/>
      <c r="GX364" s="56"/>
      <c r="GY364" s="56"/>
      <c r="GZ364" s="56"/>
      <c r="HA364" s="56"/>
      <c r="HB364" s="56"/>
      <c r="HC364" s="56"/>
      <c r="HD364" s="56"/>
      <c r="HE364" s="56"/>
      <c r="HF364" s="56"/>
      <c r="HG364" s="56"/>
      <c r="HH364" s="56"/>
      <c r="HI364" s="56"/>
      <c r="HJ364" s="56"/>
      <c r="HK364" s="56"/>
      <c r="HL364" s="56"/>
      <c r="HM364" s="56"/>
    </row>
    <row r="365" spans="147:221" x14ac:dyDescent="0.25">
      <c r="EQ365" s="56"/>
      <c r="ER365" s="56"/>
      <c r="ES365" s="56"/>
      <c r="ET365" s="56"/>
      <c r="EU365" s="56"/>
      <c r="EV365" s="56"/>
      <c r="EW365" s="56"/>
      <c r="EX365" s="56"/>
      <c r="EY365" s="56"/>
      <c r="EZ365" s="56"/>
      <c r="FA365" s="56"/>
      <c r="FB365" s="56"/>
      <c r="FC365" s="56"/>
      <c r="FD365" s="56"/>
      <c r="FE365" s="56"/>
      <c r="FF365" s="56"/>
      <c r="FG365" s="56"/>
      <c r="FH365" s="56"/>
      <c r="FI365" s="56"/>
      <c r="FJ365" s="56"/>
      <c r="FK365" s="56"/>
      <c r="FL365" s="56"/>
      <c r="FM365" s="56"/>
      <c r="FN365" s="56"/>
      <c r="FO365" s="56"/>
      <c r="FP365" s="56"/>
      <c r="FQ365" s="56"/>
      <c r="FR365" s="56"/>
      <c r="FS365" s="56"/>
      <c r="FT365" s="56"/>
      <c r="FU365" s="56"/>
      <c r="FV365" s="56"/>
      <c r="FW365" s="56"/>
      <c r="FX365" s="56"/>
      <c r="FY365" s="56"/>
      <c r="FZ365" s="56"/>
      <c r="GA365" s="56"/>
      <c r="GB365" s="56"/>
      <c r="GC365" s="56"/>
      <c r="GD365" s="56"/>
      <c r="GE365" s="56"/>
      <c r="GF365" s="56"/>
      <c r="GG365" s="56"/>
      <c r="GH365" s="56"/>
      <c r="GI365" s="56"/>
      <c r="GJ365" s="56"/>
      <c r="GK365" s="56"/>
      <c r="GL365" s="56"/>
      <c r="GM365" s="56"/>
      <c r="GN365" s="56"/>
      <c r="GO365" s="56"/>
      <c r="GP365" s="56"/>
      <c r="GQ365" s="56"/>
      <c r="GR365" s="56"/>
      <c r="GS365" s="56"/>
      <c r="GT365" s="56"/>
      <c r="GU365" s="56"/>
      <c r="GV365" s="56"/>
      <c r="GW365" s="56"/>
      <c r="GX365" s="56"/>
      <c r="GY365" s="56"/>
      <c r="GZ365" s="56"/>
      <c r="HA365" s="56"/>
      <c r="HB365" s="56"/>
      <c r="HC365" s="56"/>
      <c r="HD365" s="56"/>
      <c r="HE365" s="56"/>
      <c r="HF365" s="56"/>
      <c r="HG365" s="56"/>
      <c r="HH365" s="56"/>
      <c r="HI365" s="56"/>
      <c r="HJ365" s="56"/>
      <c r="HK365" s="56"/>
      <c r="HL365" s="56"/>
      <c r="HM365" s="56"/>
    </row>
    <row r="366" spans="147:221" x14ac:dyDescent="0.25">
      <c r="EQ366" s="56"/>
      <c r="ER366" s="56"/>
      <c r="ES366" s="56"/>
      <c r="ET366" s="56"/>
      <c r="EU366" s="56"/>
      <c r="EV366" s="56"/>
      <c r="EW366" s="56"/>
      <c r="EX366" s="56"/>
      <c r="EY366" s="56"/>
      <c r="EZ366" s="56"/>
      <c r="FA366" s="56"/>
      <c r="FB366" s="56"/>
      <c r="FC366" s="56"/>
      <c r="FD366" s="56"/>
      <c r="FE366" s="56"/>
      <c r="FF366" s="56"/>
      <c r="FG366" s="56"/>
      <c r="FH366" s="56"/>
      <c r="FI366" s="56"/>
      <c r="FJ366" s="56"/>
      <c r="FK366" s="56"/>
      <c r="FL366" s="56"/>
      <c r="FM366" s="56"/>
      <c r="FN366" s="56"/>
      <c r="FO366" s="56"/>
      <c r="FP366" s="56"/>
      <c r="FQ366" s="56"/>
      <c r="FR366" s="56"/>
      <c r="FS366" s="56"/>
      <c r="FT366" s="56"/>
      <c r="FU366" s="56"/>
      <c r="FV366" s="56"/>
      <c r="FW366" s="56"/>
      <c r="FX366" s="56"/>
      <c r="FY366" s="56"/>
      <c r="FZ366" s="56"/>
      <c r="GA366" s="56"/>
      <c r="GB366" s="56"/>
      <c r="GC366" s="56"/>
      <c r="GD366" s="56"/>
      <c r="GE366" s="56"/>
      <c r="GF366" s="56"/>
      <c r="GG366" s="56"/>
      <c r="GH366" s="56"/>
      <c r="GI366" s="56"/>
      <c r="GJ366" s="56"/>
      <c r="GK366" s="56"/>
      <c r="GL366" s="56"/>
      <c r="GM366" s="56"/>
      <c r="GN366" s="56"/>
      <c r="GO366" s="56"/>
      <c r="GP366" s="56"/>
      <c r="GQ366" s="56"/>
      <c r="GR366" s="56"/>
      <c r="GS366" s="56"/>
      <c r="GT366" s="56"/>
      <c r="GU366" s="56"/>
      <c r="GV366" s="56"/>
      <c r="GW366" s="56"/>
      <c r="GX366" s="56"/>
      <c r="GY366" s="56"/>
      <c r="GZ366" s="56"/>
      <c r="HA366" s="56"/>
      <c r="HB366" s="56"/>
      <c r="HC366" s="56"/>
      <c r="HD366" s="56"/>
      <c r="HE366" s="56"/>
      <c r="HF366" s="56"/>
      <c r="HG366" s="56"/>
      <c r="HH366" s="56"/>
      <c r="HI366" s="56"/>
      <c r="HJ366" s="56"/>
      <c r="HK366" s="56"/>
      <c r="HL366" s="56"/>
      <c r="HM366" s="56"/>
    </row>
    <row r="367" spans="147:221" x14ac:dyDescent="0.25">
      <c r="EQ367" s="56"/>
      <c r="ER367" s="56"/>
      <c r="ES367" s="56"/>
      <c r="ET367" s="56"/>
      <c r="EU367" s="56"/>
      <c r="EV367" s="56"/>
      <c r="EW367" s="56"/>
      <c r="EX367" s="56"/>
      <c r="EY367" s="56"/>
      <c r="EZ367" s="56"/>
      <c r="FA367" s="56"/>
      <c r="FB367" s="56"/>
      <c r="FC367" s="56"/>
      <c r="FD367" s="56"/>
      <c r="FE367" s="56"/>
      <c r="FF367" s="56"/>
      <c r="FG367" s="56"/>
      <c r="FH367" s="56"/>
      <c r="FI367" s="56"/>
      <c r="FJ367" s="56"/>
      <c r="FK367" s="56"/>
      <c r="FL367" s="56"/>
      <c r="FM367" s="56"/>
      <c r="FN367" s="56"/>
      <c r="FO367" s="56"/>
      <c r="FP367" s="56"/>
      <c r="FQ367" s="56"/>
      <c r="FR367" s="56"/>
      <c r="FS367" s="56"/>
      <c r="FT367" s="56"/>
      <c r="FU367" s="56"/>
      <c r="FV367" s="56"/>
      <c r="FW367" s="56"/>
      <c r="FX367" s="56"/>
      <c r="FY367" s="56"/>
      <c r="FZ367" s="56"/>
      <c r="GA367" s="56"/>
      <c r="GB367" s="56"/>
      <c r="GC367" s="56"/>
      <c r="GD367" s="56"/>
      <c r="GE367" s="56"/>
      <c r="GF367" s="56"/>
      <c r="GG367" s="56"/>
      <c r="GH367" s="56"/>
      <c r="GI367" s="56"/>
      <c r="GJ367" s="56"/>
      <c r="GK367" s="56"/>
      <c r="GL367" s="56"/>
      <c r="GM367" s="56"/>
      <c r="GN367" s="56"/>
      <c r="GO367" s="56"/>
      <c r="GP367" s="56"/>
      <c r="GQ367" s="56"/>
      <c r="GR367" s="56"/>
      <c r="GS367" s="56"/>
      <c r="GT367" s="56"/>
      <c r="GU367" s="56"/>
      <c r="GV367" s="56"/>
      <c r="GW367" s="56"/>
      <c r="GX367" s="56"/>
      <c r="GY367" s="56"/>
      <c r="GZ367" s="56"/>
      <c r="HA367" s="56"/>
      <c r="HB367" s="56"/>
      <c r="HC367" s="56"/>
      <c r="HD367" s="56"/>
      <c r="HE367" s="56"/>
      <c r="HF367" s="56"/>
      <c r="HG367" s="56"/>
      <c r="HH367" s="56"/>
      <c r="HI367" s="56"/>
      <c r="HJ367" s="56"/>
      <c r="HK367" s="56"/>
      <c r="HL367" s="56"/>
      <c r="HM367" s="56"/>
    </row>
    <row r="368" spans="147:221" x14ac:dyDescent="0.25">
      <c r="EQ368" s="56"/>
      <c r="ER368" s="56"/>
      <c r="ES368" s="56"/>
      <c r="ET368" s="56"/>
      <c r="EU368" s="56"/>
      <c r="EV368" s="56"/>
      <c r="EW368" s="56"/>
      <c r="EX368" s="56"/>
      <c r="EY368" s="56"/>
      <c r="EZ368" s="56"/>
      <c r="FA368" s="56"/>
      <c r="FB368" s="56"/>
      <c r="FC368" s="56"/>
      <c r="FD368" s="56"/>
      <c r="FE368" s="56"/>
      <c r="FF368" s="56"/>
      <c r="FG368" s="56"/>
      <c r="FH368" s="56"/>
      <c r="FI368" s="56"/>
      <c r="FJ368" s="56"/>
      <c r="FK368" s="56"/>
      <c r="FL368" s="56"/>
      <c r="FM368" s="56"/>
      <c r="FN368" s="56"/>
      <c r="FO368" s="56"/>
      <c r="FP368" s="56"/>
      <c r="FQ368" s="56"/>
      <c r="FR368" s="56"/>
      <c r="FS368" s="56"/>
      <c r="FT368" s="56"/>
      <c r="FU368" s="56"/>
      <c r="FV368" s="56"/>
      <c r="FW368" s="56"/>
      <c r="FX368" s="56"/>
      <c r="FY368" s="56"/>
      <c r="FZ368" s="56"/>
      <c r="GA368" s="56"/>
      <c r="GB368" s="56"/>
      <c r="GC368" s="56"/>
      <c r="GD368" s="56"/>
      <c r="GE368" s="56"/>
      <c r="GF368" s="56"/>
      <c r="GG368" s="56"/>
      <c r="GH368" s="56"/>
      <c r="GI368" s="56"/>
      <c r="GJ368" s="56"/>
      <c r="GK368" s="56"/>
      <c r="GL368" s="56"/>
      <c r="GM368" s="56"/>
      <c r="GN368" s="56"/>
      <c r="GO368" s="56"/>
      <c r="GP368" s="56"/>
      <c r="GQ368" s="56"/>
      <c r="GR368" s="56"/>
      <c r="GS368" s="56"/>
      <c r="GT368" s="56"/>
      <c r="GU368" s="56"/>
      <c r="GV368" s="56"/>
      <c r="GW368" s="56"/>
      <c r="GX368" s="56"/>
      <c r="GY368" s="56"/>
      <c r="GZ368" s="56"/>
      <c r="HA368" s="56"/>
      <c r="HB368" s="56"/>
      <c r="HC368" s="56"/>
      <c r="HD368" s="56"/>
      <c r="HE368" s="56"/>
      <c r="HF368" s="56"/>
      <c r="HG368" s="56"/>
      <c r="HH368" s="56"/>
      <c r="HI368" s="56"/>
      <c r="HJ368" s="56"/>
      <c r="HK368" s="56"/>
      <c r="HL368" s="56"/>
      <c r="HM368" s="56"/>
    </row>
    <row r="369" spans="2:221" x14ac:dyDescent="0.25">
      <c r="EQ369" s="56"/>
      <c r="ER369" s="56"/>
      <c r="ES369" s="56"/>
      <c r="ET369" s="56"/>
      <c r="EU369" s="56"/>
      <c r="EV369" s="56"/>
      <c r="EW369" s="56"/>
      <c r="EX369" s="56"/>
      <c r="EY369" s="56"/>
      <c r="EZ369" s="56"/>
      <c r="FA369" s="56"/>
      <c r="FB369" s="56"/>
      <c r="FC369" s="56"/>
      <c r="FD369" s="56"/>
      <c r="FE369" s="56"/>
      <c r="FF369" s="56"/>
      <c r="FG369" s="56"/>
      <c r="FH369" s="56"/>
      <c r="FI369" s="56"/>
      <c r="FJ369" s="56"/>
      <c r="FK369" s="56"/>
      <c r="FL369" s="56"/>
      <c r="FM369" s="56"/>
      <c r="FN369" s="56"/>
      <c r="FO369" s="56"/>
      <c r="FP369" s="56"/>
      <c r="FQ369" s="56"/>
      <c r="FR369" s="56"/>
      <c r="FS369" s="56"/>
      <c r="FT369" s="56"/>
      <c r="FU369" s="56"/>
      <c r="FV369" s="56"/>
      <c r="FW369" s="56"/>
      <c r="FX369" s="56"/>
      <c r="FY369" s="56"/>
      <c r="FZ369" s="56"/>
      <c r="GA369" s="56"/>
      <c r="GB369" s="56"/>
      <c r="GC369" s="56"/>
      <c r="GD369" s="56"/>
      <c r="GE369" s="56"/>
      <c r="GF369" s="56"/>
      <c r="GG369" s="56"/>
      <c r="GH369" s="56"/>
      <c r="GI369" s="56"/>
      <c r="GJ369" s="56"/>
      <c r="GK369" s="56"/>
      <c r="GL369" s="56"/>
      <c r="GM369" s="56"/>
      <c r="GN369" s="56"/>
      <c r="GO369" s="56"/>
      <c r="GP369" s="56"/>
      <c r="GQ369" s="56"/>
      <c r="GR369" s="56"/>
      <c r="GS369" s="56"/>
      <c r="GT369" s="56"/>
      <c r="GU369" s="56"/>
      <c r="GV369" s="56"/>
      <c r="GW369" s="56"/>
      <c r="GX369" s="56"/>
      <c r="GY369" s="56"/>
      <c r="GZ369" s="56"/>
      <c r="HA369" s="56"/>
      <c r="HB369" s="56"/>
      <c r="HC369" s="56"/>
      <c r="HD369" s="56"/>
      <c r="HE369" s="56"/>
      <c r="HF369" s="56"/>
      <c r="HG369" s="56"/>
      <c r="HH369" s="56"/>
      <c r="HI369" s="56"/>
      <c r="HJ369" s="56"/>
      <c r="HK369" s="56"/>
      <c r="HL369" s="56"/>
      <c r="HM369" s="56"/>
    </row>
    <row r="370" spans="2:221" x14ac:dyDescent="0.25">
      <c r="EQ370" s="56"/>
      <c r="ER370" s="56"/>
      <c r="ES370" s="56"/>
      <c r="ET370" s="56"/>
      <c r="EU370" s="56"/>
      <c r="EV370" s="56"/>
      <c r="EW370" s="56"/>
      <c r="EX370" s="56"/>
      <c r="EY370" s="56"/>
      <c r="EZ370" s="56"/>
      <c r="FA370" s="56"/>
      <c r="FB370" s="56"/>
      <c r="FC370" s="56"/>
      <c r="FD370" s="56"/>
      <c r="FE370" s="56"/>
      <c r="FF370" s="56"/>
      <c r="FG370" s="56"/>
      <c r="FH370" s="56"/>
      <c r="FI370" s="56"/>
      <c r="FJ370" s="56"/>
      <c r="FK370" s="56"/>
      <c r="FL370" s="56"/>
      <c r="FM370" s="56"/>
      <c r="FN370" s="56"/>
      <c r="FO370" s="56"/>
      <c r="FP370" s="56"/>
      <c r="FQ370" s="56"/>
      <c r="FR370" s="56"/>
      <c r="FS370" s="56"/>
      <c r="FT370" s="56"/>
      <c r="FU370" s="56"/>
      <c r="FV370" s="56"/>
      <c r="FW370" s="56"/>
      <c r="FX370" s="56"/>
      <c r="FY370" s="56"/>
      <c r="FZ370" s="56"/>
      <c r="GA370" s="56"/>
      <c r="GB370" s="56"/>
      <c r="GC370" s="56"/>
      <c r="GD370" s="56"/>
      <c r="GE370" s="56"/>
      <c r="GF370" s="56"/>
      <c r="GG370" s="56"/>
      <c r="GH370" s="56"/>
      <c r="GI370" s="56"/>
      <c r="GJ370" s="56"/>
      <c r="GK370" s="56"/>
      <c r="GL370" s="56"/>
      <c r="GM370" s="56"/>
      <c r="GN370" s="56"/>
      <c r="GO370" s="56"/>
      <c r="GP370" s="56"/>
      <c r="GQ370" s="56"/>
      <c r="GR370" s="56"/>
      <c r="GS370" s="56"/>
      <c r="GT370" s="56"/>
      <c r="GU370" s="56"/>
      <c r="GV370" s="56"/>
      <c r="GW370" s="56"/>
      <c r="GX370" s="56"/>
      <c r="GY370" s="56"/>
      <c r="GZ370" s="56"/>
      <c r="HA370" s="56"/>
      <c r="HB370" s="56"/>
      <c r="HC370" s="56"/>
      <c r="HD370" s="56"/>
      <c r="HE370" s="56"/>
      <c r="HF370" s="56"/>
      <c r="HG370" s="56"/>
      <c r="HH370" s="56"/>
      <c r="HI370" s="56"/>
      <c r="HJ370" s="56"/>
      <c r="HK370" s="56"/>
      <c r="HL370" s="56"/>
      <c r="HM370" s="56"/>
    </row>
    <row r="371" spans="2:221" x14ac:dyDescent="0.25">
      <c r="EQ371" s="56"/>
      <c r="ER371" s="56"/>
      <c r="ES371" s="56"/>
      <c r="ET371" s="56"/>
      <c r="EU371" s="56"/>
      <c r="EV371" s="56"/>
      <c r="EW371" s="56"/>
      <c r="EX371" s="56"/>
      <c r="EY371" s="56"/>
      <c r="EZ371" s="56"/>
      <c r="FA371" s="56"/>
      <c r="FB371" s="56"/>
      <c r="FC371" s="56"/>
      <c r="FD371" s="56"/>
      <c r="FE371" s="56"/>
      <c r="FF371" s="56"/>
      <c r="FG371" s="56"/>
      <c r="FH371" s="56"/>
      <c r="FI371" s="56"/>
      <c r="FJ371" s="56"/>
      <c r="FK371" s="56"/>
      <c r="FL371" s="56"/>
      <c r="FM371" s="56"/>
      <c r="FN371" s="56"/>
      <c r="FO371" s="56"/>
      <c r="FP371" s="56"/>
      <c r="FQ371" s="56"/>
      <c r="FR371" s="56"/>
      <c r="FS371" s="56"/>
      <c r="FT371" s="56"/>
      <c r="FU371" s="56"/>
      <c r="FV371" s="56"/>
      <c r="FW371" s="56"/>
      <c r="FX371" s="56"/>
      <c r="FY371" s="56"/>
      <c r="FZ371" s="56"/>
      <c r="GA371" s="56"/>
      <c r="GB371" s="56"/>
      <c r="GC371" s="56"/>
      <c r="GD371" s="56"/>
      <c r="GE371" s="56"/>
      <c r="GF371" s="56"/>
      <c r="GG371" s="56"/>
      <c r="GH371" s="56"/>
      <c r="GI371" s="56"/>
      <c r="GJ371" s="56"/>
      <c r="GK371" s="56"/>
      <c r="GL371" s="56"/>
      <c r="GM371" s="56"/>
      <c r="GN371" s="56"/>
      <c r="GO371" s="56"/>
      <c r="GP371" s="56"/>
      <c r="GQ371" s="56"/>
      <c r="GR371" s="56"/>
      <c r="GS371" s="56"/>
      <c r="GT371" s="56"/>
      <c r="GU371" s="56"/>
      <c r="GV371" s="56"/>
      <c r="GW371" s="56"/>
      <c r="GX371" s="56"/>
      <c r="GY371" s="56"/>
      <c r="GZ371" s="56"/>
      <c r="HA371" s="56"/>
      <c r="HB371" s="56"/>
      <c r="HC371" s="56"/>
      <c r="HD371" s="56"/>
      <c r="HE371" s="56"/>
      <c r="HF371" s="56"/>
      <c r="HG371" s="56"/>
      <c r="HH371" s="56"/>
      <c r="HI371" s="56"/>
      <c r="HJ371" s="56"/>
      <c r="HK371" s="56"/>
      <c r="HL371" s="56"/>
      <c r="HM371" s="56"/>
    </row>
    <row r="372" spans="2:221" x14ac:dyDescent="0.25"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  <c r="EO372" s="56"/>
      <c r="EP372" s="56"/>
      <c r="EQ372" s="56"/>
      <c r="ER372" s="56"/>
      <c r="ES372" s="56"/>
      <c r="ET372" s="56"/>
      <c r="EU372" s="56"/>
      <c r="EV372" s="56"/>
      <c r="EW372" s="56"/>
      <c r="EX372" s="56"/>
      <c r="EY372" s="56"/>
      <c r="EZ372" s="56"/>
      <c r="FA372" s="56"/>
      <c r="FB372" s="56"/>
      <c r="FC372" s="56"/>
      <c r="FD372" s="56"/>
      <c r="FE372" s="56"/>
      <c r="FF372" s="56"/>
      <c r="FG372" s="56"/>
      <c r="FH372" s="56"/>
      <c r="FI372" s="56"/>
      <c r="FJ372" s="56"/>
      <c r="FK372" s="56"/>
      <c r="FL372" s="56"/>
      <c r="FM372" s="56"/>
      <c r="FN372" s="56"/>
      <c r="FO372" s="56"/>
      <c r="FP372" s="56"/>
      <c r="FQ372" s="56"/>
      <c r="FR372" s="56"/>
      <c r="FS372" s="56"/>
      <c r="FT372" s="56"/>
      <c r="FU372" s="56"/>
      <c r="FV372" s="56"/>
      <c r="FW372" s="56"/>
      <c r="FX372" s="56"/>
      <c r="FY372" s="56"/>
      <c r="FZ372" s="56"/>
      <c r="GA372" s="56"/>
      <c r="GB372" s="56"/>
      <c r="GC372" s="56"/>
      <c r="GD372" s="56"/>
      <c r="GE372" s="56"/>
      <c r="GF372" s="56"/>
      <c r="GG372" s="56"/>
      <c r="GH372" s="56"/>
      <c r="GI372" s="56"/>
      <c r="GJ372" s="56"/>
      <c r="GK372" s="56"/>
      <c r="GL372" s="56"/>
      <c r="GM372" s="56"/>
      <c r="GN372" s="56"/>
      <c r="GO372" s="56"/>
      <c r="GP372" s="56"/>
      <c r="GQ372" s="56"/>
      <c r="GR372" s="56"/>
      <c r="GS372" s="56"/>
      <c r="GT372" s="56"/>
      <c r="GU372" s="56"/>
      <c r="GV372" s="56"/>
      <c r="GW372" s="56"/>
      <c r="GX372" s="56"/>
      <c r="GY372" s="56"/>
      <c r="GZ372" s="56"/>
      <c r="HA372" s="56"/>
      <c r="HB372" s="56"/>
      <c r="HC372" s="56"/>
      <c r="HD372" s="56"/>
      <c r="HE372" s="56"/>
      <c r="HF372" s="56"/>
      <c r="HG372" s="56"/>
      <c r="HH372" s="56"/>
      <c r="HI372" s="56"/>
      <c r="HJ372" s="56"/>
      <c r="HK372" s="56"/>
      <c r="HL372" s="56"/>
      <c r="HM372" s="56"/>
    </row>
    <row r="373" spans="2:221" x14ac:dyDescent="0.25"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  <c r="EO373" s="56"/>
      <c r="EP373" s="56"/>
      <c r="EQ373" s="56"/>
      <c r="ER373" s="56"/>
      <c r="ES373" s="56"/>
      <c r="ET373" s="56"/>
      <c r="EU373" s="56"/>
      <c r="EV373" s="56"/>
      <c r="EW373" s="56"/>
      <c r="EX373" s="56"/>
      <c r="EY373" s="56"/>
      <c r="EZ373" s="56"/>
      <c r="FA373" s="56"/>
      <c r="FB373" s="56"/>
      <c r="FC373" s="56"/>
      <c r="FD373" s="56"/>
      <c r="FE373" s="56"/>
      <c r="FF373" s="56"/>
      <c r="FG373" s="56"/>
      <c r="FH373" s="56"/>
      <c r="FI373" s="56"/>
      <c r="FJ373" s="56"/>
      <c r="FK373" s="56"/>
      <c r="FL373" s="56"/>
      <c r="FM373" s="56"/>
      <c r="FN373" s="56"/>
      <c r="FO373" s="56"/>
      <c r="FP373" s="56"/>
      <c r="FQ373" s="56"/>
      <c r="FR373" s="56"/>
      <c r="FS373" s="56"/>
      <c r="FT373" s="56"/>
      <c r="FU373" s="56"/>
      <c r="FV373" s="56"/>
      <c r="FW373" s="56"/>
      <c r="FX373" s="56"/>
      <c r="FY373" s="56"/>
      <c r="FZ373" s="56"/>
      <c r="GA373" s="56"/>
      <c r="GB373" s="56"/>
      <c r="GC373" s="56"/>
      <c r="GD373" s="56"/>
      <c r="GE373" s="56"/>
      <c r="GF373" s="56"/>
      <c r="GG373" s="56"/>
      <c r="GH373" s="56"/>
      <c r="GI373" s="56"/>
      <c r="GJ373" s="56"/>
      <c r="GK373" s="56"/>
      <c r="GL373" s="56"/>
      <c r="GM373" s="56"/>
      <c r="GN373" s="56"/>
      <c r="GO373" s="56"/>
      <c r="GP373" s="56"/>
      <c r="GQ373" s="56"/>
      <c r="GR373" s="56"/>
      <c r="GS373" s="56"/>
      <c r="GT373" s="56"/>
      <c r="GU373" s="56"/>
      <c r="GV373" s="56"/>
      <c r="GW373" s="56"/>
      <c r="GX373" s="56"/>
      <c r="GY373" s="56"/>
      <c r="GZ373" s="56"/>
      <c r="HA373" s="56"/>
      <c r="HB373" s="56"/>
      <c r="HC373" s="56"/>
      <c r="HD373" s="56"/>
      <c r="HE373" s="56"/>
      <c r="HF373" s="56"/>
      <c r="HG373" s="56"/>
      <c r="HH373" s="56"/>
      <c r="HI373" s="56"/>
      <c r="HJ373" s="56"/>
      <c r="HK373" s="56"/>
      <c r="HL373" s="56"/>
      <c r="HM373" s="56"/>
    </row>
    <row r="374" spans="2:221" x14ac:dyDescent="0.25"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  <c r="EO374" s="56"/>
      <c r="EP374" s="56"/>
      <c r="EQ374" s="56"/>
      <c r="ER374" s="56"/>
      <c r="ES374" s="56"/>
      <c r="ET374" s="56"/>
      <c r="EU374" s="56"/>
      <c r="EV374" s="56"/>
      <c r="EW374" s="56"/>
      <c r="EX374" s="56"/>
      <c r="EY374" s="56"/>
      <c r="EZ374" s="56"/>
      <c r="FA374" s="56"/>
      <c r="FB374" s="56"/>
      <c r="FC374" s="56"/>
      <c r="FD374" s="56"/>
      <c r="FE374" s="56"/>
      <c r="FF374" s="56"/>
      <c r="FG374" s="56"/>
      <c r="FH374" s="56"/>
      <c r="FI374" s="56"/>
      <c r="FJ374" s="56"/>
      <c r="FK374" s="56"/>
      <c r="FL374" s="56"/>
      <c r="FM374" s="56"/>
      <c r="FN374" s="56"/>
      <c r="FO374" s="56"/>
      <c r="FP374" s="56"/>
      <c r="FQ374" s="56"/>
      <c r="FR374" s="56"/>
      <c r="FS374" s="56"/>
      <c r="FT374" s="56"/>
      <c r="FU374" s="56"/>
      <c r="FV374" s="56"/>
      <c r="FW374" s="56"/>
      <c r="FX374" s="56"/>
      <c r="FY374" s="56"/>
      <c r="FZ374" s="56"/>
      <c r="GA374" s="56"/>
      <c r="GB374" s="56"/>
      <c r="GC374" s="56"/>
      <c r="GD374" s="56"/>
      <c r="GE374" s="56"/>
      <c r="GF374" s="56"/>
      <c r="GG374" s="56"/>
      <c r="GH374" s="56"/>
      <c r="GI374" s="56"/>
      <c r="GJ374" s="56"/>
      <c r="GK374" s="56"/>
      <c r="GL374" s="56"/>
      <c r="GM374" s="56"/>
      <c r="GN374" s="56"/>
      <c r="GO374" s="56"/>
      <c r="GP374" s="56"/>
      <c r="GQ374" s="56"/>
      <c r="GR374" s="56"/>
      <c r="GS374" s="56"/>
      <c r="GT374" s="56"/>
      <c r="GU374" s="56"/>
      <c r="GV374" s="56"/>
      <c r="GW374" s="56"/>
      <c r="GX374" s="56"/>
      <c r="GY374" s="56"/>
      <c r="GZ374" s="56"/>
      <c r="HA374" s="56"/>
      <c r="HB374" s="56"/>
      <c r="HC374" s="56"/>
      <c r="HD374" s="56"/>
      <c r="HE374" s="56"/>
      <c r="HF374" s="56"/>
      <c r="HG374" s="56"/>
      <c r="HH374" s="56"/>
      <c r="HI374" s="56"/>
      <c r="HJ374" s="56"/>
      <c r="HK374" s="56"/>
      <c r="HL374" s="56"/>
      <c r="HM374" s="56"/>
    </row>
    <row r="375" spans="2:221" x14ac:dyDescent="0.25"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6"/>
      <c r="EA375" s="56"/>
      <c r="EB375" s="56"/>
      <c r="EC375" s="56"/>
      <c r="ED375" s="56"/>
      <c r="EE375" s="56"/>
      <c r="EF375" s="56"/>
      <c r="EG375" s="56"/>
      <c r="EH375" s="56"/>
      <c r="EI375" s="56"/>
      <c r="EJ375" s="56"/>
      <c r="EK375" s="56"/>
      <c r="EL375" s="56"/>
      <c r="EM375" s="56"/>
      <c r="EN375" s="56"/>
      <c r="EO375" s="56"/>
      <c r="EP375" s="56"/>
      <c r="EQ375" s="56"/>
      <c r="ER375" s="56"/>
      <c r="ES375" s="56"/>
      <c r="ET375" s="56"/>
      <c r="EU375" s="56"/>
      <c r="EV375" s="56"/>
      <c r="EW375" s="56"/>
      <c r="EX375" s="56"/>
      <c r="EY375" s="56"/>
      <c r="EZ375" s="56"/>
      <c r="FA375" s="56"/>
      <c r="FB375" s="56"/>
      <c r="FC375" s="56"/>
      <c r="FD375" s="56"/>
      <c r="FE375" s="56"/>
      <c r="FF375" s="56"/>
      <c r="FG375" s="56"/>
      <c r="FH375" s="56"/>
      <c r="FI375" s="56"/>
      <c r="FJ375" s="56"/>
      <c r="FK375" s="56"/>
      <c r="FL375" s="56"/>
      <c r="FM375" s="56"/>
      <c r="FN375" s="56"/>
      <c r="FO375" s="56"/>
      <c r="FP375" s="56"/>
      <c r="FQ375" s="56"/>
      <c r="FR375" s="56"/>
      <c r="FS375" s="56"/>
      <c r="FT375" s="56"/>
      <c r="FU375" s="56"/>
      <c r="FV375" s="56"/>
      <c r="FW375" s="56"/>
      <c r="FX375" s="56"/>
      <c r="FY375" s="56"/>
      <c r="FZ375" s="56"/>
      <c r="GA375" s="56"/>
      <c r="GB375" s="56"/>
      <c r="GC375" s="56"/>
      <c r="GD375" s="56"/>
      <c r="GE375" s="56"/>
      <c r="GF375" s="56"/>
      <c r="GG375" s="56"/>
      <c r="GH375" s="56"/>
      <c r="GI375" s="56"/>
      <c r="GJ375" s="56"/>
      <c r="GK375" s="56"/>
      <c r="GL375" s="56"/>
      <c r="GM375" s="56"/>
      <c r="GN375" s="56"/>
      <c r="GO375" s="56"/>
      <c r="GP375" s="56"/>
      <c r="GQ375" s="56"/>
      <c r="GR375" s="56"/>
      <c r="GS375" s="56"/>
      <c r="GT375" s="56"/>
      <c r="GU375" s="56"/>
      <c r="GV375" s="56"/>
      <c r="GW375" s="56"/>
      <c r="GX375" s="56"/>
      <c r="GY375" s="56"/>
      <c r="GZ375" s="56"/>
      <c r="HA375" s="56"/>
      <c r="HB375" s="56"/>
      <c r="HC375" s="56"/>
      <c r="HD375" s="56"/>
      <c r="HE375" s="56"/>
      <c r="HF375" s="56"/>
      <c r="HG375" s="56"/>
      <c r="HH375" s="56"/>
      <c r="HI375" s="56"/>
      <c r="HJ375" s="56"/>
      <c r="HK375" s="56"/>
      <c r="HL375" s="56"/>
      <c r="HM375" s="56"/>
    </row>
    <row r="376" spans="2:221" x14ac:dyDescent="0.25"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  <c r="EO376" s="56"/>
      <c r="EP376" s="56"/>
      <c r="EQ376" s="56"/>
      <c r="ER376" s="56"/>
      <c r="ES376" s="56"/>
      <c r="ET376" s="56"/>
      <c r="EU376" s="56"/>
      <c r="EV376" s="56"/>
      <c r="EW376" s="56"/>
      <c r="EX376" s="56"/>
      <c r="EY376" s="56"/>
      <c r="EZ376" s="56"/>
      <c r="FA376" s="56"/>
      <c r="FB376" s="56"/>
      <c r="FC376" s="56"/>
      <c r="FD376" s="56"/>
      <c r="FE376" s="56"/>
      <c r="FF376" s="56"/>
      <c r="FG376" s="56"/>
      <c r="FH376" s="56"/>
      <c r="FI376" s="56"/>
      <c r="FJ376" s="56"/>
      <c r="FK376" s="56"/>
      <c r="FL376" s="56"/>
      <c r="FM376" s="56"/>
      <c r="FN376" s="56"/>
      <c r="FO376" s="56"/>
      <c r="FP376" s="56"/>
      <c r="FQ376" s="56"/>
      <c r="FR376" s="56"/>
      <c r="FS376" s="56"/>
      <c r="FT376" s="56"/>
      <c r="FU376" s="56"/>
      <c r="FV376" s="56"/>
      <c r="FW376" s="56"/>
      <c r="FX376" s="56"/>
      <c r="FY376" s="56"/>
      <c r="FZ376" s="56"/>
      <c r="GA376" s="56"/>
      <c r="GB376" s="56"/>
      <c r="GC376" s="56"/>
      <c r="GD376" s="56"/>
      <c r="GE376" s="56"/>
      <c r="GF376" s="56"/>
      <c r="GG376" s="56"/>
      <c r="GH376" s="56"/>
      <c r="GI376" s="56"/>
      <c r="GJ376" s="56"/>
      <c r="GK376" s="56"/>
      <c r="GL376" s="56"/>
      <c r="GM376" s="56"/>
      <c r="GN376" s="56"/>
      <c r="GO376" s="56"/>
      <c r="GP376" s="56"/>
      <c r="GQ376" s="56"/>
      <c r="GR376" s="56"/>
      <c r="GS376" s="56"/>
      <c r="GT376" s="56"/>
      <c r="GU376" s="56"/>
      <c r="GV376" s="56"/>
      <c r="GW376" s="56"/>
      <c r="GX376" s="56"/>
      <c r="GY376" s="56"/>
      <c r="GZ376" s="56"/>
      <c r="HA376" s="56"/>
      <c r="HB376" s="56"/>
      <c r="HC376" s="56"/>
      <c r="HD376" s="56"/>
      <c r="HE376" s="56"/>
      <c r="HF376" s="56"/>
      <c r="HG376" s="56"/>
      <c r="HH376" s="56"/>
      <c r="HI376" s="56"/>
      <c r="HJ376" s="56"/>
      <c r="HK376" s="56"/>
      <c r="HL376" s="56"/>
      <c r="HM376" s="56"/>
    </row>
    <row r="377" spans="2:221" x14ac:dyDescent="0.25"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  <c r="EN377" s="56"/>
      <c r="EO377" s="56"/>
      <c r="EP377" s="56"/>
      <c r="EQ377" s="56"/>
      <c r="ER377" s="56"/>
      <c r="ES377" s="56"/>
      <c r="ET377" s="56"/>
      <c r="EU377" s="56"/>
      <c r="EV377" s="56"/>
      <c r="EW377" s="56"/>
      <c r="EX377" s="56"/>
      <c r="EY377" s="56"/>
      <c r="EZ377" s="56"/>
      <c r="FA377" s="56"/>
      <c r="FB377" s="56"/>
      <c r="FC377" s="56"/>
      <c r="FD377" s="56"/>
      <c r="FE377" s="56"/>
      <c r="FF377" s="56"/>
      <c r="FG377" s="56"/>
      <c r="FH377" s="56"/>
      <c r="FI377" s="56"/>
      <c r="FJ377" s="56"/>
      <c r="FK377" s="56"/>
      <c r="FL377" s="56"/>
      <c r="FM377" s="56"/>
      <c r="FN377" s="56"/>
      <c r="FO377" s="56"/>
      <c r="FP377" s="56"/>
      <c r="FQ377" s="56"/>
      <c r="FR377" s="56"/>
      <c r="FS377" s="56"/>
      <c r="FT377" s="56"/>
      <c r="FU377" s="56"/>
      <c r="FV377" s="56"/>
      <c r="FW377" s="56"/>
      <c r="FX377" s="56"/>
      <c r="FY377" s="56"/>
      <c r="FZ377" s="56"/>
      <c r="GA377" s="56"/>
      <c r="GB377" s="56"/>
      <c r="GC377" s="56"/>
      <c r="GD377" s="56"/>
      <c r="GE377" s="56"/>
      <c r="GF377" s="56"/>
      <c r="GG377" s="56"/>
      <c r="GH377" s="56"/>
      <c r="GI377" s="56"/>
      <c r="GJ377" s="56"/>
      <c r="GK377" s="56"/>
      <c r="GL377" s="56"/>
      <c r="GM377" s="56"/>
      <c r="GN377" s="56"/>
      <c r="GO377" s="56"/>
      <c r="GP377" s="56"/>
      <c r="GQ377" s="56"/>
      <c r="GR377" s="56"/>
      <c r="GS377" s="56"/>
      <c r="GT377" s="56"/>
      <c r="GU377" s="56"/>
      <c r="GV377" s="56"/>
      <c r="GW377" s="56"/>
      <c r="GX377" s="56"/>
      <c r="GY377" s="56"/>
      <c r="GZ377" s="56"/>
      <c r="HA377" s="56"/>
      <c r="HB377" s="56"/>
      <c r="HC377" s="56"/>
      <c r="HD377" s="56"/>
      <c r="HE377" s="56"/>
      <c r="HF377" s="56"/>
      <c r="HG377" s="56"/>
      <c r="HH377" s="56"/>
      <c r="HI377" s="56"/>
      <c r="HJ377" s="56"/>
      <c r="HK377" s="56"/>
      <c r="HL377" s="56"/>
      <c r="HM377" s="56"/>
    </row>
    <row r="378" spans="2:221" x14ac:dyDescent="0.25"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  <c r="EO378" s="56"/>
      <c r="EP378" s="56"/>
      <c r="EQ378" s="56"/>
      <c r="ER378" s="56"/>
      <c r="ES378" s="56"/>
      <c r="ET378" s="56"/>
      <c r="EU378" s="56"/>
      <c r="EV378" s="56"/>
      <c r="EW378" s="56"/>
      <c r="EX378" s="56"/>
      <c r="EY378" s="56"/>
      <c r="EZ378" s="56"/>
      <c r="FA378" s="56"/>
      <c r="FB378" s="56"/>
      <c r="FC378" s="56"/>
      <c r="FD378" s="56"/>
      <c r="FE378" s="56"/>
      <c r="FF378" s="56"/>
      <c r="FG378" s="56"/>
      <c r="FH378" s="56"/>
      <c r="FI378" s="56"/>
      <c r="FJ378" s="56"/>
      <c r="FK378" s="56"/>
      <c r="FL378" s="56"/>
      <c r="FM378" s="56"/>
      <c r="FN378" s="56"/>
      <c r="FO378" s="56"/>
      <c r="FP378" s="56"/>
      <c r="FQ378" s="56"/>
      <c r="FR378" s="56"/>
      <c r="FS378" s="56"/>
      <c r="FT378" s="56"/>
      <c r="FU378" s="56"/>
      <c r="FV378" s="56"/>
      <c r="FW378" s="56"/>
      <c r="FX378" s="56"/>
      <c r="FY378" s="56"/>
      <c r="FZ378" s="56"/>
      <c r="GA378" s="56"/>
      <c r="GB378" s="56"/>
      <c r="GC378" s="56"/>
      <c r="GD378" s="56"/>
      <c r="GE378" s="56"/>
      <c r="GF378" s="56"/>
      <c r="GG378" s="56"/>
      <c r="GH378" s="56"/>
      <c r="GI378" s="56"/>
      <c r="GJ378" s="56"/>
      <c r="GK378" s="56"/>
      <c r="GL378" s="56"/>
      <c r="GM378" s="56"/>
      <c r="GN378" s="56"/>
      <c r="GO378" s="56"/>
      <c r="GP378" s="56"/>
      <c r="GQ378" s="56"/>
      <c r="GR378" s="56"/>
      <c r="GS378" s="56"/>
      <c r="GT378" s="56"/>
      <c r="GU378" s="56"/>
      <c r="GV378" s="56"/>
      <c r="GW378" s="56"/>
      <c r="GX378" s="56"/>
      <c r="GY378" s="56"/>
      <c r="GZ378" s="56"/>
      <c r="HA378" s="56"/>
      <c r="HB378" s="56"/>
      <c r="HC378" s="56"/>
      <c r="HD378" s="56"/>
      <c r="HE378" s="56"/>
      <c r="HF378" s="56"/>
      <c r="HG378" s="56"/>
      <c r="HH378" s="56"/>
      <c r="HI378" s="56"/>
      <c r="HJ378" s="56"/>
      <c r="HK378" s="56"/>
      <c r="HL378" s="56"/>
      <c r="HM378" s="56"/>
    </row>
    <row r="379" spans="2:221" x14ac:dyDescent="0.25"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6"/>
      <c r="EA379" s="56"/>
      <c r="EB379" s="56"/>
      <c r="EC379" s="56"/>
      <c r="ED379" s="56"/>
      <c r="EE379" s="56"/>
      <c r="EF379" s="56"/>
      <c r="EG379" s="56"/>
      <c r="EH379" s="56"/>
      <c r="EI379" s="56"/>
      <c r="EJ379" s="56"/>
      <c r="EK379" s="56"/>
      <c r="EL379" s="56"/>
      <c r="EM379" s="56"/>
      <c r="EN379" s="56"/>
      <c r="EO379" s="56"/>
      <c r="EP379" s="56"/>
      <c r="EQ379" s="56"/>
      <c r="ER379" s="56"/>
      <c r="ES379" s="56"/>
      <c r="ET379" s="56"/>
      <c r="EU379" s="56"/>
      <c r="EV379" s="56"/>
      <c r="EW379" s="56"/>
      <c r="EX379" s="56"/>
      <c r="EY379" s="56"/>
      <c r="EZ379" s="56"/>
      <c r="FA379" s="56"/>
      <c r="FB379" s="56"/>
      <c r="FC379" s="56"/>
      <c r="FD379" s="56"/>
      <c r="FE379" s="56"/>
      <c r="FF379" s="56"/>
      <c r="FG379" s="56"/>
      <c r="FH379" s="56"/>
      <c r="FI379" s="56"/>
      <c r="FJ379" s="56"/>
      <c r="FK379" s="56"/>
      <c r="FL379" s="56"/>
      <c r="FM379" s="56"/>
      <c r="FN379" s="56"/>
      <c r="FO379" s="56"/>
      <c r="FP379" s="56"/>
      <c r="FQ379" s="56"/>
      <c r="FR379" s="56"/>
      <c r="FS379" s="56"/>
      <c r="FT379" s="56"/>
      <c r="FU379" s="56"/>
      <c r="FV379" s="56"/>
      <c r="FW379" s="56"/>
      <c r="FX379" s="56"/>
      <c r="FY379" s="56"/>
      <c r="FZ379" s="56"/>
      <c r="GA379" s="56"/>
      <c r="GB379" s="56"/>
      <c r="GC379" s="56"/>
      <c r="GD379" s="56"/>
      <c r="GE379" s="56"/>
      <c r="GF379" s="56"/>
      <c r="GG379" s="56"/>
      <c r="GH379" s="56"/>
      <c r="GI379" s="56"/>
      <c r="GJ379" s="56"/>
      <c r="GK379" s="56"/>
      <c r="GL379" s="56"/>
      <c r="GM379" s="56"/>
      <c r="GN379" s="56"/>
      <c r="GO379" s="56"/>
      <c r="GP379" s="56"/>
      <c r="GQ379" s="56"/>
      <c r="GR379" s="56"/>
      <c r="GS379" s="56"/>
      <c r="GT379" s="56"/>
      <c r="GU379" s="56"/>
      <c r="GV379" s="56"/>
      <c r="GW379" s="56"/>
      <c r="GX379" s="56"/>
      <c r="GY379" s="56"/>
      <c r="GZ379" s="56"/>
      <c r="HA379" s="56"/>
      <c r="HB379" s="56"/>
      <c r="HC379" s="56"/>
      <c r="HD379" s="56"/>
      <c r="HE379" s="56"/>
      <c r="HF379" s="56"/>
      <c r="HG379" s="56"/>
      <c r="HH379" s="56"/>
      <c r="HI379" s="56"/>
      <c r="HJ379" s="56"/>
      <c r="HK379" s="56"/>
      <c r="HL379" s="56"/>
      <c r="HM379" s="56"/>
    </row>
    <row r="380" spans="2:221" x14ac:dyDescent="0.25"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  <c r="EO380" s="56"/>
      <c r="EP380" s="56"/>
      <c r="EQ380" s="56"/>
      <c r="ER380" s="56"/>
      <c r="ES380" s="56"/>
      <c r="ET380" s="56"/>
      <c r="EU380" s="56"/>
      <c r="EV380" s="56"/>
      <c r="EW380" s="56"/>
      <c r="EX380" s="56"/>
      <c r="EY380" s="56"/>
      <c r="EZ380" s="56"/>
      <c r="FA380" s="56"/>
      <c r="FB380" s="56"/>
      <c r="FC380" s="56"/>
      <c r="FD380" s="56"/>
      <c r="FE380" s="56"/>
      <c r="FF380" s="56"/>
      <c r="FG380" s="56"/>
      <c r="FH380" s="56"/>
      <c r="FI380" s="56"/>
      <c r="FJ380" s="56"/>
      <c r="FK380" s="56"/>
      <c r="FL380" s="56"/>
      <c r="FM380" s="56"/>
      <c r="FN380" s="56"/>
      <c r="FO380" s="56"/>
      <c r="FP380" s="56"/>
      <c r="FQ380" s="56"/>
      <c r="FR380" s="56"/>
      <c r="FS380" s="56"/>
      <c r="FT380" s="56"/>
      <c r="FU380" s="56"/>
      <c r="FV380" s="56"/>
      <c r="FW380" s="56"/>
      <c r="FX380" s="56"/>
      <c r="FY380" s="56"/>
      <c r="FZ380" s="56"/>
      <c r="GA380" s="56"/>
      <c r="GB380" s="56"/>
      <c r="GC380" s="56"/>
      <c r="GD380" s="56"/>
      <c r="GE380" s="56"/>
      <c r="GF380" s="56"/>
      <c r="GG380" s="56"/>
      <c r="GH380" s="56"/>
      <c r="GI380" s="56"/>
      <c r="GJ380" s="56"/>
      <c r="GK380" s="56"/>
      <c r="GL380" s="56"/>
      <c r="GM380" s="56"/>
      <c r="GN380" s="56"/>
      <c r="GO380" s="56"/>
      <c r="GP380" s="56"/>
      <c r="GQ380" s="56"/>
      <c r="GR380" s="56"/>
      <c r="GS380" s="56"/>
      <c r="GT380" s="56"/>
      <c r="GU380" s="56"/>
      <c r="GV380" s="56"/>
      <c r="GW380" s="56"/>
      <c r="GX380" s="56"/>
      <c r="GY380" s="56"/>
      <c r="GZ380" s="56"/>
      <c r="HA380" s="56"/>
      <c r="HB380" s="56"/>
      <c r="HC380" s="56"/>
      <c r="HD380" s="56"/>
      <c r="HE380" s="56"/>
      <c r="HF380" s="56"/>
      <c r="HG380" s="56"/>
      <c r="HH380" s="56"/>
      <c r="HI380" s="56"/>
      <c r="HJ380" s="56"/>
      <c r="HK380" s="56"/>
      <c r="HL380" s="56"/>
      <c r="HM380" s="56"/>
    </row>
    <row r="381" spans="2:221" x14ac:dyDescent="0.25"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  <c r="EO381" s="56"/>
      <c r="EP381" s="56"/>
      <c r="EQ381" s="56"/>
      <c r="ER381" s="56"/>
      <c r="ES381" s="56"/>
      <c r="ET381" s="56"/>
      <c r="EU381" s="56"/>
      <c r="EV381" s="56"/>
      <c r="EW381" s="56"/>
      <c r="EX381" s="56"/>
      <c r="EY381" s="56"/>
      <c r="EZ381" s="56"/>
      <c r="FA381" s="56"/>
      <c r="FB381" s="56"/>
      <c r="FC381" s="56"/>
      <c r="FD381" s="56"/>
      <c r="FE381" s="56"/>
      <c r="FF381" s="56"/>
      <c r="FG381" s="56"/>
      <c r="FH381" s="56"/>
      <c r="FI381" s="56"/>
      <c r="FJ381" s="56"/>
      <c r="FK381" s="56"/>
      <c r="FL381" s="56"/>
      <c r="FM381" s="56"/>
      <c r="FN381" s="56"/>
      <c r="FO381" s="56"/>
      <c r="FP381" s="56"/>
      <c r="FQ381" s="56"/>
      <c r="FR381" s="56"/>
      <c r="FS381" s="56"/>
      <c r="FT381" s="56"/>
      <c r="FU381" s="56"/>
      <c r="FV381" s="56"/>
      <c r="FW381" s="56"/>
      <c r="FX381" s="56"/>
      <c r="FY381" s="56"/>
      <c r="FZ381" s="56"/>
      <c r="GA381" s="56"/>
      <c r="GB381" s="56"/>
      <c r="GC381" s="56"/>
      <c r="GD381" s="56"/>
      <c r="GE381" s="56"/>
      <c r="GF381" s="56"/>
      <c r="GG381" s="56"/>
      <c r="GH381" s="56"/>
      <c r="GI381" s="56"/>
      <c r="GJ381" s="56"/>
      <c r="GK381" s="56"/>
      <c r="GL381" s="56"/>
      <c r="GM381" s="56"/>
      <c r="GN381" s="56"/>
      <c r="GO381" s="56"/>
      <c r="GP381" s="56"/>
      <c r="GQ381" s="56"/>
      <c r="GR381" s="56"/>
      <c r="GS381" s="56"/>
      <c r="GT381" s="56"/>
      <c r="GU381" s="56"/>
      <c r="GV381" s="56"/>
      <c r="GW381" s="56"/>
      <c r="GX381" s="56"/>
      <c r="GY381" s="56"/>
      <c r="GZ381" s="56"/>
      <c r="HA381" s="56"/>
      <c r="HB381" s="56"/>
      <c r="HC381" s="56"/>
      <c r="HD381" s="56"/>
      <c r="HE381" s="56"/>
      <c r="HF381" s="56"/>
      <c r="HG381" s="56"/>
      <c r="HH381" s="56"/>
      <c r="HI381" s="56"/>
      <c r="HJ381" s="56"/>
      <c r="HK381" s="56"/>
      <c r="HL381" s="56"/>
      <c r="HM381" s="56"/>
    </row>
    <row r="382" spans="2:221" x14ac:dyDescent="0.25"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  <c r="EO382" s="56"/>
      <c r="EP382" s="56"/>
      <c r="EQ382" s="56"/>
      <c r="ER382" s="56"/>
      <c r="ES382" s="56"/>
      <c r="ET382" s="56"/>
      <c r="EU382" s="56"/>
      <c r="EV382" s="56"/>
      <c r="EW382" s="56"/>
      <c r="EX382" s="56"/>
      <c r="EY382" s="56"/>
      <c r="EZ382" s="56"/>
      <c r="FA382" s="56"/>
      <c r="FB382" s="56"/>
      <c r="FC382" s="56"/>
      <c r="FD382" s="56"/>
      <c r="FE382" s="56"/>
      <c r="FF382" s="56"/>
      <c r="FG382" s="56"/>
      <c r="FH382" s="56"/>
      <c r="FI382" s="56"/>
      <c r="FJ382" s="56"/>
      <c r="FK382" s="56"/>
      <c r="FL382" s="56"/>
      <c r="FM382" s="56"/>
      <c r="FN382" s="56"/>
      <c r="FO382" s="56"/>
      <c r="FP382" s="56"/>
      <c r="FQ382" s="56"/>
      <c r="FR382" s="56"/>
      <c r="FS382" s="56"/>
      <c r="FT382" s="56"/>
      <c r="FU382" s="56"/>
      <c r="FV382" s="56"/>
      <c r="FW382" s="56"/>
      <c r="FX382" s="56"/>
      <c r="FY382" s="56"/>
      <c r="FZ382" s="56"/>
      <c r="GA382" s="56"/>
      <c r="GB382" s="56"/>
      <c r="GC382" s="56"/>
      <c r="GD382" s="56"/>
      <c r="GE382" s="56"/>
      <c r="GF382" s="56"/>
      <c r="GG382" s="56"/>
      <c r="GH382" s="56"/>
      <c r="GI382" s="56"/>
      <c r="GJ382" s="56"/>
      <c r="GK382" s="56"/>
      <c r="GL382" s="56"/>
      <c r="GM382" s="56"/>
      <c r="GN382" s="56"/>
      <c r="GO382" s="56"/>
      <c r="GP382" s="56"/>
      <c r="GQ382" s="56"/>
      <c r="GR382" s="56"/>
      <c r="GS382" s="56"/>
      <c r="GT382" s="56"/>
      <c r="GU382" s="56"/>
      <c r="GV382" s="56"/>
      <c r="GW382" s="56"/>
      <c r="GX382" s="56"/>
      <c r="GY382" s="56"/>
      <c r="GZ382" s="56"/>
      <c r="HA382" s="56"/>
      <c r="HB382" s="56"/>
      <c r="HC382" s="56"/>
      <c r="HD382" s="56"/>
      <c r="HE382" s="56"/>
      <c r="HF382" s="56"/>
      <c r="HG382" s="56"/>
      <c r="HH382" s="56"/>
      <c r="HI382" s="56"/>
      <c r="HJ382" s="56"/>
      <c r="HK382" s="56"/>
      <c r="HL382" s="56"/>
      <c r="HM382" s="56"/>
    </row>
    <row r="383" spans="2:221" x14ac:dyDescent="0.25"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  <c r="EO383" s="56"/>
      <c r="EP383" s="56"/>
      <c r="EQ383" s="56"/>
      <c r="ER383" s="56"/>
      <c r="ES383" s="56"/>
      <c r="ET383" s="56"/>
      <c r="EU383" s="56"/>
      <c r="EV383" s="56"/>
      <c r="EW383" s="56"/>
      <c r="EX383" s="56"/>
      <c r="EY383" s="56"/>
      <c r="EZ383" s="56"/>
      <c r="FA383" s="56"/>
      <c r="FB383" s="56"/>
      <c r="FC383" s="56"/>
      <c r="FD383" s="56"/>
      <c r="FE383" s="56"/>
      <c r="FF383" s="56"/>
      <c r="FG383" s="56"/>
      <c r="FH383" s="56"/>
      <c r="FI383" s="56"/>
      <c r="FJ383" s="56"/>
      <c r="FK383" s="56"/>
      <c r="FL383" s="56"/>
      <c r="FM383" s="56"/>
      <c r="FN383" s="56"/>
      <c r="FO383" s="56"/>
      <c r="FP383" s="56"/>
      <c r="FQ383" s="56"/>
      <c r="FR383" s="56"/>
      <c r="FS383" s="56"/>
      <c r="FT383" s="56"/>
      <c r="FU383" s="56"/>
      <c r="FV383" s="56"/>
      <c r="FW383" s="56"/>
      <c r="FX383" s="56"/>
      <c r="FY383" s="56"/>
      <c r="FZ383" s="56"/>
      <c r="GA383" s="56"/>
      <c r="GB383" s="56"/>
      <c r="GC383" s="56"/>
      <c r="GD383" s="56"/>
      <c r="GE383" s="56"/>
      <c r="GF383" s="56"/>
      <c r="GG383" s="56"/>
      <c r="GH383" s="56"/>
      <c r="GI383" s="56"/>
      <c r="GJ383" s="56"/>
      <c r="GK383" s="56"/>
      <c r="GL383" s="56"/>
      <c r="GM383" s="56"/>
      <c r="GN383" s="56"/>
      <c r="GO383" s="56"/>
      <c r="GP383" s="56"/>
      <c r="GQ383" s="56"/>
      <c r="GR383" s="56"/>
      <c r="GS383" s="56"/>
      <c r="GT383" s="56"/>
      <c r="GU383" s="56"/>
      <c r="GV383" s="56"/>
      <c r="GW383" s="56"/>
      <c r="GX383" s="56"/>
      <c r="GY383" s="56"/>
      <c r="GZ383" s="56"/>
      <c r="HA383" s="56"/>
      <c r="HB383" s="56"/>
      <c r="HC383" s="56"/>
      <c r="HD383" s="56"/>
      <c r="HE383" s="56"/>
      <c r="HF383" s="56"/>
      <c r="HG383" s="56"/>
      <c r="HH383" s="56"/>
      <c r="HI383" s="56"/>
      <c r="HJ383" s="56"/>
      <c r="HK383" s="56"/>
      <c r="HL383" s="56"/>
      <c r="HM383" s="56"/>
    </row>
    <row r="384" spans="2:221" x14ac:dyDescent="0.25"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  <c r="EO384" s="56"/>
      <c r="EP384" s="56"/>
      <c r="EQ384" s="56"/>
      <c r="ER384" s="56"/>
      <c r="ES384" s="56"/>
      <c r="ET384" s="56"/>
      <c r="EU384" s="56"/>
      <c r="EV384" s="56"/>
      <c r="EW384" s="56"/>
      <c r="EX384" s="56"/>
      <c r="EY384" s="56"/>
      <c r="EZ384" s="56"/>
      <c r="FA384" s="56"/>
      <c r="FB384" s="56"/>
      <c r="FC384" s="56"/>
      <c r="FD384" s="56"/>
      <c r="FE384" s="56"/>
      <c r="FF384" s="56"/>
      <c r="FG384" s="56"/>
      <c r="FH384" s="56"/>
      <c r="FI384" s="56"/>
      <c r="FJ384" s="56"/>
      <c r="FK384" s="56"/>
      <c r="FL384" s="56"/>
      <c r="FM384" s="56"/>
      <c r="FN384" s="56"/>
      <c r="FO384" s="56"/>
      <c r="FP384" s="56"/>
      <c r="FQ384" s="56"/>
      <c r="FR384" s="56"/>
      <c r="FS384" s="56"/>
      <c r="FT384" s="56"/>
      <c r="FU384" s="56"/>
      <c r="FV384" s="56"/>
      <c r="FW384" s="56"/>
      <c r="FX384" s="56"/>
      <c r="FY384" s="56"/>
      <c r="FZ384" s="56"/>
      <c r="GA384" s="56"/>
      <c r="GB384" s="56"/>
      <c r="GC384" s="56"/>
      <c r="GD384" s="56"/>
      <c r="GE384" s="56"/>
      <c r="GF384" s="56"/>
      <c r="GG384" s="56"/>
      <c r="GH384" s="56"/>
      <c r="GI384" s="56"/>
      <c r="GJ384" s="56"/>
      <c r="GK384" s="56"/>
      <c r="GL384" s="56"/>
      <c r="GM384" s="56"/>
      <c r="GN384" s="56"/>
      <c r="GO384" s="56"/>
      <c r="GP384" s="56"/>
      <c r="GQ384" s="56"/>
      <c r="GR384" s="56"/>
      <c r="GS384" s="56"/>
      <c r="GT384" s="56"/>
      <c r="GU384" s="56"/>
      <c r="GV384" s="56"/>
      <c r="GW384" s="56"/>
      <c r="GX384" s="56"/>
      <c r="GY384" s="56"/>
      <c r="GZ384" s="56"/>
      <c r="HA384" s="56"/>
      <c r="HB384" s="56"/>
      <c r="HC384" s="56"/>
      <c r="HD384" s="56"/>
      <c r="HE384" s="56"/>
      <c r="HF384" s="56"/>
      <c r="HG384" s="56"/>
      <c r="HH384" s="56"/>
      <c r="HI384" s="56"/>
      <c r="HJ384" s="56"/>
      <c r="HK384" s="56"/>
      <c r="HL384" s="56"/>
      <c r="HM384" s="56"/>
    </row>
    <row r="385" spans="2:221" x14ac:dyDescent="0.25"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  <c r="EO385" s="56"/>
      <c r="EP385" s="56"/>
      <c r="EQ385" s="56"/>
      <c r="ER385" s="56"/>
      <c r="ES385" s="56"/>
      <c r="ET385" s="56"/>
      <c r="EU385" s="56"/>
      <c r="EV385" s="56"/>
      <c r="EW385" s="56"/>
      <c r="EX385" s="56"/>
      <c r="EY385" s="56"/>
      <c r="EZ385" s="56"/>
      <c r="FA385" s="56"/>
      <c r="FB385" s="56"/>
      <c r="FC385" s="56"/>
      <c r="FD385" s="56"/>
      <c r="FE385" s="56"/>
      <c r="FF385" s="56"/>
      <c r="FG385" s="56"/>
      <c r="FH385" s="56"/>
      <c r="FI385" s="56"/>
      <c r="FJ385" s="56"/>
      <c r="FK385" s="56"/>
      <c r="FL385" s="56"/>
      <c r="FM385" s="56"/>
      <c r="FN385" s="56"/>
      <c r="FO385" s="56"/>
      <c r="FP385" s="56"/>
      <c r="FQ385" s="56"/>
      <c r="FR385" s="56"/>
      <c r="FS385" s="56"/>
      <c r="FT385" s="56"/>
      <c r="FU385" s="56"/>
      <c r="FV385" s="56"/>
      <c r="FW385" s="56"/>
      <c r="FX385" s="56"/>
      <c r="FY385" s="56"/>
      <c r="FZ385" s="56"/>
      <c r="GA385" s="56"/>
      <c r="GB385" s="56"/>
      <c r="GC385" s="56"/>
      <c r="GD385" s="56"/>
      <c r="GE385" s="56"/>
      <c r="GF385" s="56"/>
      <c r="GG385" s="56"/>
      <c r="GH385" s="56"/>
      <c r="GI385" s="56"/>
      <c r="GJ385" s="56"/>
      <c r="GK385" s="56"/>
      <c r="GL385" s="56"/>
      <c r="GM385" s="56"/>
      <c r="GN385" s="56"/>
      <c r="GO385" s="56"/>
      <c r="GP385" s="56"/>
      <c r="GQ385" s="56"/>
      <c r="GR385" s="56"/>
      <c r="GS385" s="56"/>
      <c r="GT385" s="56"/>
      <c r="GU385" s="56"/>
      <c r="GV385" s="56"/>
      <c r="GW385" s="56"/>
      <c r="GX385" s="56"/>
      <c r="GY385" s="56"/>
      <c r="GZ385" s="56"/>
      <c r="HA385" s="56"/>
      <c r="HB385" s="56"/>
      <c r="HC385" s="56"/>
      <c r="HD385" s="56"/>
      <c r="HE385" s="56"/>
      <c r="HF385" s="56"/>
      <c r="HG385" s="56"/>
      <c r="HH385" s="56"/>
      <c r="HI385" s="56"/>
      <c r="HJ385" s="56"/>
      <c r="HK385" s="56"/>
      <c r="HL385" s="56"/>
      <c r="HM385" s="56"/>
    </row>
    <row r="386" spans="2:221" x14ac:dyDescent="0.25"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  <c r="EO386" s="56"/>
      <c r="EP386" s="56"/>
      <c r="EQ386" s="56"/>
      <c r="ER386" s="56"/>
      <c r="ES386" s="56"/>
      <c r="ET386" s="56"/>
      <c r="EU386" s="56"/>
      <c r="EV386" s="56"/>
      <c r="EW386" s="56"/>
      <c r="EX386" s="56"/>
      <c r="EY386" s="56"/>
      <c r="EZ386" s="56"/>
      <c r="FA386" s="56"/>
      <c r="FB386" s="56"/>
      <c r="FC386" s="56"/>
      <c r="FD386" s="56"/>
      <c r="FE386" s="56"/>
      <c r="FF386" s="56"/>
      <c r="FG386" s="56"/>
      <c r="FH386" s="56"/>
      <c r="FI386" s="56"/>
      <c r="FJ386" s="56"/>
      <c r="FK386" s="56"/>
      <c r="FL386" s="56"/>
      <c r="FM386" s="56"/>
      <c r="FN386" s="56"/>
      <c r="FO386" s="56"/>
      <c r="FP386" s="56"/>
      <c r="FQ386" s="56"/>
      <c r="FR386" s="56"/>
      <c r="FS386" s="56"/>
      <c r="FT386" s="56"/>
      <c r="FU386" s="56"/>
      <c r="FV386" s="56"/>
      <c r="FW386" s="56"/>
      <c r="FX386" s="56"/>
      <c r="FY386" s="56"/>
      <c r="FZ386" s="56"/>
      <c r="GA386" s="56"/>
      <c r="GB386" s="56"/>
      <c r="GC386" s="56"/>
      <c r="GD386" s="56"/>
      <c r="GE386" s="56"/>
      <c r="GF386" s="56"/>
      <c r="GG386" s="56"/>
      <c r="GH386" s="56"/>
      <c r="GI386" s="56"/>
      <c r="GJ386" s="56"/>
      <c r="GK386" s="56"/>
      <c r="GL386" s="56"/>
      <c r="GM386" s="56"/>
      <c r="GN386" s="56"/>
      <c r="GO386" s="56"/>
      <c r="GP386" s="56"/>
      <c r="GQ386" s="56"/>
      <c r="GR386" s="56"/>
      <c r="GS386" s="56"/>
      <c r="GT386" s="56"/>
      <c r="GU386" s="56"/>
      <c r="GV386" s="56"/>
      <c r="GW386" s="56"/>
      <c r="GX386" s="56"/>
      <c r="GY386" s="56"/>
      <c r="GZ386" s="56"/>
      <c r="HA386" s="56"/>
      <c r="HB386" s="56"/>
      <c r="HC386" s="56"/>
      <c r="HD386" s="56"/>
      <c r="HE386" s="56"/>
      <c r="HF386" s="56"/>
      <c r="HG386" s="56"/>
      <c r="HH386" s="56"/>
      <c r="HI386" s="56"/>
      <c r="HJ386" s="56"/>
      <c r="HK386" s="56"/>
      <c r="HL386" s="56"/>
      <c r="HM386" s="56"/>
    </row>
    <row r="387" spans="2:221" x14ac:dyDescent="0.25"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  <c r="EO387" s="56"/>
      <c r="EP387" s="56"/>
      <c r="EQ387" s="56"/>
      <c r="ER387" s="56"/>
      <c r="ES387" s="56"/>
      <c r="ET387" s="56"/>
      <c r="EU387" s="56"/>
      <c r="EV387" s="56"/>
      <c r="EW387" s="56"/>
      <c r="EX387" s="56"/>
      <c r="EY387" s="56"/>
      <c r="EZ387" s="56"/>
      <c r="FA387" s="56"/>
      <c r="FB387" s="56"/>
      <c r="FC387" s="56"/>
      <c r="FD387" s="56"/>
      <c r="FE387" s="56"/>
      <c r="FF387" s="56"/>
      <c r="FG387" s="56"/>
      <c r="FH387" s="56"/>
      <c r="FI387" s="56"/>
      <c r="FJ387" s="56"/>
      <c r="FK387" s="56"/>
      <c r="FL387" s="56"/>
      <c r="FM387" s="56"/>
      <c r="FN387" s="56"/>
      <c r="FO387" s="56"/>
      <c r="FP387" s="56"/>
      <c r="FQ387" s="56"/>
      <c r="FR387" s="56"/>
      <c r="FS387" s="56"/>
      <c r="FT387" s="56"/>
      <c r="FU387" s="56"/>
      <c r="FV387" s="56"/>
      <c r="FW387" s="56"/>
      <c r="FX387" s="56"/>
      <c r="FY387" s="56"/>
      <c r="FZ387" s="56"/>
      <c r="GA387" s="56"/>
      <c r="GB387" s="56"/>
      <c r="GC387" s="56"/>
      <c r="GD387" s="56"/>
      <c r="GE387" s="56"/>
      <c r="GF387" s="56"/>
      <c r="GG387" s="56"/>
      <c r="GH387" s="56"/>
      <c r="GI387" s="56"/>
      <c r="GJ387" s="56"/>
      <c r="GK387" s="56"/>
      <c r="GL387" s="56"/>
      <c r="GM387" s="56"/>
      <c r="GN387" s="56"/>
      <c r="GO387" s="56"/>
      <c r="GP387" s="56"/>
      <c r="GQ387" s="56"/>
      <c r="GR387" s="56"/>
      <c r="GS387" s="56"/>
      <c r="GT387" s="56"/>
      <c r="GU387" s="56"/>
      <c r="GV387" s="56"/>
      <c r="GW387" s="56"/>
      <c r="GX387" s="56"/>
      <c r="GY387" s="56"/>
      <c r="GZ387" s="56"/>
      <c r="HA387" s="56"/>
      <c r="HB387" s="56"/>
      <c r="HC387" s="56"/>
      <c r="HD387" s="56"/>
      <c r="HE387" s="56"/>
      <c r="HF387" s="56"/>
      <c r="HG387" s="56"/>
      <c r="HH387" s="56"/>
      <c r="HI387" s="56"/>
      <c r="HJ387" s="56"/>
      <c r="HK387" s="56"/>
      <c r="HL387" s="56"/>
      <c r="HM387" s="56"/>
    </row>
    <row r="388" spans="2:221" x14ac:dyDescent="0.25"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  <c r="EO388" s="56"/>
      <c r="EP388" s="56"/>
      <c r="EQ388" s="56"/>
      <c r="ER388" s="56"/>
      <c r="ES388" s="56"/>
      <c r="ET388" s="56"/>
      <c r="EU388" s="56"/>
      <c r="EV388" s="56"/>
      <c r="EW388" s="56"/>
      <c r="EX388" s="56"/>
      <c r="EY388" s="56"/>
      <c r="EZ388" s="56"/>
      <c r="FA388" s="56"/>
      <c r="FB388" s="56"/>
      <c r="FC388" s="56"/>
      <c r="FD388" s="56"/>
      <c r="FE388" s="56"/>
      <c r="FF388" s="56"/>
      <c r="FG388" s="56"/>
      <c r="FH388" s="56"/>
      <c r="FI388" s="56"/>
      <c r="FJ388" s="56"/>
      <c r="FK388" s="56"/>
      <c r="FL388" s="56"/>
      <c r="FM388" s="56"/>
      <c r="FN388" s="56"/>
      <c r="FO388" s="56"/>
      <c r="FP388" s="56"/>
      <c r="FQ388" s="56"/>
      <c r="FR388" s="56"/>
      <c r="FS388" s="56"/>
      <c r="FT388" s="56"/>
      <c r="FU388" s="56"/>
      <c r="FV388" s="56"/>
      <c r="FW388" s="56"/>
      <c r="FX388" s="56"/>
      <c r="FY388" s="56"/>
      <c r="FZ388" s="56"/>
      <c r="GA388" s="56"/>
      <c r="GB388" s="56"/>
      <c r="GC388" s="56"/>
      <c r="GD388" s="56"/>
      <c r="GE388" s="56"/>
      <c r="GF388" s="56"/>
      <c r="GG388" s="56"/>
      <c r="GH388" s="56"/>
      <c r="GI388" s="56"/>
      <c r="GJ388" s="56"/>
      <c r="GK388" s="56"/>
      <c r="GL388" s="56"/>
      <c r="GM388" s="56"/>
      <c r="GN388" s="56"/>
      <c r="GO388" s="56"/>
      <c r="GP388" s="56"/>
      <c r="GQ388" s="56"/>
      <c r="GR388" s="56"/>
      <c r="GS388" s="56"/>
      <c r="GT388" s="56"/>
      <c r="GU388" s="56"/>
      <c r="GV388" s="56"/>
      <c r="GW388" s="56"/>
      <c r="GX388" s="56"/>
      <c r="GY388" s="56"/>
      <c r="GZ388" s="56"/>
      <c r="HA388" s="56"/>
      <c r="HB388" s="56"/>
      <c r="HC388" s="56"/>
      <c r="HD388" s="56"/>
      <c r="HE388" s="56"/>
      <c r="HF388" s="56"/>
      <c r="HG388" s="56"/>
      <c r="HH388" s="56"/>
      <c r="HI388" s="56"/>
      <c r="HJ388" s="56"/>
      <c r="HK388" s="56"/>
      <c r="HL388" s="56"/>
      <c r="HM388" s="56"/>
    </row>
    <row r="389" spans="2:221" x14ac:dyDescent="0.25"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  <c r="EO389" s="56"/>
      <c r="EP389" s="56"/>
      <c r="EQ389" s="56"/>
      <c r="ER389" s="56"/>
      <c r="ES389" s="56"/>
      <c r="ET389" s="56"/>
      <c r="EU389" s="56"/>
      <c r="EV389" s="56"/>
      <c r="EW389" s="56"/>
      <c r="EX389" s="56"/>
      <c r="EY389" s="56"/>
      <c r="EZ389" s="56"/>
      <c r="FA389" s="56"/>
      <c r="FB389" s="56"/>
      <c r="FC389" s="56"/>
      <c r="FD389" s="56"/>
      <c r="FE389" s="56"/>
      <c r="FF389" s="56"/>
      <c r="FG389" s="56"/>
      <c r="FH389" s="56"/>
      <c r="FI389" s="56"/>
      <c r="FJ389" s="56"/>
      <c r="FK389" s="56"/>
      <c r="FL389" s="56"/>
      <c r="FM389" s="56"/>
      <c r="FN389" s="56"/>
      <c r="FO389" s="56"/>
      <c r="FP389" s="56"/>
      <c r="FQ389" s="56"/>
      <c r="FR389" s="56"/>
      <c r="FS389" s="56"/>
      <c r="FT389" s="56"/>
      <c r="FU389" s="56"/>
      <c r="FV389" s="56"/>
      <c r="FW389" s="56"/>
      <c r="FX389" s="56"/>
      <c r="FY389" s="56"/>
      <c r="FZ389" s="56"/>
      <c r="GA389" s="56"/>
      <c r="GB389" s="56"/>
      <c r="GC389" s="56"/>
      <c r="GD389" s="56"/>
      <c r="GE389" s="56"/>
      <c r="GF389" s="56"/>
      <c r="GG389" s="56"/>
      <c r="GH389" s="56"/>
      <c r="GI389" s="56"/>
      <c r="GJ389" s="56"/>
      <c r="GK389" s="56"/>
      <c r="GL389" s="56"/>
      <c r="GM389" s="56"/>
      <c r="GN389" s="56"/>
      <c r="GO389" s="56"/>
      <c r="GP389" s="56"/>
      <c r="GQ389" s="56"/>
      <c r="GR389" s="56"/>
      <c r="GS389" s="56"/>
      <c r="GT389" s="56"/>
      <c r="GU389" s="56"/>
      <c r="GV389" s="56"/>
      <c r="GW389" s="56"/>
      <c r="GX389" s="56"/>
      <c r="GY389" s="56"/>
      <c r="GZ389" s="56"/>
      <c r="HA389" s="56"/>
      <c r="HB389" s="56"/>
      <c r="HC389" s="56"/>
      <c r="HD389" s="56"/>
      <c r="HE389" s="56"/>
      <c r="HF389" s="56"/>
      <c r="HG389" s="56"/>
      <c r="HH389" s="56"/>
      <c r="HI389" s="56"/>
      <c r="HJ389" s="56"/>
      <c r="HK389" s="56"/>
      <c r="HL389" s="56"/>
      <c r="HM389" s="56"/>
    </row>
    <row r="390" spans="2:221" x14ac:dyDescent="0.25"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  <c r="EO390" s="56"/>
      <c r="EP390" s="56"/>
      <c r="EQ390" s="56"/>
      <c r="ER390" s="56"/>
      <c r="ES390" s="56"/>
      <c r="ET390" s="56"/>
      <c r="EU390" s="56"/>
      <c r="EV390" s="56"/>
      <c r="EW390" s="56"/>
      <c r="EX390" s="56"/>
      <c r="EY390" s="56"/>
      <c r="EZ390" s="56"/>
      <c r="FA390" s="56"/>
      <c r="FB390" s="56"/>
      <c r="FC390" s="56"/>
      <c r="FD390" s="56"/>
      <c r="FE390" s="56"/>
      <c r="FF390" s="56"/>
      <c r="FG390" s="56"/>
      <c r="FH390" s="56"/>
      <c r="FI390" s="56"/>
      <c r="FJ390" s="56"/>
      <c r="FK390" s="56"/>
      <c r="FL390" s="56"/>
      <c r="FM390" s="56"/>
      <c r="FN390" s="56"/>
      <c r="FO390" s="56"/>
      <c r="FP390" s="56"/>
      <c r="FQ390" s="56"/>
      <c r="FR390" s="56"/>
      <c r="FS390" s="56"/>
      <c r="FT390" s="56"/>
      <c r="FU390" s="56"/>
      <c r="FV390" s="56"/>
      <c r="FW390" s="56"/>
      <c r="FX390" s="56"/>
      <c r="FY390" s="56"/>
      <c r="FZ390" s="56"/>
      <c r="GA390" s="56"/>
      <c r="GB390" s="56"/>
      <c r="GC390" s="56"/>
      <c r="GD390" s="56"/>
      <c r="GE390" s="56"/>
      <c r="GF390" s="56"/>
      <c r="GG390" s="56"/>
      <c r="GH390" s="56"/>
      <c r="GI390" s="56"/>
      <c r="GJ390" s="56"/>
      <c r="GK390" s="56"/>
      <c r="GL390" s="56"/>
      <c r="GM390" s="56"/>
      <c r="GN390" s="56"/>
      <c r="GO390" s="56"/>
      <c r="GP390" s="56"/>
      <c r="GQ390" s="56"/>
      <c r="GR390" s="56"/>
      <c r="GS390" s="56"/>
      <c r="GT390" s="56"/>
      <c r="GU390" s="56"/>
      <c r="GV390" s="56"/>
      <c r="GW390" s="56"/>
      <c r="GX390" s="56"/>
      <c r="GY390" s="56"/>
      <c r="GZ390" s="56"/>
      <c r="HA390" s="56"/>
      <c r="HB390" s="56"/>
      <c r="HC390" s="56"/>
      <c r="HD390" s="56"/>
      <c r="HE390" s="56"/>
      <c r="HF390" s="56"/>
      <c r="HG390" s="56"/>
      <c r="HH390" s="56"/>
      <c r="HI390" s="56"/>
      <c r="HJ390" s="56"/>
      <c r="HK390" s="56"/>
      <c r="HL390" s="56"/>
      <c r="HM390" s="56"/>
    </row>
    <row r="391" spans="2:221" x14ac:dyDescent="0.25"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  <c r="EO391" s="56"/>
      <c r="EP391" s="56"/>
      <c r="EQ391" s="56"/>
      <c r="ER391" s="56"/>
      <c r="ES391" s="56"/>
      <c r="ET391" s="56"/>
      <c r="EU391" s="56"/>
      <c r="EV391" s="56"/>
      <c r="EW391" s="56"/>
      <c r="EX391" s="56"/>
      <c r="EY391" s="56"/>
      <c r="EZ391" s="56"/>
      <c r="FA391" s="56"/>
      <c r="FB391" s="56"/>
      <c r="FC391" s="56"/>
      <c r="FD391" s="56"/>
      <c r="FE391" s="56"/>
      <c r="FF391" s="56"/>
      <c r="FG391" s="56"/>
      <c r="FH391" s="56"/>
      <c r="FI391" s="56"/>
      <c r="FJ391" s="56"/>
      <c r="FK391" s="56"/>
      <c r="FL391" s="56"/>
      <c r="FM391" s="56"/>
      <c r="FN391" s="56"/>
      <c r="FO391" s="56"/>
      <c r="FP391" s="56"/>
      <c r="FQ391" s="56"/>
      <c r="FR391" s="56"/>
      <c r="FS391" s="56"/>
      <c r="FT391" s="56"/>
      <c r="FU391" s="56"/>
      <c r="FV391" s="56"/>
      <c r="FW391" s="56"/>
      <c r="FX391" s="56"/>
      <c r="FY391" s="56"/>
      <c r="FZ391" s="56"/>
      <c r="GA391" s="56"/>
      <c r="GB391" s="56"/>
      <c r="GC391" s="56"/>
      <c r="GD391" s="56"/>
      <c r="GE391" s="56"/>
      <c r="GF391" s="56"/>
      <c r="GG391" s="56"/>
      <c r="GH391" s="56"/>
      <c r="GI391" s="56"/>
      <c r="GJ391" s="56"/>
      <c r="GK391" s="56"/>
      <c r="GL391" s="56"/>
      <c r="GM391" s="56"/>
      <c r="GN391" s="56"/>
      <c r="GO391" s="56"/>
      <c r="GP391" s="56"/>
      <c r="GQ391" s="56"/>
      <c r="GR391" s="56"/>
      <c r="GS391" s="56"/>
      <c r="GT391" s="56"/>
      <c r="GU391" s="56"/>
      <c r="GV391" s="56"/>
      <c r="GW391" s="56"/>
      <c r="GX391" s="56"/>
      <c r="GY391" s="56"/>
      <c r="GZ391" s="56"/>
      <c r="HA391" s="56"/>
      <c r="HB391" s="56"/>
      <c r="HC391" s="56"/>
      <c r="HD391" s="56"/>
      <c r="HE391" s="56"/>
      <c r="HF391" s="56"/>
      <c r="HG391" s="56"/>
      <c r="HH391" s="56"/>
      <c r="HI391" s="56"/>
      <c r="HJ391" s="56"/>
      <c r="HK391" s="56"/>
      <c r="HL391" s="56"/>
      <c r="HM391" s="56"/>
    </row>
    <row r="392" spans="2:221" x14ac:dyDescent="0.25"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  <c r="EO392" s="56"/>
      <c r="EP392" s="56"/>
      <c r="EQ392" s="56"/>
      <c r="ER392" s="56"/>
      <c r="ES392" s="56"/>
      <c r="ET392" s="56"/>
      <c r="EU392" s="56"/>
      <c r="EV392" s="56"/>
      <c r="EW392" s="56"/>
      <c r="EX392" s="56"/>
      <c r="EY392" s="56"/>
      <c r="EZ392" s="56"/>
      <c r="FA392" s="56"/>
      <c r="FB392" s="56"/>
      <c r="FC392" s="56"/>
      <c r="FD392" s="56"/>
      <c r="FE392" s="56"/>
      <c r="FF392" s="56"/>
      <c r="FG392" s="56"/>
      <c r="FH392" s="56"/>
      <c r="FI392" s="56"/>
      <c r="FJ392" s="56"/>
      <c r="FK392" s="56"/>
      <c r="FL392" s="56"/>
      <c r="FM392" s="56"/>
      <c r="FN392" s="56"/>
      <c r="FO392" s="56"/>
      <c r="FP392" s="56"/>
      <c r="FQ392" s="56"/>
      <c r="FR392" s="56"/>
      <c r="FS392" s="56"/>
      <c r="FT392" s="56"/>
      <c r="FU392" s="56"/>
      <c r="FV392" s="56"/>
      <c r="FW392" s="56"/>
      <c r="FX392" s="56"/>
      <c r="FY392" s="56"/>
      <c r="FZ392" s="56"/>
      <c r="GA392" s="56"/>
      <c r="GB392" s="56"/>
      <c r="GC392" s="56"/>
      <c r="GD392" s="56"/>
      <c r="GE392" s="56"/>
      <c r="GF392" s="56"/>
      <c r="GG392" s="56"/>
      <c r="GH392" s="56"/>
      <c r="GI392" s="56"/>
      <c r="GJ392" s="56"/>
      <c r="GK392" s="56"/>
      <c r="GL392" s="56"/>
      <c r="GM392" s="56"/>
      <c r="GN392" s="56"/>
      <c r="GO392" s="56"/>
      <c r="GP392" s="56"/>
      <c r="GQ392" s="56"/>
      <c r="GR392" s="56"/>
      <c r="GS392" s="56"/>
      <c r="GT392" s="56"/>
      <c r="GU392" s="56"/>
      <c r="GV392" s="56"/>
      <c r="GW392" s="56"/>
      <c r="GX392" s="56"/>
      <c r="GY392" s="56"/>
      <c r="GZ392" s="56"/>
      <c r="HA392" s="56"/>
      <c r="HB392" s="56"/>
      <c r="HC392" s="56"/>
      <c r="HD392" s="56"/>
      <c r="HE392" s="56"/>
      <c r="HF392" s="56"/>
      <c r="HG392" s="56"/>
      <c r="HH392" s="56"/>
      <c r="HI392" s="56"/>
      <c r="HJ392" s="56"/>
      <c r="HK392" s="56"/>
      <c r="HL392" s="56"/>
      <c r="HM392" s="56"/>
    </row>
    <row r="393" spans="2:221" x14ac:dyDescent="0.25"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  <c r="EO393" s="56"/>
      <c r="EP393" s="56"/>
      <c r="EQ393" s="56"/>
      <c r="ER393" s="56"/>
      <c r="ES393" s="56"/>
      <c r="ET393" s="56"/>
      <c r="EU393" s="56"/>
      <c r="EV393" s="56"/>
      <c r="EW393" s="56"/>
      <c r="EX393" s="56"/>
      <c r="EY393" s="56"/>
      <c r="EZ393" s="56"/>
      <c r="FA393" s="56"/>
      <c r="FB393" s="56"/>
      <c r="FC393" s="56"/>
      <c r="FD393" s="56"/>
      <c r="FE393" s="56"/>
      <c r="FF393" s="56"/>
      <c r="FG393" s="56"/>
      <c r="FH393" s="56"/>
      <c r="FI393" s="56"/>
      <c r="FJ393" s="56"/>
      <c r="FK393" s="56"/>
      <c r="FL393" s="56"/>
      <c r="FM393" s="56"/>
      <c r="FN393" s="56"/>
      <c r="FO393" s="56"/>
      <c r="FP393" s="56"/>
      <c r="FQ393" s="56"/>
      <c r="FR393" s="56"/>
      <c r="FS393" s="56"/>
      <c r="FT393" s="56"/>
      <c r="FU393" s="56"/>
      <c r="FV393" s="56"/>
      <c r="FW393" s="56"/>
      <c r="FX393" s="56"/>
      <c r="FY393" s="56"/>
      <c r="FZ393" s="56"/>
      <c r="GA393" s="56"/>
      <c r="GB393" s="56"/>
      <c r="GC393" s="56"/>
      <c r="GD393" s="56"/>
      <c r="GE393" s="56"/>
      <c r="GF393" s="56"/>
      <c r="GG393" s="56"/>
      <c r="GH393" s="56"/>
      <c r="GI393" s="56"/>
      <c r="GJ393" s="56"/>
      <c r="GK393" s="56"/>
      <c r="GL393" s="56"/>
      <c r="GM393" s="56"/>
      <c r="GN393" s="56"/>
      <c r="GO393" s="56"/>
      <c r="GP393" s="56"/>
      <c r="GQ393" s="56"/>
      <c r="GR393" s="56"/>
      <c r="GS393" s="56"/>
      <c r="GT393" s="56"/>
      <c r="GU393" s="56"/>
      <c r="GV393" s="56"/>
      <c r="GW393" s="56"/>
      <c r="GX393" s="56"/>
      <c r="GY393" s="56"/>
      <c r="GZ393" s="56"/>
      <c r="HA393" s="56"/>
      <c r="HB393" s="56"/>
      <c r="HC393" s="56"/>
      <c r="HD393" s="56"/>
      <c r="HE393" s="56"/>
      <c r="HF393" s="56"/>
      <c r="HG393" s="56"/>
      <c r="HH393" s="56"/>
      <c r="HI393" s="56"/>
      <c r="HJ393" s="56"/>
      <c r="HK393" s="56"/>
      <c r="HL393" s="56"/>
      <c r="HM393" s="56"/>
    </row>
    <row r="394" spans="2:221" x14ac:dyDescent="0.25"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  <c r="EO394" s="56"/>
      <c r="EP394" s="56"/>
      <c r="EQ394" s="56"/>
      <c r="ER394" s="56"/>
      <c r="ES394" s="56"/>
      <c r="ET394" s="56"/>
      <c r="EU394" s="56"/>
      <c r="EV394" s="56"/>
      <c r="EW394" s="56"/>
      <c r="EX394" s="56"/>
      <c r="EY394" s="56"/>
      <c r="EZ394" s="56"/>
      <c r="FA394" s="56"/>
      <c r="FB394" s="56"/>
      <c r="FC394" s="56"/>
      <c r="FD394" s="56"/>
      <c r="FE394" s="56"/>
      <c r="FF394" s="56"/>
      <c r="FG394" s="56"/>
      <c r="FH394" s="56"/>
      <c r="FI394" s="56"/>
      <c r="FJ394" s="56"/>
      <c r="FK394" s="56"/>
      <c r="FL394" s="56"/>
      <c r="FM394" s="56"/>
      <c r="FN394" s="56"/>
      <c r="FO394" s="56"/>
      <c r="FP394" s="56"/>
      <c r="FQ394" s="56"/>
      <c r="FR394" s="56"/>
      <c r="FS394" s="56"/>
      <c r="FT394" s="56"/>
      <c r="FU394" s="56"/>
      <c r="FV394" s="56"/>
      <c r="FW394" s="56"/>
      <c r="FX394" s="56"/>
      <c r="FY394" s="56"/>
      <c r="FZ394" s="56"/>
      <c r="GA394" s="56"/>
      <c r="GB394" s="56"/>
      <c r="GC394" s="56"/>
      <c r="GD394" s="56"/>
      <c r="GE394" s="56"/>
      <c r="GF394" s="56"/>
      <c r="GG394" s="56"/>
      <c r="GH394" s="56"/>
      <c r="GI394" s="56"/>
      <c r="GJ394" s="56"/>
      <c r="GK394" s="56"/>
      <c r="GL394" s="56"/>
      <c r="GM394" s="56"/>
      <c r="GN394" s="56"/>
      <c r="GO394" s="56"/>
      <c r="GP394" s="56"/>
      <c r="GQ394" s="56"/>
      <c r="GR394" s="56"/>
      <c r="GS394" s="56"/>
      <c r="GT394" s="56"/>
      <c r="GU394" s="56"/>
      <c r="GV394" s="56"/>
      <c r="GW394" s="56"/>
      <c r="GX394" s="56"/>
      <c r="GY394" s="56"/>
      <c r="GZ394" s="56"/>
      <c r="HA394" s="56"/>
      <c r="HB394" s="56"/>
      <c r="HC394" s="56"/>
      <c r="HD394" s="56"/>
      <c r="HE394" s="56"/>
      <c r="HF394" s="56"/>
      <c r="HG394" s="56"/>
      <c r="HH394" s="56"/>
      <c r="HI394" s="56"/>
      <c r="HJ394" s="56"/>
      <c r="HK394" s="56"/>
      <c r="HL394" s="56"/>
      <c r="HM394" s="56"/>
    </row>
    <row r="395" spans="2:221" x14ac:dyDescent="0.25"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  <c r="EO395" s="56"/>
      <c r="EP395" s="56"/>
      <c r="EQ395" s="56"/>
      <c r="ER395" s="56"/>
      <c r="ES395" s="56"/>
      <c r="ET395" s="56"/>
      <c r="EU395" s="56"/>
      <c r="EV395" s="56"/>
      <c r="EW395" s="56"/>
      <c r="EX395" s="56"/>
      <c r="EY395" s="56"/>
      <c r="EZ395" s="56"/>
      <c r="FA395" s="56"/>
      <c r="FB395" s="56"/>
      <c r="FC395" s="56"/>
      <c r="FD395" s="56"/>
      <c r="FE395" s="56"/>
      <c r="FF395" s="56"/>
      <c r="FG395" s="56"/>
      <c r="FH395" s="56"/>
      <c r="FI395" s="56"/>
      <c r="FJ395" s="56"/>
      <c r="FK395" s="56"/>
      <c r="FL395" s="56"/>
      <c r="FM395" s="56"/>
      <c r="FN395" s="56"/>
      <c r="FO395" s="56"/>
      <c r="FP395" s="56"/>
      <c r="FQ395" s="56"/>
      <c r="FR395" s="56"/>
      <c r="FS395" s="56"/>
      <c r="FT395" s="56"/>
      <c r="FU395" s="56"/>
      <c r="FV395" s="56"/>
      <c r="FW395" s="56"/>
      <c r="FX395" s="56"/>
      <c r="FY395" s="56"/>
      <c r="FZ395" s="56"/>
      <c r="GA395" s="56"/>
      <c r="GB395" s="56"/>
      <c r="GC395" s="56"/>
      <c r="GD395" s="56"/>
      <c r="GE395" s="56"/>
      <c r="GF395" s="56"/>
      <c r="GG395" s="56"/>
      <c r="GH395" s="56"/>
      <c r="GI395" s="56"/>
      <c r="GJ395" s="56"/>
      <c r="GK395" s="56"/>
      <c r="GL395" s="56"/>
      <c r="GM395" s="56"/>
      <c r="GN395" s="56"/>
      <c r="GO395" s="56"/>
      <c r="GP395" s="56"/>
      <c r="GQ395" s="56"/>
      <c r="GR395" s="56"/>
      <c r="GS395" s="56"/>
      <c r="GT395" s="56"/>
      <c r="GU395" s="56"/>
      <c r="GV395" s="56"/>
      <c r="GW395" s="56"/>
      <c r="GX395" s="56"/>
      <c r="GY395" s="56"/>
      <c r="GZ395" s="56"/>
      <c r="HA395" s="56"/>
      <c r="HB395" s="56"/>
      <c r="HC395" s="56"/>
      <c r="HD395" s="56"/>
      <c r="HE395" s="56"/>
      <c r="HF395" s="56"/>
      <c r="HG395" s="56"/>
      <c r="HH395" s="56"/>
      <c r="HI395" s="56"/>
      <c r="HJ395" s="56"/>
      <c r="HK395" s="56"/>
      <c r="HL395" s="56"/>
      <c r="HM395" s="56"/>
    </row>
    <row r="396" spans="2:221" x14ac:dyDescent="0.25"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  <c r="EO396" s="56"/>
      <c r="EP396" s="56"/>
      <c r="EQ396" s="56"/>
      <c r="ER396" s="56"/>
      <c r="ES396" s="56"/>
      <c r="ET396" s="56"/>
      <c r="EU396" s="56"/>
      <c r="EV396" s="56"/>
      <c r="EW396" s="56"/>
      <c r="EX396" s="56"/>
      <c r="EY396" s="56"/>
      <c r="EZ396" s="56"/>
      <c r="FA396" s="56"/>
      <c r="FB396" s="56"/>
      <c r="FC396" s="56"/>
      <c r="FD396" s="56"/>
      <c r="FE396" s="56"/>
      <c r="FF396" s="56"/>
      <c r="FG396" s="56"/>
      <c r="FH396" s="56"/>
      <c r="FI396" s="56"/>
      <c r="FJ396" s="56"/>
      <c r="FK396" s="56"/>
      <c r="FL396" s="56"/>
      <c r="FM396" s="56"/>
      <c r="FN396" s="56"/>
      <c r="FO396" s="56"/>
      <c r="FP396" s="56"/>
      <c r="FQ396" s="56"/>
      <c r="FR396" s="56"/>
      <c r="FS396" s="56"/>
      <c r="FT396" s="56"/>
      <c r="FU396" s="56"/>
      <c r="FV396" s="56"/>
      <c r="FW396" s="56"/>
      <c r="FX396" s="56"/>
      <c r="FY396" s="56"/>
      <c r="FZ396" s="56"/>
      <c r="GA396" s="56"/>
      <c r="GB396" s="56"/>
      <c r="GC396" s="56"/>
      <c r="GD396" s="56"/>
      <c r="GE396" s="56"/>
      <c r="GF396" s="56"/>
      <c r="GG396" s="56"/>
      <c r="GH396" s="56"/>
      <c r="GI396" s="56"/>
      <c r="GJ396" s="56"/>
      <c r="GK396" s="56"/>
      <c r="GL396" s="56"/>
      <c r="GM396" s="56"/>
      <c r="GN396" s="56"/>
      <c r="GO396" s="56"/>
      <c r="GP396" s="56"/>
      <c r="GQ396" s="56"/>
      <c r="GR396" s="56"/>
      <c r="GS396" s="56"/>
      <c r="GT396" s="56"/>
      <c r="GU396" s="56"/>
      <c r="GV396" s="56"/>
      <c r="GW396" s="56"/>
      <c r="GX396" s="56"/>
      <c r="GY396" s="56"/>
      <c r="GZ396" s="56"/>
      <c r="HA396" s="56"/>
      <c r="HB396" s="56"/>
      <c r="HC396" s="56"/>
      <c r="HD396" s="56"/>
      <c r="HE396" s="56"/>
      <c r="HF396" s="56"/>
      <c r="HG396" s="56"/>
      <c r="HH396" s="56"/>
      <c r="HI396" s="56"/>
      <c r="HJ396" s="56"/>
      <c r="HK396" s="56"/>
      <c r="HL396" s="56"/>
      <c r="HM396" s="56"/>
    </row>
    <row r="397" spans="2:221" x14ac:dyDescent="0.25"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  <c r="EO397" s="56"/>
      <c r="EP397" s="56"/>
      <c r="EQ397" s="56"/>
      <c r="ER397" s="56"/>
      <c r="ES397" s="56"/>
      <c r="ET397" s="56"/>
      <c r="EU397" s="56"/>
      <c r="EV397" s="56"/>
      <c r="EW397" s="56"/>
      <c r="EX397" s="56"/>
      <c r="EY397" s="56"/>
      <c r="EZ397" s="56"/>
      <c r="FA397" s="56"/>
      <c r="FB397" s="56"/>
      <c r="FC397" s="56"/>
      <c r="FD397" s="56"/>
      <c r="FE397" s="56"/>
      <c r="FF397" s="56"/>
      <c r="FG397" s="56"/>
      <c r="FH397" s="56"/>
      <c r="FI397" s="56"/>
      <c r="FJ397" s="56"/>
      <c r="FK397" s="56"/>
      <c r="FL397" s="56"/>
      <c r="FM397" s="56"/>
      <c r="FN397" s="56"/>
      <c r="FO397" s="56"/>
      <c r="FP397" s="56"/>
      <c r="FQ397" s="56"/>
      <c r="FR397" s="56"/>
      <c r="FS397" s="56"/>
      <c r="FT397" s="56"/>
      <c r="FU397" s="56"/>
      <c r="FV397" s="56"/>
      <c r="FW397" s="56"/>
      <c r="FX397" s="56"/>
      <c r="FY397" s="56"/>
      <c r="FZ397" s="56"/>
      <c r="GA397" s="56"/>
      <c r="GB397" s="56"/>
      <c r="GC397" s="56"/>
      <c r="GD397" s="56"/>
      <c r="GE397" s="56"/>
      <c r="GF397" s="56"/>
      <c r="GG397" s="56"/>
      <c r="GH397" s="56"/>
      <c r="GI397" s="56"/>
      <c r="GJ397" s="56"/>
      <c r="GK397" s="56"/>
      <c r="GL397" s="56"/>
      <c r="GM397" s="56"/>
      <c r="GN397" s="56"/>
      <c r="GO397" s="56"/>
      <c r="GP397" s="56"/>
      <c r="GQ397" s="56"/>
      <c r="GR397" s="56"/>
      <c r="GS397" s="56"/>
      <c r="GT397" s="56"/>
      <c r="GU397" s="56"/>
      <c r="GV397" s="56"/>
      <c r="GW397" s="56"/>
      <c r="GX397" s="56"/>
      <c r="GY397" s="56"/>
      <c r="GZ397" s="56"/>
      <c r="HA397" s="56"/>
      <c r="HB397" s="56"/>
      <c r="HC397" s="56"/>
      <c r="HD397" s="56"/>
      <c r="HE397" s="56"/>
      <c r="HF397" s="56"/>
      <c r="HG397" s="56"/>
      <c r="HH397" s="56"/>
      <c r="HI397" s="56"/>
      <c r="HJ397" s="56"/>
      <c r="HK397" s="56"/>
      <c r="HL397" s="56"/>
      <c r="HM397" s="56"/>
    </row>
    <row r="398" spans="2:221" x14ac:dyDescent="0.25"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  <c r="EO398" s="56"/>
      <c r="EP398" s="56"/>
      <c r="EQ398" s="56"/>
      <c r="ER398" s="56"/>
      <c r="ES398" s="56"/>
      <c r="ET398" s="56"/>
      <c r="EU398" s="56"/>
      <c r="EV398" s="56"/>
      <c r="EW398" s="56"/>
      <c r="EX398" s="56"/>
      <c r="EY398" s="56"/>
      <c r="EZ398" s="56"/>
      <c r="FA398" s="56"/>
      <c r="FB398" s="56"/>
      <c r="FC398" s="56"/>
      <c r="FD398" s="56"/>
      <c r="FE398" s="56"/>
      <c r="FF398" s="56"/>
      <c r="FG398" s="56"/>
      <c r="FH398" s="56"/>
      <c r="FI398" s="56"/>
      <c r="FJ398" s="56"/>
      <c r="FK398" s="56"/>
      <c r="FL398" s="56"/>
      <c r="FM398" s="56"/>
      <c r="FN398" s="56"/>
      <c r="FO398" s="56"/>
      <c r="FP398" s="56"/>
      <c r="FQ398" s="56"/>
      <c r="FR398" s="56"/>
      <c r="FS398" s="56"/>
      <c r="FT398" s="56"/>
      <c r="FU398" s="56"/>
      <c r="FV398" s="56"/>
      <c r="FW398" s="56"/>
      <c r="FX398" s="56"/>
      <c r="FY398" s="56"/>
      <c r="FZ398" s="56"/>
      <c r="GA398" s="56"/>
      <c r="GB398" s="56"/>
      <c r="GC398" s="56"/>
      <c r="GD398" s="56"/>
      <c r="GE398" s="56"/>
      <c r="GF398" s="56"/>
      <c r="GG398" s="56"/>
      <c r="GH398" s="56"/>
      <c r="GI398" s="56"/>
      <c r="GJ398" s="56"/>
      <c r="GK398" s="56"/>
      <c r="GL398" s="56"/>
      <c r="GM398" s="56"/>
      <c r="GN398" s="56"/>
      <c r="GO398" s="56"/>
      <c r="GP398" s="56"/>
      <c r="GQ398" s="56"/>
      <c r="GR398" s="56"/>
      <c r="GS398" s="56"/>
      <c r="GT398" s="56"/>
      <c r="GU398" s="56"/>
      <c r="GV398" s="56"/>
      <c r="GW398" s="56"/>
      <c r="GX398" s="56"/>
      <c r="GY398" s="56"/>
      <c r="GZ398" s="56"/>
      <c r="HA398" s="56"/>
      <c r="HB398" s="56"/>
      <c r="HC398" s="56"/>
      <c r="HD398" s="56"/>
      <c r="HE398" s="56"/>
      <c r="HF398" s="56"/>
      <c r="HG398" s="56"/>
      <c r="HH398" s="56"/>
      <c r="HI398" s="56"/>
      <c r="HJ398" s="56"/>
      <c r="HK398" s="56"/>
      <c r="HL398" s="56"/>
      <c r="HM398" s="56"/>
    </row>
    <row r="399" spans="2:221" x14ac:dyDescent="0.25"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  <c r="EO399" s="56"/>
      <c r="EP399" s="56"/>
      <c r="EQ399" s="56"/>
      <c r="ER399" s="56"/>
      <c r="ES399" s="56"/>
      <c r="ET399" s="56"/>
      <c r="EU399" s="56"/>
      <c r="EV399" s="56"/>
      <c r="EW399" s="56"/>
      <c r="EX399" s="56"/>
      <c r="EY399" s="56"/>
      <c r="EZ399" s="56"/>
      <c r="FA399" s="56"/>
      <c r="FB399" s="56"/>
      <c r="FC399" s="56"/>
      <c r="FD399" s="56"/>
      <c r="FE399" s="56"/>
      <c r="FF399" s="56"/>
      <c r="FG399" s="56"/>
      <c r="FH399" s="56"/>
      <c r="FI399" s="56"/>
      <c r="FJ399" s="56"/>
      <c r="FK399" s="56"/>
      <c r="FL399" s="56"/>
      <c r="FM399" s="56"/>
      <c r="FN399" s="56"/>
      <c r="FO399" s="56"/>
      <c r="FP399" s="56"/>
      <c r="FQ399" s="56"/>
      <c r="FR399" s="56"/>
      <c r="FS399" s="56"/>
      <c r="FT399" s="56"/>
      <c r="FU399" s="56"/>
      <c r="FV399" s="56"/>
      <c r="FW399" s="56"/>
      <c r="FX399" s="56"/>
      <c r="FY399" s="56"/>
      <c r="FZ399" s="56"/>
      <c r="GA399" s="56"/>
      <c r="GB399" s="56"/>
      <c r="GC399" s="56"/>
      <c r="GD399" s="56"/>
      <c r="GE399" s="56"/>
      <c r="GF399" s="56"/>
      <c r="GG399" s="56"/>
      <c r="GH399" s="56"/>
      <c r="GI399" s="56"/>
      <c r="GJ399" s="56"/>
      <c r="GK399" s="56"/>
      <c r="GL399" s="56"/>
      <c r="GM399" s="56"/>
      <c r="GN399" s="56"/>
      <c r="GO399" s="56"/>
      <c r="GP399" s="56"/>
      <c r="GQ399" s="56"/>
      <c r="GR399" s="56"/>
      <c r="GS399" s="56"/>
      <c r="GT399" s="56"/>
      <c r="GU399" s="56"/>
      <c r="GV399" s="56"/>
      <c r="GW399" s="56"/>
      <c r="GX399" s="56"/>
      <c r="GY399" s="56"/>
      <c r="GZ399" s="56"/>
      <c r="HA399" s="56"/>
      <c r="HB399" s="56"/>
      <c r="HC399" s="56"/>
      <c r="HD399" s="56"/>
      <c r="HE399" s="56"/>
      <c r="HF399" s="56"/>
      <c r="HG399" s="56"/>
      <c r="HH399" s="56"/>
      <c r="HI399" s="56"/>
      <c r="HJ399" s="56"/>
      <c r="HK399" s="56"/>
      <c r="HL399" s="56"/>
      <c r="HM399" s="56"/>
    </row>
    <row r="400" spans="2:221" x14ac:dyDescent="0.25"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  <c r="EO400" s="56"/>
      <c r="EP400" s="56"/>
      <c r="EQ400" s="56"/>
      <c r="ER400" s="56"/>
      <c r="ES400" s="56"/>
      <c r="ET400" s="56"/>
      <c r="EU400" s="56"/>
      <c r="EV400" s="56"/>
      <c r="EW400" s="56"/>
      <c r="EX400" s="56"/>
      <c r="EY400" s="56"/>
      <c r="EZ400" s="56"/>
      <c r="FA400" s="56"/>
      <c r="FB400" s="56"/>
      <c r="FC400" s="56"/>
      <c r="FD400" s="56"/>
      <c r="FE400" s="56"/>
      <c r="FF400" s="56"/>
      <c r="FG400" s="56"/>
      <c r="FH400" s="56"/>
      <c r="FI400" s="56"/>
      <c r="FJ400" s="56"/>
      <c r="FK400" s="56"/>
      <c r="FL400" s="56"/>
      <c r="FM400" s="56"/>
      <c r="FN400" s="56"/>
      <c r="FO400" s="56"/>
      <c r="FP400" s="56"/>
      <c r="FQ400" s="56"/>
      <c r="FR400" s="56"/>
      <c r="FS400" s="56"/>
      <c r="FT400" s="56"/>
      <c r="FU400" s="56"/>
      <c r="FV400" s="56"/>
      <c r="FW400" s="56"/>
      <c r="FX400" s="56"/>
      <c r="FY400" s="56"/>
      <c r="FZ400" s="56"/>
      <c r="GA400" s="56"/>
      <c r="GB400" s="56"/>
      <c r="GC400" s="56"/>
      <c r="GD400" s="56"/>
      <c r="GE400" s="56"/>
      <c r="GF400" s="56"/>
      <c r="GG400" s="56"/>
      <c r="GH400" s="56"/>
      <c r="GI400" s="56"/>
      <c r="GJ400" s="56"/>
      <c r="GK400" s="56"/>
      <c r="GL400" s="56"/>
      <c r="GM400" s="56"/>
      <c r="GN400" s="56"/>
      <c r="GO400" s="56"/>
      <c r="GP400" s="56"/>
      <c r="GQ400" s="56"/>
      <c r="GR400" s="56"/>
      <c r="GS400" s="56"/>
      <c r="GT400" s="56"/>
      <c r="GU400" s="56"/>
      <c r="GV400" s="56"/>
      <c r="GW400" s="56"/>
      <c r="GX400" s="56"/>
      <c r="GY400" s="56"/>
      <c r="GZ400" s="56"/>
      <c r="HA400" s="56"/>
      <c r="HB400" s="56"/>
      <c r="HC400" s="56"/>
      <c r="HD400" s="56"/>
      <c r="HE400" s="56"/>
      <c r="HF400" s="56"/>
      <c r="HG400" s="56"/>
      <c r="HH400" s="56"/>
      <c r="HI400" s="56"/>
      <c r="HJ400" s="56"/>
      <c r="HK400" s="56"/>
      <c r="HL400" s="56"/>
      <c r="HM400" s="56"/>
    </row>
    <row r="401" spans="2:221" x14ac:dyDescent="0.25"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  <c r="EO401" s="56"/>
      <c r="EP401" s="56"/>
      <c r="EQ401" s="56"/>
      <c r="ER401" s="56"/>
      <c r="ES401" s="56"/>
      <c r="ET401" s="56"/>
      <c r="EU401" s="56"/>
      <c r="EV401" s="56"/>
      <c r="EW401" s="56"/>
      <c r="EX401" s="56"/>
      <c r="EY401" s="56"/>
      <c r="EZ401" s="56"/>
      <c r="FA401" s="56"/>
      <c r="FB401" s="56"/>
      <c r="FC401" s="56"/>
      <c r="FD401" s="56"/>
      <c r="FE401" s="56"/>
      <c r="FF401" s="56"/>
      <c r="FG401" s="56"/>
      <c r="FH401" s="56"/>
      <c r="FI401" s="56"/>
      <c r="FJ401" s="56"/>
      <c r="FK401" s="56"/>
      <c r="FL401" s="56"/>
      <c r="FM401" s="56"/>
      <c r="FN401" s="56"/>
      <c r="FO401" s="56"/>
      <c r="FP401" s="56"/>
      <c r="FQ401" s="56"/>
      <c r="FR401" s="56"/>
      <c r="FS401" s="56"/>
      <c r="FT401" s="56"/>
      <c r="FU401" s="56"/>
      <c r="FV401" s="56"/>
      <c r="FW401" s="56"/>
      <c r="FX401" s="56"/>
      <c r="FY401" s="56"/>
      <c r="FZ401" s="56"/>
      <c r="GA401" s="56"/>
      <c r="GB401" s="56"/>
      <c r="GC401" s="56"/>
      <c r="GD401" s="56"/>
      <c r="GE401" s="56"/>
      <c r="GF401" s="56"/>
      <c r="GG401" s="56"/>
      <c r="GH401" s="56"/>
      <c r="GI401" s="56"/>
      <c r="GJ401" s="56"/>
      <c r="GK401" s="56"/>
      <c r="GL401" s="56"/>
      <c r="GM401" s="56"/>
      <c r="GN401" s="56"/>
      <c r="GO401" s="56"/>
      <c r="GP401" s="56"/>
      <c r="GQ401" s="56"/>
      <c r="GR401" s="56"/>
      <c r="GS401" s="56"/>
      <c r="GT401" s="56"/>
      <c r="GU401" s="56"/>
      <c r="GV401" s="56"/>
      <c r="GW401" s="56"/>
      <c r="GX401" s="56"/>
      <c r="GY401" s="56"/>
      <c r="GZ401" s="56"/>
      <c r="HA401" s="56"/>
      <c r="HB401" s="56"/>
      <c r="HC401" s="56"/>
      <c r="HD401" s="56"/>
      <c r="HE401" s="56"/>
      <c r="HF401" s="56"/>
      <c r="HG401" s="56"/>
      <c r="HH401" s="56"/>
      <c r="HI401" s="56"/>
      <c r="HJ401" s="56"/>
      <c r="HK401" s="56"/>
      <c r="HL401" s="56"/>
      <c r="HM401" s="56"/>
    </row>
    <row r="402" spans="2:221" x14ac:dyDescent="0.25"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  <c r="EO402" s="56"/>
      <c r="EP402" s="56"/>
      <c r="EQ402" s="56"/>
      <c r="ER402" s="56"/>
      <c r="ES402" s="56"/>
      <c r="ET402" s="56"/>
      <c r="EU402" s="56"/>
      <c r="EV402" s="56"/>
      <c r="EW402" s="56"/>
      <c r="EX402" s="56"/>
      <c r="EY402" s="56"/>
      <c r="EZ402" s="56"/>
      <c r="FA402" s="56"/>
      <c r="FB402" s="56"/>
      <c r="FC402" s="56"/>
      <c r="FD402" s="56"/>
      <c r="FE402" s="56"/>
      <c r="FF402" s="56"/>
      <c r="FG402" s="56"/>
      <c r="FH402" s="56"/>
      <c r="FI402" s="56"/>
      <c r="FJ402" s="56"/>
      <c r="FK402" s="56"/>
      <c r="FL402" s="56"/>
      <c r="FM402" s="56"/>
      <c r="FN402" s="56"/>
      <c r="FO402" s="56"/>
      <c r="FP402" s="56"/>
      <c r="FQ402" s="56"/>
      <c r="FR402" s="56"/>
      <c r="FS402" s="56"/>
      <c r="FT402" s="56"/>
      <c r="FU402" s="56"/>
      <c r="FV402" s="56"/>
      <c r="FW402" s="56"/>
      <c r="FX402" s="56"/>
      <c r="FY402" s="56"/>
      <c r="FZ402" s="56"/>
      <c r="GA402" s="56"/>
      <c r="GB402" s="56"/>
      <c r="GC402" s="56"/>
      <c r="GD402" s="56"/>
      <c r="GE402" s="56"/>
      <c r="GF402" s="56"/>
      <c r="GG402" s="56"/>
      <c r="GH402" s="56"/>
      <c r="GI402" s="56"/>
      <c r="GJ402" s="56"/>
      <c r="GK402" s="56"/>
      <c r="GL402" s="56"/>
      <c r="GM402" s="56"/>
      <c r="GN402" s="56"/>
      <c r="GO402" s="56"/>
      <c r="GP402" s="56"/>
      <c r="GQ402" s="56"/>
      <c r="GR402" s="56"/>
      <c r="GS402" s="56"/>
      <c r="GT402" s="56"/>
      <c r="GU402" s="56"/>
      <c r="GV402" s="56"/>
      <c r="GW402" s="56"/>
      <c r="GX402" s="56"/>
      <c r="GY402" s="56"/>
      <c r="GZ402" s="56"/>
      <c r="HA402" s="56"/>
      <c r="HB402" s="56"/>
      <c r="HC402" s="56"/>
      <c r="HD402" s="56"/>
      <c r="HE402" s="56"/>
      <c r="HF402" s="56"/>
      <c r="HG402" s="56"/>
      <c r="HH402" s="56"/>
      <c r="HI402" s="56"/>
      <c r="HJ402" s="56"/>
      <c r="HK402" s="56"/>
      <c r="HL402" s="56"/>
      <c r="HM402" s="56"/>
    </row>
    <row r="403" spans="2:221" x14ac:dyDescent="0.25"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  <c r="EO403" s="56"/>
      <c r="EP403" s="56"/>
      <c r="EQ403" s="56"/>
      <c r="ER403" s="56"/>
      <c r="ES403" s="56"/>
      <c r="ET403" s="56"/>
      <c r="EU403" s="56"/>
      <c r="EV403" s="56"/>
      <c r="EW403" s="56"/>
      <c r="EX403" s="56"/>
      <c r="EY403" s="56"/>
      <c r="EZ403" s="56"/>
      <c r="FA403" s="56"/>
      <c r="FB403" s="56"/>
      <c r="FC403" s="56"/>
      <c r="FD403" s="56"/>
      <c r="FE403" s="56"/>
      <c r="FF403" s="56"/>
      <c r="FG403" s="56"/>
      <c r="FH403" s="56"/>
      <c r="FI403" s="56"/>
      <c r="FJ403" s="56"/>
      <c r="FK403" s="56"/>
      <c r="FL403" s="56"/>
      <c r="FM403" s="56"/>
      <c r="FN403" s="56"/>
      <c r="FO403" s="56"/>
      <c r="FP403" s="56"/>
      <c r="FQ403" s="56"/>
      <c r="FR403" s="56"/>
      <c r="FS403" s="56"/>
      <c r="FT403" s="56"/>
      <c r="FU403" s="56"/>
      <c r="FV403" s="56"/>
      <c r="FW403" s="56"/>
      <c r="FX403" s="56"/>
      <c r="FY403" s="56"/>
      <c r="FZ403" s="56"/>
      <c r="GA403" s="56"/>
      <c r="GB403" s="56"/>
      <c r="GC403" s="56"/>
      <c r="GD403" s="56"/>
      <c r="GE403" s="56"/>
      <c r="GF403" s="56"/>
      <c r="GG403" s="56"/>
      <c r="GH403" s="56"/>
      <c r="GI403" s="56"/>
      <c r="GJ403" s="56"/>
      <c r="GK403" s="56"/>
      <c r="GL403" s="56"/>
      <c r="GM403" s="56"/>
      <c r="GN403" s="56"/>
      <c r="GO403" s="56"/>
      <c r="GP403" s="56"/>
      <c r="GQ403" s="56"/>
      <c r="GR403" s="56"/>
      <c r="GS403" s="56"/>
      <c r="GT403" s="56"/>
      <c r="GU403" s="56"/>
      <c r="GV403" s="56"/>
      <c r="GW403" s="56"/>
      <c r="GX403" s="56"/>
      <c r="GY403" s="56"/>
      <c r="GZ403" s="56"/>
      <c r="HA403" s="56"/>
      <c r="HB403" s="56"/>
      <c r="HC403" s="56"/>
      <c r="HD403" s="56"/>
      <c r="HE403" s="56"/>
      <c r="HF403" s="56"/>
      <c r="HG403" s="56"/>
      <c r="HH403" s="56"/>
      <c r="HI403" s="56"/>
      <c r="HJ403" s="56"/>
      <c r="HK403" s="56"/>
      <c r="HL403" s="56"/>
      <c r="HM403" s="56"/>
    </row>
    <row r="404" spans="2:221" x14ac:dyDescent="0.25"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  <c r="EO404" s="56"/>
      <c r="EP404" s="56"/>
      <c r="EQ404" s="56"/>
      <c r="ER404" s="56"/>
      <c r="ES404" s="56"/>
      <c r="ET404" s="56"/>
      <c r="EU404" s="56"/>
      <c r="EV404" s="56"/>
      <c r="EW404" s="56"/>
      <c r="EX404" s="56"/>
      <c r="EY404" s="56"/>
      <c r="EZ404" s="56"/>
      <c r="FA404" s="56"/>
      <c r="FB404" s="56"/>
      <c r="FC404" s="56"/>
      <c r="FD404" s="56"/>
      <c r="FE404" s="56"/>
      <c r="FF404" s="56"/>
      <c r="FG404" s="56"/>
      <c r="FH404" s="56"/>
      <c r="FI404" s="56"/>
      <c r="FJ404" s="56"/>
      <c r="FK404" s="56"/>
      <c r="FL404" s="56"/>
      <c r="FM404" s="56"/>
      <c r="FN404" s="56"/>
      <c r="FO404" s="56"/>
      <c r="FP404" s="56"/>
      <c r="FQ404" s="56"/>
      <c r="FR404" s="56"/>
      <c r="FS404" s="56"/>
      <c r="FT404" s="56"/>
      <c r="FU404" s="56"/>
      <c r="FV404" s="56"/>
      <c r="FW404" s="56"/>
      <c r="FX404" s="56"/>
      <c r="FY404" s="56"/>
      <c r="FZ404" s="56"/>
      <c r="GA404" s="56"/>
      <c r="GB404" s="56"/>
      <c r="GC404" s="56"/>
      <c r="GD404" s="56"/>
      <c r="GE404" s="56"/>
      <c r="GF404" s="56"/>
      <c r="GG404" s="56"/>
      <c r="GH404" s="56"/>
      <c r="GI404" s="56"/>
      <c r="GJ404" s="56"/>
      <c r="GK404" s="56"/>
      <c r="GL404" s="56"/>
      <c r="GM404" s="56"/>
      <c r="GN404" s="56"/>
      <c r="GO404" s="56"/>
      <c r="GP404" s="56"/>
      <c r="GQ404" s="56"/>
      <c r="GR404" s="56"/>
      <c r="GS404" s="56"/>
      <c r="GT404" s="56"/>
      <c r="GU404" s="56"/>
      <c r="GV404" s="56"/>
      <c r="GW404" s="56"/>
      <c r="GX404" s="56"/>
      <c r="GY404" s="56"/>
      <c r="GZ404" s="56"/>
      <c r="HA404" s="56"/>
      <c r="HB404" s="56"/>
      <c r="HC404" s="56"/>
      <c r="HD404" s="56"/>
      <c r="HE404" s="56"/>
      <c r="HF404" s="56"/>
      <c r="HG404" s="56"/>
      <c r="HH404" s="56"/>
      <c r="HI404" s="56"/>
      <c r="HJ404" s="56"/>
      <c r="HK404" s="56"/>
      <c r="HL404" s="56"/>
      <c r="HM404" s="56"/>
    </row>
    <row r="405" spans="2:221" x14ac:dyDescent="0.25"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  <c r="EO405" s="56"/>
      <c r="EP405" s="56"/>
      <c r="EQ405" s="56"/>
      <c r="ER405" s="56"/>
      <c r="ES405" s="56"/>
      <c r="ET405" s="56"/>
      <c r="EU405" s="56"/>
      <c r="EV405" s="56"/>
      <c r="EW405" s="56"/>
      <c r="EX405" s="56"/>
      <c r="EY405" s="56"/>
      <c r="EZ405" s="56"/>
      <c r="FA405" s="56"/>
      <c r="FB405" s="56"/>
      <c r="FC405" s="56"/>
      <c r="FD405" s="56"/>
      <c r="FE405" s="56"/>
      <c r="FF405" s="56"/>
      <c r="FG405" s="56"/>
      <c r="FH405" s="56"/>
      <c r="FI405" s="56"/>
      <c r="FJ405" s="56"/>
      <c r="FK405" s="56"/>
      <c r="FL405" s="56"/>
      <c r="FM405" s="56"/>
      <c r="FN405" s="56"/>
      <c r="FO405" s="56"/>
      <c r="FP405" s="56"/>
      <c r="FQ405" s="56"/>
      <c r="FR405" s="56"/>
      <c r="FS405" s="56"/>
      <c r="FT405" s="56"/>
      <c r="FU405" s="56"/>
      <c r="FV405" s="56"/>
      <c r="FW405" s="56"/>
      <c r="FX405" s="56"/>
      <c r="FY405" s="56"/>
      <c r="FZ405" s="56"/>
      <c r="GA405" s="56"/>
      <c r="GB405" s="56"/>
      <c r="GC405" s="56"/>
      <c r="GD405" s="56"/>
      <c r="GE405" s="56"/>
      <c r="GF405" s="56"/>
      <c r="GG405" s="56"/>
      <c r="GH405" s="56"/>
      <c r="GI405" s="56"/>
      <c r="GJ405" s="56"/>
      <c r="GK405" s="56"/>
      <c r="GL405" s="56"/>
      <c r="GM405" s="56"/>
      <c r="GN405" s="56"/>
      <c r="GO405" s="56"/>
      <c r="GP405" s="56"/>
      <c r="GQ405" s="56"/>
      <c r="GR405" s="56"/>
      <c r="GS405" s="56"/>
      <c r="GT405" s="56"/>
      <c r="GU405" s="56"/>
      <c r="GV405" s="56"/>
      <c r="GW405" s="56"/>
      <c r="GX405" s="56"/>
      <c r="GY405" s="56"/>
      <c r="GZ405" s="56"/>
      <c r="HA405" s="56"/>
      <c r="HB405" s="56"/>
      <c r="HC405" s="56"/>
      <c r="HD405" s="56"/>
      <c r="HE405" s="56"/>
      <c r="HF405" s="56"/>
      <c r="HG405" s="56"/>
      <c r="HH405" s="56"/>
      <c r="HI405" s="56"/>
      <c r="HJ405" s="56"/>
      <c r="HK405" s="56"/>
      <c r="HL405" s="56"/>
      <c r="HM405" s="56"/>
    </row>
    <row r="406" spans="2:221" x14ac:dyDescent="0.25"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  <c r="EO406" s="56"/>
      <c r="EP406" s="56"/>
      <c r="EQ406" s="56"/>
      <c r="ER406" s="56"/>
      <c r="ES406" s="56"/>
      <c r="ET406" s="56"/>
      <c r="EU406" s="56"/>
      <c r="EV406" s="56"/>
      <c r="EW406" s="56"/>
      <c r="EX406" s="56"/>
      <c r="EY406" s="56"/>
      <c r="EZ406" s="56"/>
      <c r="FA406" s="56"/>
      <c r="FB406" s="56"/>
      <c r="FC406" s="56"/>
      <c r="FD406" s="56"/>
      <c r="FE406" s="56"/>
      <c r="FF406" s="56"/>
      <c r="FG406" s="56"/>
      <c r="FH406" s="56"/>
      <c r="FI406" s="56"/>
      <c r="FJ406" s="56"/>
      <c r="FK406" s="56"/>
      <c r="FL406" s="56"/>
      <c r="FM406" s="56"/>
      <c r="FN406" s="56"/>
      <c r="FO406" s="56"/>
      <c r="FP406" s="56"/>
      <c r="FQ406" s="56"/>
      <c r="FR406" s="56"/>
      <c r="FS406" s="56"/>
      <c r="FT406" s="56"/>
      <c r="FU406" s="56"/>
      <c r="FV406" s="56"/>
      <c r="FW406" s="56"/>
      <c r="FX406" s="56"/>
      <c r="FY406" s="56"/>
      <c r="FZ406" s="56"/>
      <c r="GA406" s="56"/>
      <c r="GB406" s="56"/>
      <c r="GC406" s="56"/>
      <c r="GD406" s="56"/>
      <c r="GE406" s="56"/>
      <c r="GF406" s="56"/>
      <c r="GG406" s="56"/>
      <c r="GH406" s="56"/>
      <c r="GI406" s="56"/>
      <c r="GJ406" s="56"/>
      <c r="GK406" s="56"/>
      <c r="GL406" s="56"/>
      <c r="GM406" s="56"/>
      <c r="GN406" s="56"/>
      <c r="GO406" s="56"/>
      <c r="GP406" s="56"/>
      <c r="GQ406" s="56"/>
      <c r="GR406" s="56"/>
      <c r="GS406" s="56"/>
      <c r="GT406" s="56"/>
      <c r="GU406" s="56"/>
      <c r="GV406" s="56"/>
      <c r="GW406" s="56"/>
      <c r="GX406" s="56"/>
      <c r="GY406" s="56"/>
      <c r="GZ406" s="56"/>
      <c r="HA406" s="56"/>
      <c r="HB406" s="56"/>
      <c r="HC406" s="56"/>
      <c r="HD406" s="56"/>
      <c r="HE406" s="56"/>
      <c r="HF406" s="56"/>
      <c r="HG406" s="56"/>
      <c r="HH406" s="56"/>
      <c r="HI406" s="56"/>
      <c r="HJ406" s="56"/>
      <c r="HK406" s="56"/>
      <c r="HL406" s="56"/>
      <c r="HM406" s="56"/>
    </row>
    <row r="407" spans="2:221" x14ac:dyDescent="0.25"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  <c r="EO407" s="56"/>
      <c r="EP407" s="56"/>
      <c r="EQ407" s="56"/>
      <c r="ER407" s="56"/>
      <c r="ES407" s="56"/>
      <c r="ET407" s="56"/>
      <c r="EU407" s="56"/>
      <c r="EV407" s="56"/>
      <c r="EW407" s="56"/>
      <c r="EX407" s="56"/>
      <c r="EY407" s="56"/>
      <c r="EZ407" s="56"/>
      <c r="FA407" s="56"/>
      <c r="FB407" s="56"/>
      <c r="FC407" s="56"/>
      <c r="FD407" s="56"/>
      <c r="FE407" s="56"/>
      <c r="FF407" s="56"/>
      <c r="FG407" s="56"/>
      <c r="FH407" s="56"/>
      <c r="FI407" s="56"/>
      <c r="FJ407" s="56"/>
      <c r="FK407" s="56"/>
      <c r="FL407" s="56"/>
      <c r="FM407" s="56"/>
      <c r="FN407" s="56"/>
      <c r="FO407" s="56"/>
      <c r="FP407" s="56"/>
      <c r="FQ407" s="56"/>
      <c r="FR407" s="56"/>
      <c r="FS407" s="56"/>
      <c r="FT407" s="56"/>
      <c r="FU407" s="56"/>
      <c r="FV407" s="56"/>
      <c r="FW407" s="56"/>
      <c r="FX407" s="56"/>
      <c r="FY407" s="56"/>
      <c r="FZ407" s="56"/>
      <c r="GA407" s="56"/>
      <c r="GB407" s="56"/>
      <c r="GC407" s="56"/>
      <c r="GD407" s="56"/>
      <c r="GE407" s="56"/>
      <c r="GF407" s="56"/>
      <c r="GG407" s="56"/>
      <c r="GH407" s="56"/>
      <c r="GI407" s="56"/>
      <c r="GJ407" s="56"/>
      <c r="GK407" s="56"/>
      <c r="GL407" s="56"/>
      <c r="GM407" s="56"/>
      <c r="GN407" s="56"/>
      <c r="GO407" s="56"/>
      <c r="GP407" s="56"/>
      <c r="GQ407" s="56"/>
      <c r="GR407" s="56"/>
      <c r="GS407" s="56"/>
      <c r="GT407" s="56"/>
      <c r="GU407" s="56"/>
      <c r="GV407" s="56"/>
      <c r="GW407" s="56"/>
      <c r="GX407" s="56"/>
      <c r="GY407" s="56"/>
      <c r="GZ407" s="56"/>
      <c r="HA407" s="56"/>
      <c r="HB407" s="56"/>
      <c r="HC407" s="56"/>
      <c r="HD407" s="56"/>
      <c r="HE407" s="56"/>
      <c r="HF407" s="56"/>
      <c r="HG407" s="56"/>
      <c r="HH407" s="56"/>
      <c r="HI407" s="56"/>
      <c r="HJ407" s="56"/>
      <c r="HK407" s="56"/>
      <c r="HL407" s="56"/>
      <c r="HM407" s="56"/>
    </row>
    <row r="408" spans="2:221" x14ac:dyDescent="0.25"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  <c r="EO408" s="56"/>
      <c r="EP408" s="56"/>
      <c r="EQ408" s="56"/>
      <c r="ER408" s="56"/>
      <c r="ES408" s="56"/>
      <c r="ET408" s="56"/>
      <c r="EU408" s="56"/>
      <c r="EV408" s="56"/>
      <c r="EW408" s="56"/>
      <c r="EX408" s="56"/>
      <c r="EY408" s="56"/>
      <c r="EZ408" s="56"/>
      <c r="FA408" s="56"/>
      <c r="FB408" s="56"/>
      <c r="FC408" s="56"/>
      <c r="FD408" s="56"/>
      <c r="FE408" s="56"/>
      <c r="FF408" s="56"/>
      <c r="FG408" s="56"/>
      <c r="FH408" s="56"/>
      <c r="FI408" s="56"/>
      <c r="FJ408" s="56"/>
      <c r="FK408" s="56"/>
      <c r="FL408" s="56"/>
      <c r="FM408" s="56"/>
      <c r="FN408" s="56"/>
      <c r="FO408" s="56"/>
      <c r="FP408" s="56"/>
      <c r="FQ408" s="56"/>
      <c r="FR408" s="56"/>
      <c r="FS408" s="56"/>
      <c r="FT408" s="56"/>
      <c r="FU408" s="56"/>
      <c r="FV408" s="56"/>
      <c r="FW408" s="56"/>
      <c r="FX408" s="56"/>
      <c r="FY408" s="56"/>
      <c r="FZ408" s="56"/>
      <c r="GA408" s="56"/>
      <c r="GB408" s="56"/>
      <c r="GC408" s="56"/>
      <c r="GD408" s="56"/>
      <c r="GE408" s="56"/>
      <c r="GF408" s="56"/>
      <c r="GG408" s="56"/>
      <c r="GH408" s="56"/>
      <c r="GI408" s="56"/>
      <c r="GJ408" s="56"/>
      <c r="GK408" s="56"/>
      <c r="GL408" s="56"/>
      <c r="GM408" s="56"/>
      <c r="GN408" s="56"/>
      <c r="GO408" s="56"/>
      <c r="GP408" s="56"/>
      <c r="GQ408" s="56"/>
      <c r="GR408" s="56"/>
      <c r="GS408" s="56"/>
      <c r="GT408" s="56"/>
      <c r="GU408" s="56"/>
      <c r="GV408" s="56"/>
      <c r="GW408" s="56"/>
      <c r="GX408" s="56"/>
      <c r="GY408" s="56"/>
      <c r="GZ408" s="56"/>
      <c r="HA408" s="56"/>
      <c r="HB408" s="56"/>
      <c r="HC408" s="56"/>
      <c r="HD408" s="56"/>
      <c r="HE408" s="56"/>
      <c r="HF408" s="56"/>
      <c r="HG408" s="56"/>
      <c r="HH408" s="56"/>
      <c r="HI408" s="56"/>
      <c r="HJ408" s="56"/>
      <c r="HK408" s="56"/>
      <c r="HL408" s="56"/>
      <c r="HM408" s="56"/>
    </row>
    <row r="409" spans="2:221" x14ac:dyDescent="0.25"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  <c r="EO409" s="56"/>
      <c r="EP409" s="56"/>
      <c r="EQ409" s="56"/>
      <c r="ER409" s="56"/>
      <c r="ES409" s="56"/>
      <c r="ET409" s="56"/>
      <c r="EU409" s="56"/>
      <c r="EV409" s="56"/>
      <c r="EW409" s="56"/>
      <c r="EX409" s="56"/>
      <c r="EY409" s="56"/>
      <c r="EZ409" s="56"/>
      <c r="FA409" s="56"/>
      <c r="FB409" s="56"/>
      <c r="FC409" s="56"/>
      <c r="FD409" s="56"/>
      <c r="FE409" s="56"/>
      <c r="FF409" s="56"/>
      <c r="FG409" s="56"/>
      <c r="FH409" s="56"/>
      <c r="FI409" s="56"/>
      <c r="FJ409" s="56"/>
      <c r="FK409" s="56"/>
      <c r="FL409" s="56"/>
      <c r="FM409" s="56"/>
      <c r="FN409" s="56"/>
      <c r="FO409" s="56"/>
      <c r="FP409" s="56"/>
      <c r="FQ409" s="56"/>
      <c r="FR409" s="56"/>
      <c r="FS409" s="56"/>
      <c r="FT409" s="56"/>
      <c r="FU409" s="56"/>
      <c r="FV409" s="56"/>
      <c r="FW409" s="56"/>
      <c r="FX409" s="56"/>
      <c r="FY409" s="56"/>
      <c r="FZ409" s="56"/>
      <c r="GA409" s="56"/>
      <c r="GB409" s="56"/>
      <c r="GC409" s="56"/>
      <c r="GD409" s="56"/>
      <c r="GE409" s="56"/>
      <c r="GF409" s="56"/>
      <c r="GG409" s="56"/>
      <c r="GH409" s="56"/>
      <c r="GI409" s="56"/>
      <c r="GJ409" s="56"/>
      <c r="GK409" s="56"/>
      <c r="GL409" s="56"/>
      <c r="GM409" s="56"/>
      <c r="GN409" s="56"/>
      <c r="GO409" s="56"/>
      <c r="GP409" s="56"/>
      <c r="GQ409" s="56"/>
      <c r="GR409" s="56"/>
      <c r="GS409" s="56"/>
      <c r="GT409" s="56"/>
      <c r="GU409" s="56"/>
      <c r="GV409" s="56"/>
      <c r="GW409" s="56"/>
      <c r="GX409" s="56"/>
      <c r="GY409" s="56"/>
      <c r="GZ409" s="56"/>
      <c r="HA409" s="56"/>
      <c r="HB409" s="56"/>
      <c r="HC409" s="56"/>
      <c r="HD409" s="56"/>
      <c r="HE409" s="56"/>
      <c r="HF409" s="56"/>
      <c r="HG409" s="56"/>
      <c r="HH409" s="56"/>
      <c r="HI409" s="56"/>
      <c r="HJ409" s="56"/>
      <c r="HK409" s="56"/>
      <c r="HL409" s="56"/>
      <c r="HM409" s="56"/>
    </row>
    <row r="410" spans="2:221" x14ac:dyDescent="0.25"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  <c r="EO410" s="56"/>
      <c r="EP410" s="56"/>
      <c r="EQ410" s="56"/>
      <c r="ER410" s="56"/>
      <c r="ES410" s="56"/>
      <c r="ET410" s="56"/>
      <c r="EU410" s="56"/>
      <c r="EV410" s="56"/>
      <c r="EW410" s="56"/>
      <c r="EX410" s="56"/>
      <c r="EY410" s="56"/>
      <c r="EZ410" s="56"/>
      <c r="FA410" s="56"/>
      <c r="FB410" s="56"/>
      <c r="FC410" s="56"/>
      <c r="FD410" s="56"/>
      <c r="FE410" s="56"/>
      <c r="FF410" s="56"/>
      <c r="FG410" s="56"/>
      <c r="FH410" s="56"/>
      <c r="FI410" s="56"/>
      <c r="FJ410" s="56"/>
      <c r="FK410" s="56"/>
      <c r="FL410" s="56"/>
      <c r="FM410" s="56"/>
      <c r="FN410" s="56"/>
      <c r="FO410" s="56"/>
      <c r="FP410" s="56"/>
      <c r="FQ410" s="56"/>
      <c r="FR410" s="56"/>
      <c r="FS410" s="56"/>
      <c r="FT410" s="56"/>
      <c r="FU410" s="56"/>
      <c r="FV410" s="56"/>
      <c r="FW410" s="56"/>
      <c r="FX410" s="56"/>
      <c r="FY410" s="56"/>
      <c r="FZ410" s="56"/>
      <c r="GA410" s="56"/>
      <c r="GB410" s="56"/>
      <c r="GC410" s="56"/>
      <c r="GD410" s="56"/>
      <c r="GE410" s="56"/>
      <c r="GF410" s="56"/>
      <c r="GG410" s="56"/>
      <c r="GH410" s="56"/>
      <c r="GI410" s="56"/>
      <c r="GJ410" s="56"/>
      <c r="GK410" s="56"/>
      <c r="GL410" s="56"/>
      <c r="GM410" s="56"/>
      <c r="GN410" s="56"/>
      <c r="GO410" s="56"/>
      <c r="GP410" s="56"/>
      <c r="GQ410" s="56"/>
      <c r="GR410" s="56"/>
      <c r="GS410" s="56"/>
      <c r="GT410" s="56"/>
      <c r="GU410" s="56"/>
      <c r="GV410" s="56"/>
      <c r="GW410" s="56"/>
      <c r="GX410" s="56"/>
      <c r="GY410" s="56"/>
      <c r="GZ410" s="56"/>
      <c r="HA410" s="56"/>
      <c r="HB410" s="56"/>
      <c r="HC410" s="56"/>
      <c r="HD410" s="56"/>
      <c r="HE410" s="56"/>
      <c r="HF410" s="56"/>
      <c r="HG410" s="56"/>
      <c r="HH410" s="56"/>
      <c r="HI410" s="56"/>
      <c r="HJ410" s="56"/>
      <c r="HK410" s="56"/>
      <c r="HL410" s="56"/>
      <c r="HM410" s="56"/>
    </row>
    <row r="411" spans="2:221" x14ac:dyDescent="0.25"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  <c r="EO411" s="56"/>
      <c r="EP411" s="56"/>
      <c r="EQ411" s="56"/>
      <c r="ER411" s="56"/>
      <c r="ES411" s="56"/>
      <c r="ET411" s="56"/>
      <c r="EU411" s="56"/>
      <c r="EV411" s="56"/>
      <c r="EW411" s="56"/>
      <c r="EX411" s="56"/>
      <c r="EY411" s="56"/>
      <c r="EZ411" s="56"/>
      <c r="FA411" s="56"/>
      <c r="FB411" s="56"/>
      <c r="FC411" s="56"/>
      <c r="FD411" s="56"/>
      <c r="FE411" s="56"/>
      <c r="FF411" s="56"/>
      <c r="FG411" s="56"/>
      <c r="FH411" s="56"/>
      <c r="FI411" s="56"/>
      <c r="FJ411" s="56"/>
      <c r="FK411" s="56"/>
      <c r="FL411" s="56"/>
      <c r="FM411" s="56"/>
      <c r="FN411" s="56"/>
      <c r="FO411" s="56"/>
      <c r="FP411" s="56"/>
      <c r="FQ411" s="56"/>
      <c r="FR411" s="56"/>
      <c r="FS411" s="56"/>
      <c r="FT411" s="56"/>
      <c r="FU411" s="56"/>
      <c r="FV411" s="56"/>
      <c r="FW411" s="56"/>
      <c r="FX411" s="56"/>
      <c r="FY411" s="56"/>
      <c r="FZ411" s="56"/>
      <c r="GA411" s="56"/>
      <c r="GB411" s="56"/>
      <c r="GC411" s="56"/>
      <c r="GD411" s="56"/>
      <c r="GE411" s="56"/>
      <c r="GF411" s="56"/>
      <c r="GG411" s="56"/>
      <c r="GH411" s="56"/>
      <c r="GI411" s="56"/>
      <c r="GJ411" s="56"/>
      <c r="GK411" s="56"/>
      <c r="GL411" s="56"/>
      <c r="GM411" s="56"/>
      <c r="GN411" s="56"/>
      <c r="GO411" s="56"/>
      <c r="GP411" s="56"/>
      <c r="GQ411" s="56"/>
      <c r="GR411" s="56"/>
      <c r="GS411" s="56"/>
      <c r="GT411" s="56"/>
      <c r="GU411" s="56"/>
      <c r="GV411" s="56"/>
      <c r="GW411" s="56"/>
      <c r="GX411" s="56"/>
      <c r="GY411" s="56"/>
      <c r="GZ411" s="56"/>
      <c r="HA411" s="56"/>
      <c r="HB411" s="56"/>
      <c r="HC411" s="56"/>
      <c r="HD411" s="56"/>
      <c r="HE411" s="56"/>
      <c r="HF411" s="56"/>
      <c r="HG411" s="56"/>
      <c r="HH411" s="56"/>
      <c r="HI411" s="56"/>
      <c r="HJ411" s="56"/>
      <c r="HK411" s="56"/>
      <c r="HL411" s="56"/>
      <c r="HM411" s="56"/>
    </row>
    <row r="412" spans="2:221" x14ac:dyDescent="0.25"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  <c r="EO412" s="56"/>
      <c r="EP412" s="56"/>
      <c r="EQ412" s="56"/>
      <c r="ER412" s="56"/>
      <c r="ES412" s="56"/>
      <c r="ET412" s="56"/>
      <c r="EU412" s="56"/>
      <c r="EV412" s="56"/>
      <c r="EW412" s="56"/>
      <c r="EX412" s="56"/>
      <c r="EY412" s="56"/>
      <c r="EZ412" s="56"/>
      <c r="FA412" s="56"/>
      <c r="FB412" s="56"/>
      <c r="FC412" s="56"/>
      <c r="FD412" s="56"/>
      <c r="FE412" s="56"/>
      <c r="FF412" s="56"/>
      <c r="FG412" s="56"/>
      <c r="FH412" s="56"/>
      <c r="FI412" s="56"/>
      <c r="FJ412" s="56"/>
      <c r="FK412" s="56"/>
      <c r="FL412" s="56"/>
      <c r="FM412" s="56"/>
      <c r="FN412" s="56"/>
      <c r="FO412" s="56"/>
      <c r="FP412" s="56"/>
      <c r="FQ412" s="56"/>
      <c r="FR412" s="56"/>
      <c r="FS412" s="56"/>
      <c r="FT412" s="56"/>
      <c r="FU412" s="56"/>
      <c r="FV412" s="56"/>
      <c r="FW412" s="56"/>
      <c r="FX412" s="56"/>
      <c r="FY412" s="56"/>
      <c r="FZ412" s="56"/>
      <c r="GA412" s="56"/>
      <c r="GB412" s="56"/>
      <c r="GC412" s="56"/>
      <c r="GD412" s="56"/>
      <c r="GE412" s="56"/>
      <c r="GF412" s="56"/>
      <c r="GG412" s="56"/>
      <c r="GH412" s="56"/>
      <c r="GI412" s="56"/>
      <c r="GJ412" s="56"/>
      <c r="GK412" s="56"/>
      <c r="GL412" s="56"/>
      <c r="GM412" s="56"/>
      <c r="GN412" s="56"/>
      <c r="GO412" s="56"/>
      <c r="GP412" s="56"/>
      <c r="GQ412" s="56"/>
      <c r="GR412" s="56"/>
      <c r="GS412" s="56"/>
      <c r="GT412" s="56"/>
      <c r="GU412" s="56"/>
      <c r="GV412" s="56"/>
      <c r="GW412" s="56"/>
      <c r="GX412" s="56"/>
      <c r="GY412" s="56"/>
      <c r="GZ412" s="56"/>
      <c r="HA412" s="56"/>
      <c r="HB412" s="56"/>
      <c r="HC412" s="56"/>
      <c r="HD412" s="56"/>
      <c r="HE412" s="56"/>
      <c r="HF412" s="56"/>
      <c r="HG412" s="56"/>
      <c r="HH412" s="56"/>
      <c r="HI412" s="56"/>
      <c r="HJ412" s="56"/>
      <c r="HK412" s="56"/>
      <c r="HL412" s="56"/>
      <c r="HM412" s="56"/>
    </row>
    <row r="413" spans="2:221" x14ac:dyDescent="0.25"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  <c r="EO413" s="56"/>
      <c r="EP413" s="56"/>
      <c r="EQ413" s="56"/>
      <c r="ER413" s="56"/>
      <c r="ES413" s="56"/>
      <c r="ET413" s="56"/>
      <c r="EU413" s="56"/>
      <c r="EV413" s="56"/>
      <c r="EW413" s="56"/>
      <c r="EX413" s="56"/>
      <c r="EY413" s="56"/>
      <c r="EZ413" s="56"/>
      <c r="FA413" s="56"/>
      <c r="FB413" s="56"/>
      <c r="FC413" s="56"/>
      <c r="FD413" s="56"/>
      <c r="FE413" s="56"/>
      <c r="FF413" s="56"/>
      <c r="FG413" s="56"/>
      <c r="FH413" s="56"/>
      <c r="FI413" s="56"/>
      <c r="FJ413" s="56"/>
      <c r="FK413" s="56"/>
      <c r="FL413" s="56"/>
      <c r="FM413" s="56"/>
      <c r="FN413" s="56"/>
      <c r="FO413" s="56"/>
      <c r="FP413" s="56"/>
      <c r="FQ413" s="56"/>
      <c r="FR413" s="56"/>
      <c r="FS413" s="56"/>
      <c r="FT413" s="56"/>
      <c r="FU413" s="56"/>
      <c r="FV413" s="56"/>
      <c r="FW413" s="56"/>
      <c r="FX413" s="56"/>
      <c r="FY413" s="56"/>
      <c r="FZ413" s="56"/>
      <c r="GA413" s="56"/>
      <c r="GB413" s="56"/>
      <c r="GC413" s="56"/>
      <c r="GD413" s="56"/>
      <c r="GE413" s="56"/>
      <c r="GF413" s="56"/>
      <c r="GG413" s="56"/>
      <c r="GH413" s="56"/>
      <c r="GI413" s="56"/>
      <c r="GJ413" s="56"/>
      <c r="GK413" s="56"/>
      <c r="GL413" s="56"/>
      <c r="GM413" s="56"/>
      <c r="GN413" s="56"/>
      <c r="GO413" s="56"/>
      <c r="GP413" s="56"/>
      <c r="GQ413" s="56"/>
      <c r="GR413" s="56"/>
      <c r="GS413" s="56"/>
      <c r="GT413" s="56"/>
      <c r="GU413" s="56"/>
      <c r="GV413" s="56"/>
      <c r="GW413" s="56"/>
      <c r="GX413" s="56"/>
      <c r="GY413" s="56"/>
      <c r="GZ413" s="56"/>
      <c r="HA413" s="56"/>
      <c r="HB413" s="56"/>
      <c r="HC413" s="56"/>
      <c r="HD413" s="56"/>
      <c r="HE413" s="56"/>
      <c r="HF413" s="56"/>
      <c r="HG413" s="56"/>
      <c r="HH413" s="56"/>
      <c r="HI413" s="56"/>
      <c r="HJ413" s="56"/>
      <c r="HK413" s="56"/>
      <c r="HL413" s="56"/>
      <c r="HM413" s="56"/>
    </row>
    <row r="414" spans="2:221" x14ac:dyDescent="0.25"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  <c r="EO414" s="56"/>
      <c r="EP414" s="56"/>
      <c r="EQ414" s="56"/>
      <c r="ER414" s="56"/>
      <c r="ES414" s="56"/>
      <c r="ET414" s="56"/>
      <c r="EU414" s="56"/>
      <c r="EV414" s="56"/>
      <c r="EW414" s="56"/>
      <c r="EX414" s="56"/>
      <c r="EY414" s="56"/>
      <c r="EZ414" s="56"/>
      <c r="FA414" s="56"/>
      <c r="FB414" s="56"/>
      <c r="FC414" s="56"/>
      <c r="FD414" s="56"/>
      <c r="FE414" s="56"/>
      <c r="FF414" s="56"/>
      <c r="FG414" s="56"/>
      <c r="FH414" s="56"/>
      <c r="FI414" s="56"/>
      <c r="FJ414" s="56"/>
      <c r="FK414" s="56"/>
      <c r="FL414" s="56"/>
      <c r="FM414" s="56"/>
      <c r="FN414" s="56"/>
      <c r="FO414" s="56"/>
      <c r="FP414" s="56"/>
      <c r="FQ414" s="56"/>
      <c r="FR414" s="56"/>
      <c r="FS414" s="56"/>
      <c r="FT414" s="56"/>
      <c r="FU414" s="56"/>
      <c r="FV414" s="56"/>
      <c r="FW414" s="56"/>
      <c r="FX414" s="56"/>
      <c r="FY414" s="56"/>
      <c r="FZ414" s="56"/>
      <c r="GA414" s="56"/>
      <c r="GB414" s="56"/>
      <c r="GC414" s="56"/>
      <c r="GD414" s="56"/>
      <c r="GE414" s="56"/>
      <c r="GF414" s="56"/>
      <c r="GG414" s="56"/>
      <c r="GH414" s="56"/>
      <c r="GI414" s="56"/>
      <c r="GJ414" s="56"/>
      <c r="GK414" s="56"/>
      <c r="GL414" s="56"/>
      <c r="GM414" s="56"/>
      <c r="GN414" s="56"/>
      <c r="GO414" s="56"/>
      <c r="GP414" s="56"/>
      <c r="GQ414" s="56"/>
      <c r="GR414" s="56"/>
      <c r="GS414" s="56"/>
      <c r="GT414" s="56"/>
      <c r="GU414" s="56"/>
      <c r="GV414" s="56"/>
      <c r="GW414" s="56"/>
      <c r="GX414" s="56"/>
      <c r="GY414" s="56"/>
      <c r="GZ414" s="56"/>
      <c r="HA414" s="56"/>
      <c r="HB414" s="56"/>
      <c r="HC414" s="56"/>
      <c r="HD414" s="56"/>
      <c r="HE414" s="56"/>
      <c r="HF414" s="56"/>
      <c r="HG414" s="56"/>
      <c r="HH414" s="56"/>
      <c r="HI414" s="56"/>
      <c r="HJ414" s="56"/>
      <c r="HK414" s="56"/>
      <c r="HL414" s="56"/>
      <c r="HM414" s="56"/>
    </row>
    <row r="415" spans="2:221" x14ac:dyDescent="0.25"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  <c r="EO415" s="56"/>
      <c r="EP415" s="56"/>
      <c r="EQ415" s="56"/>
      <c r="ER415" s="56"/>
      <c r="ES415" s="56"/>
      <c r="ET415" s="56"/>
      <c r="EU415" s="56"/>
      <c r="EV415" s="56"/>
      <c r="EW415" s="56"/>
      <c r="EX415" s="56"/>
      <c r="EY415" s="56"/>
      <c r="EZ415" s="56"/>
      <c r="FA415" s="56"/>
      <c r="FB415" s="56"/>
      <c r="FC415" s="56"/>
      <c r="FD415" s="56"/>
      <c r="FE415" s="56"/>
      <c r="FF415" s="56"/>
      <c r="FG415" s="56"/>
      <c r="FH415" s="56"/>
      <c r="FI415" s="56"/>
      <c r="FJ415" s="56"/>
      <c r="FK415" s="56"/>
      <c r="FL415" s="56"/>
      <c r="FM415" s="56"/>
      <c r="FN415" s="56"/>
      <c r="FO415" s="56"/>
      <c r="FP415" s="56"/>
      <c r="FQ415" s="56"/>
      <c r="FR415" s="56"/>
      <c r="FS415" s="56"/>
      <c r="FT415" s="56"/>
      <c r="FU415" s="56"/>
      <c r="FV415" s="56"/>
      <c r="FW415" s="56"/>
      <c r="FX415" s="56"/>
      <c r="FY415" s="56"/>
      <c r="FZ415" s="56"/>
      <c r="GA415" s="56"/>
      <c r="GB415" s="56"/>
      <c r="GC415" s="56"/>
      <c r="GD415" s="56"/>
      <c r="GE415" s="56"/>
      <c r="GF415" s="56"/>
      <c r="GG415" s="56"/>
      <c r="GH415" s="56"/>
      <c r="GI415" s="56"/>
      <c r="GJ415" s="56"/>
      <c r="GK415" s="56"/>
      <c r="GL415" s="56"/>
      <c r="GM415" s="56"/>
      <c r="GN415" s="56"/>
      <c r="GO415" s="56"/>
      <c r="GP415" s="56"/>
      <c r="GQ415" s="56"/>
      <c r="GR415" s="56"/>
      <c r="GS415" s="56"/>
      <c r="GT415" s="56"/>
      <c r="GU415" s="56"/>
      <c r="GV415" s="56"/>
      <c r="GW415" s="56"/>
      <c r="GX415" s="56"/>
      <c r="GY415" s="56"/>
      <c r="GZ415" s="56"/>
      <c r="HA415" s="56"/>
      <c r="HB415" s="56"/>
      <c r="HC415" s="56"/>
      <c r="HD415" s="56"/>
      <c r="HE415" s="56"/>
      <c r="HF415" s="56"/>
      <c r="HG415" s="56"/>
      <c r="HH415" s="56"/>
      <c r="HI415" s="56"/>
      <c r="HJ415" s="56"/>
      <c r="HK415" s="56"/>
      <c r="HL415" s="56"/>
      <c r="HM415" s="56"/>
    </row>
    <row r="416" spans="2:221" x14ac:dyDescent="0.25"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  <c r="EO416" s="56"/>
      <c r="EP416" s="56"/>
      <c r="EQ416" s="56"/>
      <c r="ER416" s="56"/>
      <c r="ES416" s="56"/>
      <c r="ET416" s="56"/>
      <c r="EU416" s="56"/>
      <c r="EV416" s="56"/>
      <c r="EW416" s="56"/>
      <c r="EX416" s="56"/>
      <c r="EY416" s="56"/>
      <c r="EZ416" s="56"/>
      <c r="FA416" s="56"/>
      <c r="FB416" s="56"/>
      <c r="FC416" s="56"/>
      <c r="FD416" s="56"/>
      <c r="FE416" s="56"/>
      <c r="FF416" s="56"/>
      <c r="FG416" s="56"/>
      <c r="FH416" s="56"/>
      <c r="FI416" s="56"/>
      <c r="FJ416" s="56"/>
      <c r="FK416" s="56"/>
      <c r="FL416" s="56"/>
      <c r="FM416" s="56"/>
      <c r="FN416" s="56"/>
      <c r="FO416" s="56"/>
      <c r="FP416" s="56"/>
      <c r="FQ416" s="56"/>
      <c r="FR416" s="56"/>
      <c r="FS416" s="56"/>
      <c r="FT416" s="56"/>
      <c r="FU416" s="56"/>
      <c r="FV416" s="56"/>
      <c r="FW416" s="56"/>
      <c r="FX416" s="56"/>
      <c r="FY416" s="56"/>
      <c r="FZ416" s="56"/>
      <c r="GA416" s="56"/>
      <c r="GB416" s="56"/>
      <c r="GC416" s="56"/>
      <c r="GD416" s="56"/>
      <c r="GE416" s="56"/>
      <c r="GF416" s="56"/>
      <c r="GG416" s="56"/>
      <c r="GH416" s="56"/>
      <c r="GI416" s="56"/>
      <c r="GJ416" s="56"/>
      <c r="GK416" s="56"/>
      <c r="GL416" s="56"/>
      <c r="GM416" s="56"/>
      <c r="GN416" s="56"/>
      <c r="GO416" s="56"/>
      <c r="GP416" s="56"/>
      <c r="GQ416" s="56"/>
      <c r="GR416" s="56"/>
      <c r="GS416" s="56"/>
      <c r="GT416" s="56"/>
      <c r="GU416" s="56"/>
      <c r="GV416" s="56"/>
      <c r="GW416" s="56"/>
      <c r="GX416" s="56"/>
      <c r="GY416" s="56"/>
      <c r="GZ416" s="56"/>
      <c r="HA416" s="56"/>
      <c r="HB416" s="56"/>
      <c r="HC416" s="56"/>
      <c r="HD416" s="56"/>
      <c r="HE416" s="56"/>
      <c r="HF416" s="56"/>
      <c r="HG416" s="56"/>
      <c r="HH416" s="56"/>
      <c r="HI416" s="56"/>
      <c r="HJ416" s="56"/>
      <c r="HK416" s="56"/>
      <c r="HL416" s="56"/>
      <c r="HM416" s="56"/>
    </row>
    <row r="417" spans="2:221" x14ac:dyDescent="0.25"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  <c r="EO417" s="56"/>
      <c r="EP417" s="56"/>
      <c r="EQ417" s="56"/>
      <c r="ER417" s="56"/>
      <c r="ES417" s="56"/>
      <c r="ET417" s="56"/>
      <c r="EU417" s="56"/>
      <c r="EV417" s="56"/>
      <c r="EW417" s="56"/>
      <c r="EX417" s="56"/>
      <c r="EY417" s="56"/>
      <c r="EZ417" s="56"/>
      <c r="FA417" s="56"/>
      <c r="FB417" s="56"/>
      <c r="FC417" s="56"/>
      <c r="FD417" s="56"/>
      <c r="FE417" s="56"/>
      <c r="FF417" s="56"/>
      <c r="FG417" s="56"/>
      <c r="FH417" s="56"/>
      <c r="FI417" s="56"/>
      <c r="FJ417" s="56"/>
      <c r="FK417" s="56"/>
      <c r="FL417" s="56"/>
      <c r="FM417" s="56"/>
      <c r="FN417" s="56"/>
      <c r="FO417" s="56"/>
      <c r="FP417" s="56"/>
      <c r="FQ417" s="56"/>
      <c r="FR417" s="56"/>
      <c r="FS417" s="56"/>
      <c r="FT417" s="56"/>
      <c r="FU417" s="56"/>
      <c r="FV417" s="56"/>
      <c r="FW417" s="56"/>
      <c r="FX417" s="56"/>
      <c r="FY417" s="56"/>
      <c r="FZ417" s="56"/>
      <c r="GA417" s="56"/>
      <c r="GB417" s="56"/>
      <c r="GC417" s="56"/>
      <c r="GD417" s="56"/>
      <c r="GE417" s="56"/>
      <c r="GF417" s="56"/>
      <c r="GG417" s="56"/>
      <c r="GH417" s="56"/>
      <c r="GI417" s="56"/>
      <c r="GJ417" s="56"/>
      <c r="GK417" s="56"/>
      <c r="GL417" s="56"/>
      <c r="GM417" s="56"/>
      <c r="GN417" s="56"/>
      <c r="GO417" s="56"/>
      <c r="GP417" s="56"/>
      <c r="GQ417" s="56"/>
      <c r="GR417" s="56"/>
      <c r="GS417" s="56"/>
      <c r="GT417" s="56"/>
      <c r="GU417" s="56"/>
      <c r="GV417" s="56"/>
      <c r="GW417" s="56"/>
      <c r="GX417" s="56"/>
      <c r="GY417" s="56"/>
      <c r="GZ417" s="56"/>
      <c r="HA417" s="56"/>
      <c r="HB417" s="56"/>
      <c r="HC417" s="56"/>
      <c r="HD417" s="56"/>
      <c r="HE417" s="56"/>
      <c r="HF417" s="56"/>
      <c r="HG417" s="56"/>
      <c r="HH417" s="56"/>
      <c r="HI417" s="56"/>
      <c r="HJ417" s="56"/>
      <c r="HK417" s="56"/>
      <c r="HL417" s="56"/>
      <c r="HM417" s="56"/>
    </row>
    <row r="418" spans="2:221" x14ac:dyDescent="0.25"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  <c r="EO418" s="56"/>
      <c r="EP418" s="56"/>
      <c r="EQ418" s="56"/>
      <c r="ER418" s="56"/>
      <c r="ES418" s="56"/>
      <c r="ET418" s="56"/>
      <c r="EU418" s="56"/>
      <c r="EV418" s="56"/>
      <c r="EW418" s="56"/>
      <c r="EX418" s="56"/>
      <c r="EY418" s="56"/>
      <c r="EZ418" s="56"/>
      <c r="FA418" s="56"/>
      <c r="FB418" s="56"/>
      <c r="FC418" s="56"/>
      <c r="FD418" s="56"/>
      <c r="FE418" s="56"/>
      <c r="FF418" s="56"/>
      <c r="FG418" s="56"/>
      <c r="FH418" s="56"/>
      <c r="FI418" s="56"/>
      <c r="FJ418" s="56"/>
      <c r="FK418" s="56"/>
      <c r="FL418" s="56"/>
      <c r="FM418" s="56"/>
      <c r="FN418" s="56"/>
      <c r="FO418" s="56"/>
      <c r="FP418" s="56"/>
      <c r="FQ418" s="56"/>
      <c r="FR418" s="56"/>
      <c r="FS418" s="56"/>
      <c r="FT418" s="56"/>
      <c r="FU418" s="56"/>
      <c r="FV418" s="56"/>
      <c r="FW418" s="56"/>
      <c r="FX418" s="56"/>
      <c r="FY418" s="56"/>
      <c r="FZ418" s="56"/>
      <c r="GA418" s="56"/>
      <c r="GB418" s="56"/>
      <c r="GC418" s="56"/>
      <c r="GD418" s="56"/>
      <c r="GE418" s="56"/>
      <c r="GF418" s="56"/>
      <c r="GG418" s="56"/>
      <c r="GH418" s="56"/>
      <c r="GI418" s="56"/>
      <c r="GJ418" s="56"/>
      <c r="GK418" s="56"/>
      <c r="GL418" s="56"/>
      <c r="GM418" s="56"/>
      <c r="GN418" s="56"/>
      <c r="GO418" s="56"/>
      <c r="GP418" s="56"/>
      <c r="GQ418" s="56"/>
      <c r="GR418" s="56"/>
      <c r="GS418" s="56"/>
      <c r="GT418" s="56"/>
      <c r="GU418" s="56"/>
      <c r="GV418" s="56"/>
      <c r="GW418" s="56"/>
      <c r="GX418" s="56"/>
      <c r="GY418" s="56"/>
      <c r="GZ418" s="56"/>
      <c r="HA418" s="56"/>
      <c r="HB418" s="56"/>
      <c r="HC418" s="56"/>
      <c r="HD418" s="56"/>
      <c r="HE418" s="56"/>
      <c r="HF418" s="56"/>
      <c r="HG418" s="56"/>
      <c r="HH418" s="56"/>
      <c r="HI418" s="56"/>
      <c r="HJ418" s="56"/>
      <c r="HK418" s="56"/>
      <c r="HL418" s="56"/>
      <c r="HM418" s="56"/>
    </row>
    <row r="419" spans="2:221" x14ac:dyDescent="0.25"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  <c r="EO419" s="56"/>
      <c r="EP419" s="56"/>
      <c r="EQ419" s="56"/>
      <c r="ER419" s="56"/>
      <c r="ES419" s="56"/>
      <c r="ET419" s="56"/>
      <c r="EU419" s="56"/>
      <c r="EV419" s="56"/>
      <c r="EW419" s="56"/>
      <c r="EX419" s="56"/>
      <c r="EY419" s="56"/>
      <c r="EZ419" s="56"/>
      <c r="FA419" s="56"/>
      <c r="FB419" s="56"/>
      <c r="FC419" s="56"/>
      <c r="FD419" s="56"/>
      <c r="FE419" s="56"/>
      <c r="FF419" s="56"/>
      <c r="FG419" s="56"/>
      <c r="FH419" s="56"/>
      <c r="FI419" s="56"/>
      <c r="FJ419" s="56"/>
      <c r="FK419" s="56"/>
      <c r="FL419" s="56"/>
      <c r="FM419" s="56"/>
      <c r="FN419" s="56"/>
      <c r="FO419" s="56"/>
      <c r="FP419" s="56"/>
      <c r="FQ419" s="56"/>
      <c r="FR419" s="56"/>
      <c r="FS419" s="56"/>
      <c r="FT419" s="56"/>
      <c r="FU419" s="56"/>
      <c r="FV419" s="56"/>
      <c r="FW419" s="56"/>
      <c r="FX419" s="56"/>
      <c r="FY419" s="56"/>
      <c r="FZ419" s="56"/>
      <c r="GA419" s="56"/>
      <c r="GB419" s="56"/>
      <c r="GC419" s="56"/>
      <c r="GD419" s="56"/>
      <c r="GE419" s="56"/>
      <c r="GF419" s="56"/>
      <c r="GG419" s="56"/>
      <c r="GH419" s="56"/>
      <c r="GI419" s="56"/>
      <c r="GJ419" s="56"/>
      <c r="GK419" s="56"/>
      <c r="GL419" s="56"/>
      <c r="GM419" s="56"/>
      <c r="GN419" s="56"/>
      <c r="GO419" s="56"/>
      <c r="GP419" s="56"/>
      <c r="GQ419" s="56"/>
      <c r="GR419" s="56"/>
      <c r="GS419" s="56"/>
      <c r="GT419" s="56"/>
      <c r="GU419" s="56"/>
      <c r="GV419" s="56"/>
      <c r="GW419" s="56"/>
      <c r="GX419" s="56"/>
      <c r="GY419" s="56"/>
      <c r="GZ419" s="56"/>
      <c r="HA419" s="56"/>
      <c r="HB419" s="56"/>
      <c r="HC419" s="56"/>
      <c r="HD419" s="56"/>
      <c r="HE419" s="56"/>
      <c r="HF419" s="56"/>
      <c r="HG419" s="56"/>
      <c r="HH419" s="56"/>
      <c r="HI419" s="56"/>
      <c r="HJ419" s="56"/>
      <c r="HK419" s="56"/>
      <c r="HL419" s="56"/>
      <c r="HM419" s="56"/>
    </row>
    <row r="420" spans="2:221" x14ac:dyDescent="0.25"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  <c r="EO420" s="56"/>
      <c r="EP420" s="56"/>
      <c r="EQ420" s="56"/>
      <c r="ER420" s="56"/>
      <c r="ES420" s="56"/>
      <c r="ET420" s="56"/>
      <c r="EU420" s="56"/>
      <c r="EV420" s="56"/>
      <c r="EW420" s="56"/>
      <c r="EX420" s="56"/>
      <c r="EY420" s="56"/>
      <c r="EZ420" s="56"/>
      <c r="FA420" s="56"/>
      <c r="FB420" s="56"/>
      <c r="FC420" s="56"/>
      <c r="FD420" s="56"/>
      <c r="FE420" s="56"/>
      <c r="FF420" s="56"/>
      <c r="FG420" s="56"/>
      <c r="FH420" s="56"/>
      <c r="FI420" s="56"/>
      <c r="FJ420" s="56"/>
      <c r="FK420" s="56"/>
      <c r="FL420" s="56"/>
      <c r="FM420" s="56"/>
      <c r="FN420" s="56"/>
      <c r="FO420" s="56"/>
      <c r="FP420" s="56"/>
      <c r="FQ420" s="56"/>
      <c r="FR420" s="56"/>
      <c r="FS420" s="56"/>
      <c r="FT420" s="56"/>
      <c r="FU420" s="56"/>
      <c r="FV420" s="56"/>
      <c r="FW420" s="56"/>
      <c r="FX420" s="56"/>
      <c r="FY420" s="56"/>
      <c r="FZ420" s="56"/>
      <c r="GA420" s="56"/>
      <c r="GB420" s="56"/>
      <c r="GC420" s="56"/>
      <c r="GD420" s="56"/>
      <c r="GE420" s="56"/>
      <c r="GF420" s="56"/>
      <c r="GG420" s="56"/>
      <c r="GH420" s="56"/>
      <c r="GI420" s="56"/>
      <c r="GJ420" s="56"/>
      <c r="GK420" s="56"/>
      <c r="GL420" s="56"/>
      <c r="GM420" s="56"/>
      <c r="GN420" s="56"/>
      <c r="GO420" s="56"/>
      <c r="GP420" s="56"/>
      <c r="GQ420" s="56"/>
      <c r="GR420" s="56"/>
      <c r="GS420" s="56"/>
      <c r="GT420" s="56"/>
      <c r="GU420" s="56"/>
      <c r="GV420" s="56"/>
      <c r="GW420" s="56"/>
      <c r="GX420" s="56"/>
      <c r="GY420" s="56"/>
      <c r="GZ420" s="56"/>
      <c r="HA420" s="56"/>
      <c r="HB420" s="56"/>
      <c r="HC420" s="56"/>
      <c r="HD420" s="56"/>
      <c r="HE420" s="56"/>
      <c r="HF420" s="56"/>
      <c r="HG420" s="56"/>
      <c r="HH420" s="56"/>
      <c r="HI420" s="56"/>
      <c r="HJ420" s="56"/>
      <c r="HK420" s="56"/>
      <c r="HL420" s="56"/>
      <c r="HM420" s="56"/>
    </row>
    <row r="421" spans="2:221" x14ac:dyDescent="0.25"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  <c r="EO421" s="56"/>
      <c r="EP421" s="56"/>
      <c r="EQ421" s="56"/>
      <c r="ER421" s="56"/>
      <c r="ES421" s="56"/>
      <c r="ET421" s="56"/>
      <c r="EU421" s="56"/>
      <c r="EV421" s="56"/>
      <c r="EW421" s="56"/>
      <c r="EX421" s="56"/>
      <c r="EY421" s="56"/>
      <c r="EZ421" s="56"/>
      <c r="FA421" s="56"/>
      <c r="FB421" s="56"/>
      <c r="FC421" s="56"/>
      <c r="FD421" s="56"/>
      <c r="FE421" s="56"/>
      <c r="FF421" s="56"/>
      <c r="FG421" s="56"/>
      <c r="FH421" s="56"/>
      <c r="FI421" s="56"/>
      <c r="FJ421" s="56"/>
      <c r="FK421" s="56"/>
      <c r="FL421" s="56"/>
      <c r="FM421" s="56"/>
      <c r="FN421" s="56"/>
      <c r="FO421" s="56"/>
      <c r="FP421" s="56"/>
      <c r="FQ421" s="56"/>
      <c r="FR421" s="56"/>
      <c r="FS421" s="56"/>
      <c r="FT421" s="56"/>
      <c r="FU421" s="56"/>
      <c r="FV421" s="56"/>
      <c r="FW421" s="56"/>
      <c r="FX421" s="56"/>
      <c r="FY421" s="56"/>
      <c r="FZ421" s="56"/>
      <c r="GA421" s="56"/>
      <c r="GB421" s="56"/>
      <c r="GC421" s="56"/>
      <c r="GD421" s="56"/>
      <c r="GE421" s="56"/>
      <c r="GF421" s="56"/>
      <c r="GG421" s="56"/>
      <c r="GH421" s="56"/>
      <c r="GI421" s="56"/>
      <c r="GJ421" s="56"/>
      <c r="GK421" s="56"/>
      <c r="GL421" s="56"/>
      <c r="GM421" s="56"/>
      <c r="GN421" s="56"/>
      <c r="GO421" s="56"/>
      <c r="GP421" s="56"/>
      <c r="GQ421" s="56"/>
      <c r="GR421" s="56"/>
      <c r="GS421" s="56"/>
      <c r="GT421" s="56"/>
      <c r="GU421" s="56"/>
      <c r="GV421" s="56"/>
      <c r="GW421" s="56"/>
      <c r="GX421" s="56"/>
      <c r="GY421" s="56"/>
      <c r="GZ421" s="56"/>
      <c r="HA421" s="56"/>
      <c r="HB421" s="56"/>
      <c r="HC421" s="56"/>
      <c r="HD421" s="56"/>
      <c r="HE421" s="56"/>
      <c r="HF421" s="56"/>
      <c r="HG421" s="56"/>
      <c r="HH421" s="56"/>
      <c r="HI421" s="56"/>
      <c r="HJ421" s="56"/>
      <c r="HK421" s="56"/>
      <c r="HL421" s="56"/>
      <c r="HM421" s="56"/>
    </row>
    <row r="422" spans="2:221" x14ac:dyDescent="0.25"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  <c r="EO422" s="56"/>
      <c r="EP422" s="56"/>
      <c r="EQ422" s="56"/>
      <c r="ER422" s="56"/>
      <c r="ES422" s="56"/>
      <c r="ET422" s="56"/>
      <c r="EU422" s="56"/>
      <c r="EV422" s="56"/>
      <c r="EW422" s="56"/>
      <c r="EX422" s="56"/>
      <c r="EY422" s="56"/>
      <c r="EZ422" s="56"/>
      <c r="FA422" s="56"/>
      <c r="FB422" s="56"/>
      <c r="FC422" s="56"/>
      <c r="FD422" s="56"/>
      <c r="FE422" s="56"/>
      <c r="FF422" s="56"/>
      <c r="FG422" s="56"/>
      <c r="FH422" s="56"/>
      <c r="FI422" s="56"/>
      <c r="FJ422" s="56"/>
      <c r="FK422" s="56"/>
      <c r="FL422" s="56"/>
      <c r="FM422" s="56"/>
      <c r="FN422" s="56"/>
      <c r="FO422" s="56"/>
      <c r="FP422" s="56"/>
      <c r="FQ422" s="56"/>
      <c r="FR422" s="56"/>
      <c r="FS422" s="56"/>
      <c r="FT422" s="56"/>
      <c r="FU422" s="56"/>
      <c r="FV422" s="56"/>
      <c r="FW422" s="56"/>
      <c r="FX422" s="56"/>
      <c r="FY422" s="56"/>
      <c r="FZ422" s="56"/>
      <c r="GA422" s="56"/>
      <c r="GB422" s="56"/>
      <c r="GC422" s="56"/>
      <c r="GD422" s="56"/>
      <c r="GE422" s="56"/>
      <c r="GF422" s="56"/>
      <c r="GG422" s="56"/>
      <c r="GH422" s="56"/>
      <c r="GI422" s="56"/>
      <c r="GJ422" s="56"/>
      <c r="GK422" s="56"/>
      <c r="GL422" s="56"/>
      <c r="GM422" s="56"/>
      <c r="GN422" s="56"/>
      <c r="GO422" s="56"/>
      <c r="GP422" s="56"/>
      <c r="GQ422" s="56"/>
      <c r="GR422" s="56"/>
      <c r="GS422" s="56"/>
      <c r="GT422" s="56"/>
      <c r="GU422" s="56"/>
      <c r="GV422" s="56"/>
      <c r="GW422" s="56"/>
      <c r="GX422" s="56"/>
      <c r="GY422" s="56"/>
      <c r="GZ422" s="56"/>
      <c r="HA422" s="56"/>
      <c r="HB422" s="56"/>
      <c r="HC422" s="56"/>
      <c r="HD422" s="56"/>
      <c r="HE422" s="56"/>
      <c r="HF422" s="56"/>
      <c r="HG422" s="56"/>
      <c r="HH422" s="56"/>
      <c r="HI422" s="56"/>
      <c r="HJ422" s="56"/>
      <c r="HK422" s="56"/>
      <c r="HL422" s="56"/>
      <c r="HM422" s="56"/>
    </row>
    <row r="423" spans="2:221" x14ac:dyDescent="0.25"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  <c r="EO423" s="56"/>
      <c r="EP423" s="56"/>
      <c r="EQ423" s="56"/>
      <c r="ER423" s="56"/>
      <c r="ES423" s="56"/>
      <c r="ET423" s="56"/>
      <c r="EU423" s="56"/>
      <c r="EV423" s="56"/>
      <c r="EW423" s="56"/>
      <c r="EX423" s="56"/>
      <c r="EY423" s="56"/>
      <c r="EZ423" s="56"/>
      <c r="FA423" s="56"/>
      <c r="FB423" s="56"/>
      <c r="FC423" s="56"/>
      <c r="FD423" s="56"/>
      <c r="FE423" s="56"/>
      <c r="FF423" s="56"/>
      <c r="FG423" s="56"/>
      <c r="FH423" s="56"/>
      <c r="FI423" s="56"/>
      <c r="FJ423" s="56"/>
      <c r="FK423" s="56"/>
      <c r="FL423" s="56"/>
      <c r="FM423" s="56"/>
      <c r="FN423" s="56"/>
      <c r="FO423" s="56"/>
      <c r="FP423" s="56"/>
      <c r="FQ423" s="56"/>
      <c r="FR423" s="56"/>
      <c r="FS423" s="56"/>
      <c r="FT423" s="56"/>
      <c r="FU423" s="56"/>
      <c r="FV423" s="56"/>
      <c r="FW423" s="56"/>
      <c r="FX423" s="56"/>
      <c r="FY423" s="56"/>
      <c r="FZ423" s="56"/>
      <c r="GA423" s="56"/>
      <c r="GB423" s="56"/>
      <c r="GC423" s="56"/>
      <c r="GD423" s="56"/>
      <c r="GE423" s="56"/>
      <c r="GF423" s="56"/>
      <c r="GG423" s="56"/>
      <c r="GH423" s="56"/>
      <c r="GI423" s="56"/>
      <c r="GJ423" s="56"/>
      <c r="GK423" s="56"/>
      <c r="GL423" s="56"/>
      <c r="GM423" s="56"/>
      <c r="GN423" s="56"/>
      <c r="GO423" s="56"/>
      <c r="GP423" s="56"/>
      <c r="GQ423" s="56"/>
      <c r="GR423" s="56"/>
      <c r="GS423" s="56"/>
      <c r="GT423" s="56"/>
      <c r="GU423" s="56"/>
      <c r="GV423" s="56"/>
      <c r="GW423" s="56"/>
      <c r="GX423" s="56"/>
      <c r="GY423" s="56"/>
      <c r="GZ423" s="56"/>
      <c r="HA423" s="56"/>
      <c r="HB423" s="56"/>
      <c r="HC423" s="56"/>
      <c r="HD423" s="56"/>
      <c r="HE423" s="56"/>
      <c r="HF423" s="56"/>
      <c r="HG423" s="56"/>
      <c r="HH423" s="56"/>
      <c r="HI423" s="56"/>
      <c r="HJ423" s="56"/>
      <c r="HK423" s="56"/>
      <c r="HL423" s="56"/>
      <c r="HM423" s="56"/>
    </row>
    <row r="424" spans="2:221" x14ac:dyDescent="0.25"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  <c r="EO424" s="56"/>
      <c r="EP424" s="56"/>
      <c r="EQ424" s="56"/>
      <c r="ER424" s="56"/>
      <c r="ES424" s="56"/>
      <c r="ET424" s="56"/>
      <c r="EU424" s="56"/>
      <c r="EV424" s="56"/>
      <c r="EW424" s="56"/>
      <c r="EX424" s="56"/>
      <c r="EY424" s="56"/>
      <c r="EZ424" s="56"/>
      <c r="FA424" s="56"/>
      <c r="FB424" s="56"/>
      <c r="FC424" s="56"/>
      <c r="FD424" s="56"/>
      <c r="FE424" s="56"/>
      <c r="FF424" s="56"/>
      <c r="FG424" s="56"/>
      <c r="FH424" s="56"/>
      <c r="FI424" s="56"/>
      <c r="FJ424" s="56"/>
      <c r="FK424" s="56"/>
      <c r="FL424" s="56"/>
      <c r="FM424" s="56"/>
      <c r="FN424" s="56"/>
      <c r="FO424" s="56"/>
      <c r="FP424" s="56"/>
      <c r="FQ424" s="56"/>
      <c r="FR424" s="56"/>
      <c r="FS424" s="56"/>
      <c r="FT424" s="56"/>
      <c r="FU424" s="56"/>
      <c r="FV424" s="56"/>
      <c r="FW424" s="56"/>
      <c r="FX424" s="56"/>
      <c r="FY424" s="56"/>
      <c r="FZ424" s="56"/>
      <c r="GA424" s="56"/>
      <c r="GB424" s="56"/>
      <c r="GC424" s="56"/>
      <c r="GD424" s="56"/>
      <c r="GE424" s="56"/>
      <c r="GF424" s="56"/>
      <c r="GG424" s="56"/>
      <c r="GH424" s="56"/>
      <c r="GI424" s="56"/>
      <c r="GJ424" s="56"/>
      <c r="GK424" s="56"/>
      <c r="GL424" s="56"/>
      <c r="GM424" s="56"/>
      <c r="GN424" s="56"/>
      <c r="GO424" s="56"/>
      <c r="GP424" s="56"/>
      <c r="GQ424" s="56"/>
      <c r="GR424" s="56"/>
      <c r="GS424" s="56"/>
      <c r="GT424" s="56"/>
      <c r="GU424" s="56"/>
      <c r="GV424" s="56"/>
      <c r="GW424" s="56"/>
      <c r="GX424" s="56"/>
      <c r="GY424" s="56"/>
      <c r="GZ424" s="56"/>
      <c r="HA424" s="56"/>
      <c r="HB424" s="56"/>
      <c r="HC424" s="56"/>
      <c r="HD424" s="56"/>
      <c r="HE424" s="56"/>
      <c r="HF424" s="56"/>
      <c r="HG424" s="56"/>
      <c r="HH424" s="56"/>
      <c r="HI424" s="56"/>
      <c r="HJ424" s="56"/>
      <c r="HK424" s="56"/>
      <c r="HL424" s="56"/>
      <c r="HM424" s="56"/>
    </row>
    <row r="425" spans="2:221" x14ac:dyDescent="0.25"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  <c r="EO425" s="56"/>
      <c r="EP425" s="56"/>
      <c r="EQ425" s="56"/>
      <c r="ER425" s="56"/>
      <c r="ES425" s="56"/>
      <c r="ET425" s="56"/>
      <c r="EU425" s="56"/>
      <c r="EV425" s="56"/>
      <c r="EW425" s="56"/>
      <c r="EX425" s="56"/>
      <c r="EY425" s="56"/>
      <c r="EZ425" s="56"/>
      <c r="FA425" s="56"/>
      <c r="FB425" s="56"/>
      <c r="FC425" s="56"/>
      <c r="FD425" s="56"/>
      <c r="FE425" s="56"/>
      <c r="FF425" s="56"/>
      <c r="FG425" s="56"/>
      <c r="FH425" s="56"/>
      <c r="FI425" s="56"/>
      <c r="FJ425" s="56"/>
      <c r="FK425" s="56"/>
      <c r="FL425" s="56"/>
      <c r="FM425" s="56"/>
      <c r="FN425" s="56"/>
      <c r="FO425" s="56"/>
      <c r="FP425" s="56"/>
      <c r="FQ425" s="56"/>
      <c r="FR425" s="56"/>
      <c r="FS425" s="56"/>
      <c r="FT425" s="56"/>
      <c r="FU425" s="56"/>
      <c r="FV425" s="56"/>
      <c r="FW425" s="56"/>
      <c r="FX425" s="56"/>
      <c r="FY425" s="56"/>
      <c r="FZ425" s="56"/>
      <c r="GA425" s="56"/>
      <c r="GB425" s="56"/>
      <c r="GC425" s="56"/>
      <c r="GD425" s="56"/>
      <c r="GE425" s="56"/>
      <c r="GF425" s="56"/>
      <c r="GG425" s="56"/>
      <c r="GH425" s="56"/>
      <c r="GI425" s="56"/>
      <c r="GJ425" s="56"/>
      <c r="GK425" s="56"/>
      <c r="GL425" s="56"/>
      <c r="GM425" s="56"/>
      <c r="GN425" s="56"/>
      <c r="GO425" s="56"/>
      <c r="GP425" s="56"/>
      <c r="GQ425" s="56"/>
      <c r="GR425" s="56"/>
      <c r="GS425" s="56"/>
      <c r="GT425" s="56"/>
      <c r="GU425" s="56"/>
      <c r="GV425" s="56"/>
      <c r="GW425" s="56"/>
      <c r="GX425" s="56"/>
      <c r="GY425" s="56"/>
      <c r="GZ425" s="56"/>
      <c r="HA425" s="56"/>
      <c r="HB425" s="56"/>
      <c r="HC425" s="56"/>
      <c r="HD425" s="56"/>
      <c r="HE425" s="56"/>
      <c r="HF425" s="56"/>
      <c r="HG425" s="56"/>
      <c r="HH425" s="56"/>
      <c r="HI425" s="56"/>
      <c r="HJ425" s="56"/>
      <c r="HK425" s="56"/>
      <c r="HL425" s="56"/>
      <c r="HM425" s="56"/>
    </row>
    <row r="426" spans="2:221" x14ac:dyDescent="0.25"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  <c r="EO426" s="56"/>
      <c r="EP426" s="56"/>
      <c r="EQ426" s="56"/>
      <c r="ER426" s="56"/>
      <c r="ES426" s="56"/>
      <c r="ET426" s="56"/>
      <c r="EU426" s="56"/>
      <c r="EV426" s="56"/>
      <c r="EW426" s="56"/>
      <c r="EX426" s="56"/>
      <c r="EY426" s="56"/>
      <c r="EZ426" s="56"/>
      <c r="FA426" s="56"/>
      <c r="FB426" s="56"/>
      <c r="FC426" s="56"/>
      <c r="FD426" s="56"/>
      <c r="FE426" s="56"/>
      <c r="FF426" s="56"/>
      <c r="FG426" s="56"/>
      <c r="FH426" s="56"/>
      <c r="FI426" s="56"/>
      <c r="FJ426" s="56"/>
      <c r="FK426" s="56"/>
      <c r="FL426" s="56"/>
      <c r="FM426" s="56"/>
      <c r="FN426" s="56"/>
      <c r="FO426" s="56"/>
      <c r="FP426" s="56"/>
      <c r="FQ426" s="56"/>
      <c r="FR426" s="56"/>
      <c r="FS426" s="56"/>
      <c r="FT426" s="56"/>
      <c r="FU426" s="56"/>
      <c r="FV426" s="56"/>
      <c r="FW426" s="56"/>
      <c r="FX426" s="56"/>
      <c r="FY426" s="56"/>
      <c r="FZ426" s="56"/>
      <c r="GA426" s="56"/>
      <c r="GB426" s="56"/>
      <c r="GC426" s="56"/>
      <c r="GD426" s="56"/>
      <c r="GE426" s="56"/>
      <c r="GF426" s="56"/>
      <c r="GG426" s="56"/>
      <c r="GH426" s="56"/>
      <c r="GI426" s="56"/>
      <c r="GJ426" s="56"/>
      <c r="GK426" s="56"/>
      <c r="GL426" s="56"/>
      <c r="GM426" s="56"/>
      <c r="GN426" s="56"/>
      <c r="GO426" s="56"/>
      <c r="GP426" s="56"/>
      <c r="GQ426" s="56"/>
      <c r="GR426" s="56"/>
      <c r="GS426" s="56"/>
      <c r="GT426" s="56"/>
      <c r="GU426" s="56"/>
      <c r="GV426" s="56"/>
      <c r="GW426" s="56"/>
      <c r="GX426" s="56"/>
      <c r="GY426" s="56"/>
      <c r="GZ426" s="56"/>
      <c r="HA426" s="56"/>
      <c r="HB426" s="56"/>
      <c r="HC426" s="56"/>
      <c r="HD426" s="56"/>
      <c r="HE426" s="56"/>
      <c r="HF426" s="56"/>
      <c r="HG426" s="56"/>
      <c r="HH426" s="56"/>
      <c r="HI426" s="56"/>
      <c r="HJ426" s="56"/>
      <c r="HK426" s="56"/>
      <c r="HL426" s="56"/>
      <c r="HM426" s="56"/>
    </row>
    <row r="427" spans="2:221" x14ac:dyDescent="0.25"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  <c r="EO427" s="56"/>
      <c r="EP427" s="56"/>
      <c r="EQ427" s="56"/>
      <c r="ER427" s="56"/>
      <c r="ES427" s="56"/>
      <c r="ET427" s="56"/>
      <c r="EU427" s="56"/>
      <c r="EV427" s="56"/>
      <c r="EW427" s="56"/>
      <c r="EX427" s="56"/>
      <c r="EY427" s="56"/>
      <c r="EZ427" s="56"/>
      <c r="FA427" s="56"/>
      <c r="FB427" s="56"/>
      <c r="FC427" s="56"/>
      <c r="FD427" s="56"/>
      <c r="FE427" s="56"/>
      <c r="FF427" s="56"/>
      <c r="FG427" s="56"/>
      <c r="FH427" s="56"/>
      <c r="FI427" s="56"/>
      <c r="FJ427" s="56"/>
      <c r="FK427" s="56"/>
      <c r="FL427" s="56"/>
      <c r="FM427" s="56"/>
      <c r="FN427" s="56"/>
      <c r="FO427" s="56"/>
      <c r="FP427" s="56"/>
      <c r="FQ427" s="56"/>
      <c r="FR427" s="56"/>
      <c r="FS427" s="56"/>
      <c r="FT427" s="56"/>
      <c r="FU427" s="56"/>
      <c r="FV427" s="56"/>
      <c r="FW427" s="56"/>
      <c r="FX427" s="56"/>
      <c r="FY427" s="56"/>
      <c r="FZ427" s="56"/>
      <c r="GA427" s="56"/>
      <c r="GB427" s="56"/>
      <c r="GC427" s="56"/>
      <c r="GD427" s="56"/>
      <c r="GE427" s="56"/>
      <c r="GF427" s="56"/>
      <c r="GG427" s="56"/>
      <c r="GH427" s="56"/>
      <c r="GI427" s="56"/>
      <c r="GJ427" s="56"/>
      <c r="GK427" s="56"/>
      <c r="GL427" s="56"/>
      <c r="GM427" s="56"/>
      <c r="GN427" s="56"/>
      <c r="GO427" s="56"/>
      <c r="GP427" s="56"/>
      <c r="GQ427" s="56"/>
      <c r="GR427" s="56"/>
      <c r="GS427" s="56"/>
      <c r="GT427" s="56"/>
      <c r="GU427" s="56"/>
      <c r="GV427" s="56"/>
      <c r="GW427" s="56"/>
      <c r="GX427" s="56"/>
      <c r="GY427" s="56"/>
      <c r="GZ427" s="56"/>
      <c r="HA427" s="56"/>
      <c r="HB427" s="56"/>
      <c r="HC427" s="56"/>
      <c r="HD427" s="56"/>
      <c r="HE427" s="56"/>
      <c r="HF427" s="56"/>
      <c r="HG427" s="56"/>
      <c r="HH427" s="56"/>
      <c r="HI427" s="56"/>
      <c r="HJ427" s="56"/>
      <c r="HK427" s="56"/>
      <c r="HL427" s="56"/>
      <c r="HM427" s="56"/>
    </row>
    <row r="428" spans="2:221" x14ac:dyDescent="0.25"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  <c r="EO428" s="56"/>
      <c r="EP428" s="56"/>
      <c r="EQ428" s="56"/>
      <c r="ER428" s="56"/>
      <c r="ES428" s="56"/>
      <c r="ET428" s="56"/>
      <c r="EU428" s="56"/>
      <c r="EV428" s="56"/>
      <c r="EW428" s="56"/>
      <c r="EX428" s="56"/>
      <c r="EY428" s="56"/>
      <c r="EZ428" s="56"/>
      <c r="FA428" s="56"/>
      <c r="FB428" s="56"/>
      <c r="FC428" s="56"/>
      <c r="FD428" s="56"/>
      <c r="FE428" s="56"/>
      <c r="FF428" s="56"/>
      <c r="FG428" s="56"/>
      <c r="FH428" s="56"/>
      <c r="FI428" s="56"/>
      <c r="FJ428" s="56"/>
      <c r="FK428" s="56"/>
      <c r="FL428" s="56"/>
      <c r="FM428" s="56"/>
      <c r="FN428" s="56"/>
      <c r="FO428" s="56"/>
      <c r="FP428" s="56"/>
      <c r="FQ428" s="56"/>
      <c r="FR428" s="56"/>
      <c r="FS428" s="56"/>
      <c r="FT428" s="56"/>
      <c r="FU428" s="56"/>
      <c r="FV428" s="56"/>
      <c r="FW428" s="56"/>
      <c r="FX428" s="56"/>
      <c r="FY428" s="56"/>
      <c r="FZ428" s="56"/>
      <c r="GA428" s="56"/>
      <c r="GB428" s="56"/>
      <c r="GC428" s="56"/>
      <c r="GD428" s="56"/>
      <c r="GE428" s="56"/>
      <c r="GF428" s="56"/>
      <c r="GG428" s="56"/>
      <c r="GH428" s="56"/>
      <c r="GI428" s="56"/>
      <c r="GJ428" s="56"/>
      <c r="GK428" s="56"/>
      <c r="GL428" s="56"/>
      <c r="GM428" s="56"/>
      <c r="GN428" s="56"/>
      <c r="GO428" s="56"/>
      <c r="GP428" s="56"/>
      <c r="GQ428" s="56"/>
      <c r="GR428" s="56"/>
      <c r="GS428" s="56"/>
      <c r="GT428" s="56"/>
      <c r="GU428" s="56"/>
      <c r="GV428" s="56"/>
      <c r="GW428" s="56"/>
      <c r="GX428" s="56"/>
      <c r="GY428" s="56"/>
      <c r="GZ428" s="56"/>
      <c r="HA428" s="56"/>
      <c r="HB428" s="56"/>
      <c r="HC428" s="56"/>
      <c r="HD428" s="56"/>
      <c r="HE428" s="56"/>
      <c r="HF428" s="56"/>
      <c r="HG428" s="56"/>
      <c r="HH428" s="56"/>
      <c r="HI428" s="56"/>
      <c r="HJ428" s="56"/>
      <c r="HK428" s="56"/>
      <c r="HL428" s="56"/>
      <c r="HM428" s="56"/>
    </row>
    <row r="429" spans="2:221" x14ac:dyDescent="0.25"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6"/>
      <c r="EA429" s="56"/>
      <c r="EB429" s="56"/>
      <c r="EC429" s="56"/>
      <c r="ED429" s="56"/>
      <c r="EE429" s="56"/>
      <c r="EF429" s="56"/>
      <c r="EG429" s="56"/>
      <c r="EH429" s="56"/>
      <c r="EI429" s="56"/>
      <c r="EJ429" s="56"/>
      <c r="EK429" s="56"/>
      <c r="EL429" s="56"/>
      <c r="EM429" s="56"/>
      <c r="EN429" s="56"/>
      <c r="EO429" s="56"/>
      <c r="EP429" s="56"/>
      <c r="EQ429" s="56"/>
      <c r="ER429" s="56"/>
      <c r="ES429" s="56"/>
      <c r="ET429" s="56"/>
      <c r="EU429" s="56"/>
      <c r="EV429" s="56"/>
      <c r="EW429" s="56"/>
      <c r="EX429" s="56"/>
      <c r="EY429" s="56"/>
      <c r="EZ429" s="56"/>
      <c r="FA429" s="56"/>
      <c r="FB429" s="56"/>
      <c r="FC429" s="56"/>
      <c r="FD429" s="56"/>
      <c r="FE429" s="56"/>
      <c r="FF429" s="56"/>
      <c r="FG429" s="56"/>
      <c r="FH429" s="56"/>
      <c r="FI429" s="56"/>
      <c r="FJ429" s="56"/>
      <c r="FK429" s="56"/>
      <c r="FL429" s="56"/>
      <c r="FM429" s="56"/>
      <c r="FN429" s="56"/>
      <c r="FO429" s="56"/>
      <c r="FP429" s="56"/>
      <c r="FQ429" s="56"/>
      <c r="FR429" s="56"/>
      <c r="FS429" s="56"/>
      <c r="FT429" s="56"/>
      <c r="FU429" s="56"/>
      <c r="FV429" s="56"/>
      <c r="FW429" s="56"/>
      <c r="FX429" s="56"/>
      <c r="FY429" s="56"/>
      <c r="FZ429" s="56"/>
      <c r="GA429" s="56"/>
      <c r="GB429" s="56"/>
      <c r="GC429" s="56"/>
      <c r="GD429" s="56"/>
      <c r="GE429" s="56"/>
      <c r="GF429" s="56"/>
      <c r="GG429" s="56"/>
      <c r="GH429" s="56"/>
      <c r="GI429" s="56"/>
      <c r="GJ429" s="56"/>
      <c r="GK429" s="56"/>
      <c r="GL429" s="56"/>
      <c r="GM429" s="56"/>
      <c r="GN429" s="56"/>
      <c r="GO429" s="56"/>
      <c r="GP429" s="56"/>
      <c r="GQ429" s="56"/>
      <c r="GR429" s="56"/>
      <c r="GS429" s="56"/>
      <c r="GT429" s="56"/>
      <c r="GU429" s="56"/>
      <c r="GV429" s="56"/>
      <c r="GW429" s="56"/>
      <c r="GX429" s="56"/>
      <c r="GY429" s="56"/>
      <c r="GZ429" s="56"/>
      <c r="HA429" s="56"/>
      <c r="HB429" s="56"/>
      <c r="HC429" s="56"/>
      <c r="HD429" s="56"/>
      <c r="HE429" s="56"/>
      <c r="HF429" s="56"/>
      <c r="HG429" s="56"/>
      <c r="HH429" s="56"/>
      <c r="HI429" s="56"/>
      <c r="HJ429" s="56"/>
      <c r="HK429" s="56"/>
      <c r="HL429" s="56"/>
      <c r="HM429" s="56"/>
    </row>
    <row r="430" spans="2:221" x14ac:dyDescent="0.25"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  <c r="EO430" s="56"/>
      <c r="EP430" s="56"/>
      <c r="EQ430" s="56"/>
      <c r="ER430" s="56"/>
      <c r="ES430" s="56"/>
      <c r="ET430" s="56"/>
      <c r="EU430" s="56"/>
      <c r="EV430" s="56"/>
      <c r="EW430" s="56"/>
      <c r="EX430" s="56"/>
      <c r="EY430" s="56"/>
      <c r="EZ430" s="56"/>
      <c r="FA430" s="56"/>
      <c r="FB430" s="56"/>
      <c r="FC430" s="56"/>
      <c r="FD430" s="56"/>
      <c r="FE430" s="56"/>
      <c r="FF430" s="56"/>
      <c r="FG430" s="56"/>
      <c r="FH430" s="56"/>
      <c r="FI430" s="56"/>
      <c r="FJ430" s="56"/>
      <c r="FK430" s="56"/>
      <c r="FL430" s="56"/>
      <c r="FM430" s="56"/>
      <c r="FN430" s="56"/>
      <c r="FO430" s="56"/>
      <c r="FP430" s="56"/>
      <c r="FQ430" s="56"/>
      <c r="FR430" s="56"/>
      <c r="FS430" s="56"/>
      <c r="FT430" s="56"/>
      <c r="FU430" s="56"/>
      <c r="FV430" s="56"/>
      <c r="FW430" s="56"/>
      <c r="FX430" s="56"/>
      <c r="FY430" s="56"/>
      <c r="FZ430" s="56"/>
      <c r="GA430" s="56"/>
      <c r="GB430" s="56"/>
      <c r="GC430" s="56"/>
      <c r="GD430" s="56"/>
      <c r="GE430" s="56"/>
      <c r="GF430" s="56"/>
      <c r="GG430" s="56"/>
      <c r="GH430" s="56"/>
      <c r="GI430" s="56"/>
      <c r="GJ430" s="56"/>
      <c r="GK430" s="56"/>
      <c r="GL430" s="56"/>
      <c r="GM430" s="56"/>
      <c r="GN430" s="56"/>
      <c r="GO430" s="56"/>
      <c r="GP430" s="56"/>
      <c r="GQ430" s="56"/>
      <c r="GR430" s="56"/>
      <c r="GS430" s="56"/>
      <c r="GT430" s="56"/>
      <c r="GU430" s="56"/>
      <c r="GV430" s="56"/>
      <c r="GW430" s="56"/>
      <c r="GX430" s="56"/>
      <c r="GY430" s="56"/>
      <c r="GZ430" s="56"/>
      <c r="HA430" s="56"/>
      <c r="HB430" s="56"/>
      <c r="HC430" s="56"/>
      <c r="HD430" s="56"/>
      <c r="HE430" s="56"/>
      <c r="HF430" s="56"/>
      <c r="HG430" s="56"/>
      <c r="HH430" s="56"/>
      <c r="HI430" s="56"/>
      <c r="HJ430" s="56"/>
      <c r="HK430" s="56"/>
      <c r="HL430" s="56"/>
      <c r="HM430" s="56"/>
    </row>
    <row r="431" spans="2:221" x14ac:dyDescent="0.25"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  <c r="EO431" s="56"/>
      <c r="EP431" s="56"/>
      <c r="EQ431" s="56"/>
      <c r="ER431" s="56"/>
      <c r="ES431" s="56"/>
      <c r="ET431" s="56"/>
      <c r="EU431" s="56"/>
      <c r="EV431" s="56"/>
      <c r="EW431" s="56"/>
      <c r="EX431" s="56"/>
      <c r="EY431" s="56"/>
      <c r="EZ431" s="56"/>
      <c r="FA431" s="56"/>
      <c r="FB431" s="56"/>
      <c r="FC431" s="56"/>
      <c r="FD431" s="56"/>
      <c r="FE431" s="56"/>
      <c r="FF431" s="56"/>
      <c r="FG431" s="56"/>
      <c r="FH431" s="56"/>
      <c r="FI431" s="56"/>
      <c r="FJ431" s="56"/>
      <c r="FK431" s="56"/>
      <c r="FL431" s="56"/>
      <c r="FM431" s="56"/>
      <c r="FN431" s="56"/>
      <c r="FO431" s="56"/>
      <c r="FP431" s="56"/>
      <c r="FQ431" s="56"/>
      <c r="FR431" s="56"/>
      <c r="FS431" s="56"/>
      <c r="FT431" s="56"/>
      <c r="FU431" s="56"/>
      <c r="FV431" s="56"/>
      <c r="FW431" s="56"/>
      <c r="FX431" s="56"/>
      <c r="FY431" s="56"/>
      <c r="FZ431" s="56"/>
      <c r="GA431" s="56"/>
      <c r="GB431" s="56"/>
      <c r="GC431" s="56"/>
      <c r="GD431" s="56"/>
      <c r="GE431" s="56"/>
      <c r="GF431" s="56"/>
      <c r="GG431" s="56"/>
      <c r="GH431" s="56"/>
      <c r="GI431" s="56"/>
      <c r="GJ431" s="56"/>
      <c r="GK431" s="56"/>
      <c r="GL431" s="56"/>
      <c r="GM431" s="56"/>
      <c r="GN431" s="56"/>
      <c r="GO431" s="56"/>
      <c r="GP431" s="56"/>
      <c r="GQ431" s="56"/>
      <c r="GR431" s="56"/>
      <c r="GS431" s="56"/>
      <c r="GT431" s="56"/>
      <c r="GU431" s="56"/>
      <c r="GV431" s="56"/>
      <c r="GW431" s="56"/>
      <c r="GX431" s="56"/>
      <c r="GY431" s="56"/>
      <c r="GZ431" s="56"/>
      <c r="HA431" s="56"/>
      <c r="HB431" s="56"/>
      <c r="HC431" s="56"/>
      <c r="HD431" s="56"/>
      <c r="HE431" s="56"/>
      <c r="HF431" s="56"/>
      <c r="HG431" s="56"/>
      <c r="HH431" s="56"/>
      <c r="HI431" s="56"/>
      <c r="HJ431" s="56"/>
      <c r="HK431" s="56"/>
      <c r="HL431" s="56"/>
      <c r="HM431" s="56"/>
    </row>
    <row r="432" spans="2:221" x14ac:dyDescent="0.25"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  <c r="EO432" s="56"/>
      <c r="EP432" s="56"/>
      <c r="EQ432" s="56"/>
      <c r="ER432" s="56"/>
      <c r="ES432" s="56"/>
      <c r="ET432" s="56"/>
      <c r="EU432" s="56"/>
      <c r="EV432" s="56"/>
      <c r="EW432" s="56"/>
      <c r="EX432" s="56"/>
      <c r="EY432" s="56"/>
      <c r="EZ432" s="56"/>
      <c r="FA432" s="56"/>
      <c r="FB432" s="56"/>
      <c r="FC432" s="56"/>
      <c r="FD432" s="56"/>
      <c r="FE432" s="56"/>
      <c r="FF432" s="56"/>
      <c r="FG432" s="56"/>
      <c r="FH432" s="56"/>
      <c r="FI432" s="56"/>
      <c r="FJ432" s="56"/>
      <c r="FK432" s="56"/>
      <c r="FL432" s="56"/>
      <c r="FM432" s="56"/>
      <c r="FN432" s="56"/>
      <c r="FO432" s="56"/>
      <c r="FP432" s="56"/>
      <c r="FQ432" s="56"/>
      <c r="FR432" s="56"/>
      <c r="FS432" s="56"/>
      <c r="FT432" s="56"/>
      <c r="FU432" s="56"/>
      <c r="FV432" s="56"/>
      <c r="FW432" s="56"/>
      <c r="FX432" s="56"/>
      <c r="FY432" s="56"/>
      <c r="FZ432" s="56"/>
      <c r="GA432" s="56"/>
      <c r="GB432" s="56"/>
      <c r="GC432" s="56"/>
      <c r="GD432" s="56"/>
      <c r="GE432" s="56"/>
      <c r="GF432" s="56"/>
      <c r="GG432" s="56"/>
      <c r="GH432" s="56"/>
      <c r="GI432" s="56"/>
      <c r="GJ432" s="56"/>
      <c r="GK432" s="56"/>
      <c r="GL432" s="56"/>
      <c r="GM432" s="56"/>
      <c r="GN432" s="56"/>
      <c r="GO432" s="56"/>
      <c r="GP432" s="56"/>
      <c r="GQ432" s="56"/>
      <c r="GR432" s="56"/>
      <c r="GS432" s="56"/>
      <c r="GT432" s="56"/>
      <c r="GU432" s="56"/>
      <c r="GV432" s="56"/>
      <c r="GW432" s="56"/>
      <c r="GX432" s="56"/>
      <c r="GY432" s="56"/>
      <c r="GZ432" s="56"/>
      <c r="HA432" s="56"/>
      <c r="HB432" s="56"/>
      <c r="HC432" s="56"/>
      <c r="HD432" s="56"/>
      <c r="HE432" s="56"/>
      <c r="HF432" s="56"/>
      <c r="HG432" s="56"/>
      <c r="HH432" s="56"/>
      <c r="HI432" s="56"/>
      <c r="HJ432" s="56"/>
      <c r="HK432" s="56"/>
      <c r="HL432" s="56"/>
      <c r="HM432" s="56"/>
    </row>
    <row r="433" spans="2:221" x14ac:dyDescent="0.25"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  <c r="EO433" s="56"/>
      <c r="EP433" s="56"/>
      <c r="EQ433" s="56"/>
      <c r="ER433" s="56"/>
      <c r="ES433" s="56"/>
      <c r="ET433" s="56"/>
      <c r="EU433" s="56"/>
      <c r="EV433" s="56"/>
      <c r="EW433" s="56"/>
      <c r="EX433" s="56"/>
      <c r="EY433" s="56"/>
      <c r="EZ433" s="56"/>
      <c r="FA433" s="56"/>
      <c r="FB433" s="56"/>
      <c r="FC433" s="56"/>
      <c r="FD433" s="56"/>
      <c r="FE433" s="56"/>
      <c r="FF433" s="56"/>
      <c r="FG433" s="56"/>
      <c r="FH433" s="56"/>
      <c r="FI433" s="56"/>
      <c r="FJ433" s="56"/>
      <c r="FK433" s="56"/>
      <c r="FL433" s="56"/>
      <c r="FM433" s="56"/>
      <c r="FN433" s="56"/>
      <c r="FO433" s="56"/>
      <c r="FP433" s="56"/>
      <c r="FQ433" s="56"/>
      <c r="FR433" s="56"/>
      <c r="FS433" s="56"/>
      <c r="FT433" s="56"/>
      <c r="FU433" s="56"/>
      <c r="FV433" s="56"/>
      <c r="FW433" s="56"/>
      <c r="FX433" s="56"/>
      <c r="FY433" s="56"/>
      <c r="FZ433" s="56"/>
      <c r="GA433" s="56"/>
      <c r="GB433" s="56"/>
      <c r="GC433" s="56"/>
      <c r="GD433" s="56"/>
      <c r="GE433" s="56"/>
      <c r="GF433" s="56"/>
      <c r="GG433" s="56"/>
      <c r="GH433" s="56"/>
      <c r="GI433" s="56"/>
      <c r="GJ433" s="56"/>
      <c r="GK433" s="56"/>
      <c r="GL433" s="56"/>
      <c r="GM433" s="56"/>
      <c r="GN433" s="56"/>
      <c r="GO433" s="56"/>
      <c r="GP433" s="56"/>
      <c r="GQ433" s="56"/>
      <c r="GR433" s="56"/>
      <c r="GS433" s="56"/>
      <c r="GT433" s="56"/>
      <c r="GU433" s="56"/>
      <c r="GV433" s="56"/>
      <c r="GW433" s="56"/>
      <c r="GX433" s="56"/>
      <c r="GY433" s="56"/>
      <c r="GZ433" s="56"/>
      <c r="HA433" s="56"/>
      <c r="HB433" s="56"/>
      <c r="HC433" s="56"/>
      <c r="HD433" s="56"/>
      <c r="HE433" s="56"/>
      <c r="HF433" s="56"/>
      <c r="HG433" s="56"/>
      <c r="HH433" s="56"/>
      <c r="HI433" s="56"/>
      <c r="HJ433" s="56"/>
      <c r="HK433" s="56"/>
      <c r="HL433" s="56"/>
      <c r="HM433" s="56"/>
    </row>
    <row r="434" spans="2:221" x14ac:dyDescent="0.25"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  <c r="EO434" s="56"/>
      <c r="EP434" s="56"/>
      <c r="EQ434" s="56"/>
      <c r="ER434" s="56"/>
      <c r="ES434" s="56"/>
      <c r="ET434" s="56"/>
      <c r="EU434" s="56"/>
      <c r="EV434" s="56"/>
      <c r="EW434" s="56"/>
      <c r="EX434" s="56"/>
      <c r="EY434" s="56"/>
      <c r="EZ434" s="56"/>
      <c r="FA434" s="56"/>
      <c r="FB434" s="56"/>
      <c r="FC434" s="56"/>
      <c r="FD434" s="56"/>
      <c r="FE434" s="56"/>
      <c r="FF434" s="56"/>
      <c r="FG434" s="56"/>
      <c r="FH434" s="56"/>
      <c r="FI434" s="56"/>
      <c r="FJ434" s="56"/>
      <c r="FK434" s="56"/>
      <c r="FL434" s="56"/>
      <c r="FM434" s="56"/>
      <c r="FN434" s="56"/>
      <c r="FO434" s="56"/>
      <c r="FP434" s="56"/>
      <c r="FQ434" s="56"/>
      <c r="FR434" s="56"/>
      <c r="FS434" s="56"/>
      <c r="FT434" s="56"/>
      <c r="FU434" s="56"/>
      <c r="FV434" s="56"/>
      <c r="FW434" s="56"/>
      <c r="FX434" s="56"/>
      <c r="FY434" s="56"/>
      <c r="FZ434" s="56"/>
      <c r="GA434" s="56"/>
      <c r="GB434" s="56"/>
      <c r="GC434" s="56"/>
      <c r="GD434" s="56"/>
      <c r="GE434" s="56"/>
      <c r="GF434" s="56"/>
      <c r="GG434" s="56"/>
      <c r="GH434" s="56"/>
      <c r="GI434" s="56"/>
      <c r="GJ434" s="56"/>
      <c r="GK434" s="56"/>
      <c r="GL434" s="56"/>
      <c r="GM434" s="56"/>
      <c r="GN434" s="56"/>
      <c r="GO434" s="56"/>
      <c r="GP434" s="56"/>
      <c r="GQ434" s="56"/>
      <c r="GR434" s="56"/>
      <c r="GS434" s="56"/>
      <c r="GT434" s="56"/>
      <c r="GU434" s="56"/>
      <c r="GV434" s="56"/>
      <c r="GW434" s="56"/>
      <c r="GX434" s="56"/>
      <c r="GY434" s="56"/>
      <c r="GZ434" s="56"/>
      <c r="HA434" s="56"/>
      <c r="HB434" s="56"/>
      <c r="HC434" s="56"/>
      <c r="HD434" s="56"/>
      <c r="HE434" s="56"/>
      <c r="HF434" s="56"/>
      <c r="HG434" s="56"/>
      <c r="HH434" s="56"/>
      <c r="HI434" s="56"/>
      <c r="HJ434" s="56"/>
      <c r="HK434" s="56"/>
      <c r="HL434" s="56"/>
      <c r="HM434" s="56"/>
    </row>
    <row r="435" spans="2:221" x14ac:dyDescent="0.25"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  <c r="EO435" s="56"/>
      <c r="EP435" s="56"/>
      <c r="EQ435" s="56"/>
      <c r="ER435" s="56"/>
      <c r="ES435" s="56"/>
      <c r="ET435" s="56"/>
      <c r="EU435" s="56"/>
      <c r="EV435" s="56"/>
      <c r="EW435" s="56"/>
      <c r="EX435" s="56"/>
      <c r="EY435" s="56"/>
      <c r="EZ435" s="56"/>
      <c r="FA435" s="56"/>
      <c r="FB435" s="56"/>
      <c r="FC435" s="56"/>
      <c r="FD435" s="56"/>
      <c r="FE435" s="56"/>
      <c r="FF435" s="56"/>
      <c r="FG435" s="56"/>
      <c r="FH435" s="56"/>
      <c r="FI435" s="56"/>
      <c r="FJ435" s="56"/>
      <c r="FK435" s="56"/>
      <c r="FL435" s="56"/>
      <c r="FM435" s="56"/>
      <c r="FN435" s="56"/>
      <c r="FO435" s="56"/>
      <c r="FP435" s="56"/>
      <c r="FQ435" s="56"/>
      <c r="FR435" s="56"/>
      <c r="FS435" s="56"/>
      <c r="FT435" s="56"/>
      <c r="FU435" s="56"/>
      <c r="FV435" s="56"/>
      <c r="FW435" s="56"/>
      <c r="FX435" s="56"/>
      <c r="FY435" s="56"/>
      <c r="FZ435" s="56"/>
      <c r="GA435" s="56"/>
      <c r="GB435" s="56"/>
      <c r="GC435" s="56"/>
      <c r="GD435" s="56"/>
      <c r="GE435" s="56"/>
      <c r="GF435" s="56"/>
      <c r="GG435" s="56"/>
      <c r="GH435" s="56"/>
      <c r="GI435" s="56"/>
      <c r="GJ435" s="56"/>
      <c r="GK435" s="56"/>
      <c r="GL435" s="56"/>
      <c r="GM435" s="56"/>
      <c r="GN435" s="56"/>
      <c r="GO435" s="56"/>
      <c r="GP435" s="56"/>
      <c r="GQ435" s="56"/>
      <c r="GR435" s="56"/>
      <c r="GS435" s="56"/>
      <c r="GT435" s="56"/>
      <c r="GU435" s="56"/>
      <c r="GV435" s="56"/>
      <c r="GW435" s="56"/>
      <c r="GX435" s="56"/>
      <c r="GY435" s="56"/>
      <c r="GZ435" s="56"/>
      <c r="HA435" s="56"/>
      <c r="HB435" s="56"/>
      <c r="HC435" s="56"/>
      <c r="HD435" s="56"/>
      <c r="HE435" s="56"/>
      <c r="HF435" s="56"/>
      <c r="HG435" s="56"/>
      <c r="HH435" s="56"/>
      <c r="HI435" s="56"/>
      <c r="HJ435" s="56"/>
      <c r="HK435" s="56"/>
      <c r="HL435" s="56"/>
      <c r="HM435" s="56"/>
    </row>
    <row r="436" spans="2:221" x14ac:dyDescent="0.25"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  <c r="EO436" s="56"/>
      <c r="EP436" s="56"/>
      <c r="EQ436" s="56"/>
      <c r="ER436" s="56"/>
      <c r="ES436" s="56"/>
      <c r="ET436" s="56"/>
      <c r="EU436" s="56"/>
      <c r="EV436" s="56"/>
      <c r="EW436" s="56"/>
      <c r="EX436" s="56"/>
      <c r="EY436" s="56"/>
      <c r="EZ436" s="56"/>
      <c r="FA436" s="56"/>
      <c r="FB436" s="56"/>
      <c r="FC436" s="56"/>
      <c r="FD436" s="56"/>
      <c r="FE436" s="56"/>
      <c r="FF436" s="56"/>
      <c r="FG436" s="56"/>
      <c r="FH436" s="56"/>
      <c r="FI436" s="56"/>
      <c r="FJ436" s="56"/>
      <c r="FK436" s="56"/>
      <c r="FL436" s="56"/>
      <c r="FM436" s="56"/>
      <c r="FN436" s="56"/>
      <c r="FO436" s="56"/>
      <c r="FP436" s="56"/>
      <c r="FQ436" s="56"/>
      <c r="FR436" s="56"/>
      <c r="FS436" s="56"/>
      <c r="FT436" s="56"/>
      <c r="FU436" s="56"/>
      <c r="FV436" s="56"/>
      <c r="FW436" s="56"/>
      <c r="FX436" s="56"/>
      <c r="FY436" s="56"/>
      <c r="FZ436" s="56"/>
      <c r="GA436" s="56"/>
      <c r="GB436" s="56"/>
      <c r="GC436" s="56"/>
      <c r="GD436" s="56"/>
      <c r="GE436" s="56"/>
      <c r="GF436" s="56"/>
      <c r="GG436" s="56"/>
      <c r="GH436" s="56"/>
      <c r="GI436" s="56"/>
      <c r="GJ436" s="56"/>
      <c r="GK436" s="56"/>
      <c r="GL436" s="56"/>
      <c r="GM436" s="56"/>
      <c r="GN436" s="56"/>
      <c r="GO436" s="56"/>
      <c r="GP436" s="56"/>
      <c r="GQ436" s="56"/>
      <c r="GR436" s="56"/>
      <c r="GS436" s="56"/>
      <c r="GT436" s="56"/>
      <c r="GU436" s="56"/>
      <c r="GV436" s="56"/>
      <c r="GW436" s="56"/>
      <c r="GX436" s="56"/>
      <c r="GY436" s="56"/>
      <c r="GZ436" s="56"/>
      <c r="HA436" s="56"/>
      <c r="HB436" s="56"/>
      <c r="HC436" s="56"/>
      <c r="HD436" s="56"/>
      <c r="HE436" s="56"/>
      <c r="HF436" s="56"/>
      <c r="HG436" s="56"/>
      <c r="HH436" s="56"/>
      <c r="HI436" s="56"/>
      <c r="HJ436" s="56"/>
      <c r="HK436" s="56"/>
      <c r="HL436" s="56"/>
      <c r="HM436" s="56"/>
    </row>
    <row r="437" spans="2:221" x14ac:dyDescent="0.25"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  <c r="EO437" s="56"/>
      <c r="EP437" s="56"/>
      <c r="EQ437" s="56"/>
      <c r="ER437" s="56"/>
      <c r="ES437" s="56"/>
      <c r="ET437" s="56"/>
      <c r="EU437" s="56"/>
      <c r="EV437" s="56"/>
      <c r="EW437" s="56"/>
      <c r="EX437" s="56"/>
      <c r="EY437" s="56"/>
      <c r="EZ437" s="56"/>
      <c r="FA437" s="56"/>
      <c r="FB437" s="56"/>
      <c r="FC437" s="56"/>
      <c r="FD437" s="56"/>
      <c r="FE437" s="56"/>
      <c r="FF437" s="56"/>
      <c r="FG437" s="56"/>
      <c r="FH437" s="56"/>
      <c r="FI437" s="56"/>
      <c r="FJ437" s="56"/>
      <c r="FK437" s="56"/>
      <c r="FL437" s="56"/>
      <c r="FM437" s="56"/>
      <c r="FN437" s="56"/>
      <c r="FO437" s="56"/>
      <c r="FP437" s="56"/>
      <c r="FQ437" s="56"/>
      <c r="FR437" s="56"/>
      <c r="FS437" s="56"/>
      <c r="FT437" s="56"/>
      <c r="FU437" s="56"/>
      <c r="FV437" s="56"/>
      <c r="FW437" s="56"/>
      <c r="FX437" s="56"/>
      <c r="FY437" s="56"/>
      <c r="FZ437" s="56"/>
      <c r="GA437" s="56"/>
      <c r="GB437" s="56"/>
      <c r="GC437" s="56"/>
      <c r="GD437" s="56"/>
      <c r="GE437" s="56"/>
      <c r="GF437" s="56"/>
      <c r="GG437" s="56"/>
      <c r="GH437" s="56"/>
      <c r="GI437" s="56"/>
      <c r="GJ437" s="56"/>
      <c r="GK437" s="56"/>
      <c r="GL437" s="56"/>
      <c r="GM437" s="56"/>
      <c r="GN437" s="56"/>
      <c r="GO437" s="56"/>
      <c r="GP437" s="56"/>
      <c r="GQ437" s="56"/>
      <c r="GR437" s="56"/>
      <c r="GS437" s="56"/>
      <c r="GT437" s="56"/>
      <c r="GU437" s="56"/>
      <c r="GV437" s="56"/>
      <c r="GW437" s="56"/>
      <c r="GX437" s="56"/>
      <c r="GY437" s="56"/>
      <c r="GZ437" s="56"/>
      <c r="HA437" s="56"/>
      <c r="HB437" s="56"/>
      <c r="HC437" s="56"/>
      <c r="HD437" s="56"/>
      <c r="HE437" s="56"/>
      <c r="HF437" s="56"/>
      <c r="HG437" s="56"/>
      <c r="HH437" s="56"/>
      <c r="HI437" s="56"/>
      <c r="HJ437" s="56"/>
      <c r="HK437" s="56"/>
      <c r="HL437" s="56"/>
      <c r="HM437" s="56"/>
    </row>
    <row r="438" spans="2:221" x14ac:dyDescent="0.25"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  <c r="EO438" s="56"/>
      <c r="EP438" s="56"/>
      <c r="EQ438" s="56"/>
      <c r="ER438" s="56"/>
      <c r="ES438" s="56"/>
      <c r="ET438" s="56"/>
      <c r="EU438" s="56"/>
      <c r="EV438" s="56"/>
      <c r="EW438" s="56"/>
      <c r="EX438" s="56"/>
      <c r="EY438" s="56"/>
      <c r="EZ438" s="56"/>
      <c r="FA438" s="56"/>
      <c r="FB438" s="56"/>
      <c r="FC438" s="56"/>
      <c r="FD438" s="56"/>
      <c r="FE438" s="56"/>
      <c r="FF438" s="56"/>
      <c r="FG438" s="56"/>
      <c r="FH438" s="56"/>
      <c r="FI438" s="56"/>
      <c r="FJ438" s="56"/>
      <c r="FK438" s="56"/>
      <c r="FL438" s="56"/>
      <c r="FM438" s="56"/>
      <c r="FN438" s="56"/>
      <c r="FO438" s="56"/>
      <c r="FP438" s="56"/>
      <c r="FQ438" s="56"/>
      <c r="FR438" s="56"/>
      <c r="FS438" s="56"/>
      <c r="FT438" s="56"/>
      <c r="FU438" s="56"/>
      <c r="FV438" s="56"/>
      <c r="FW438" s="56"/>
      <c r="FX438" s="56"/>
      <c r="FY438" s="56"/>
      <c r="FZ438" s="56"/>
      <c r="GA438" s="56"/>
      <c r="GB438" s="56"/>
      <c r="GC438" s="56"/>
      <c r="GD438" s="56"/>
      <c r="GE438" s="56"/>
      <c r="GF438" s="56"/>
      <c r="GG438" s="56"/>
      <c r="GH438" s="56"/>
      <c r="GI438" s="56"/>
      <c r="GJ438" s="56"/>
      <c r="GK438" s="56"/>
      <c r="GL438" s="56"/>
      <c r="GM438" s="56"/>
      <c r="GN438" s="56"/>
      <c r="GO438" s="56"/>
      <c r="GP438" s="56"/>
      <c r="GQ438" s="56"/>
      <c r="GR438" s="56"/>
      <c r="GS438" s="56"/>
      <c r="GT438" s="56"/>
      <c r="GU438" s="56"/>
      <c r="GV438" s="56"/>
      <c r="GW438" s="56"/>
      <c r="GX438" s="56"/>
      <c r="GY438" s="56"/>
      <c r="GZ438" s="56"/>
      <c r="HA438" s="56"/>
      <c r="HB438" s="56"/>
      <c r="HC438" s="56"/>
      <c r="HD438" s="56"/>
      <c r="HE438" s="56"/>
      <c r="HF438" s="56"/>
      <c r="HG438" s="56"/>
      <c r="HH438" s="56"/>
      <c r="HI438" s="56"/>
      <c r="HJ438" s="56"/>
      <c r="HK438" s="56"/>
      <c r="HL438" s="56"/>
      <c r="HM438" s="56"/>
    </row>
    <row r="439" spans="2:221" x14ac:dyDescent="0.25"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  <c r="EO439" s="56"/>
      <c r="EP439" s="56"/>
      <c r="EQ439" s="56"/>
      <c r="ER439" s="56"/>
      <c r="ES439" s="56"/>
      <c r="ET439" s="56"/>
      <c r="EU439" s="56"/>
      <c r="EV439" s="56"/>
      <c r="EW439" s="56"/>
      <c r="EX439" s="56"/>
      <c r="EY439" s="56"/>
      <c r="EZ439" s="56"/>
      <c r="FA439" s="56"/>
      <c r="FB439" s="56"/>
      <c r="FC439" s="56"/>
      <c r="FD439" s="56"/>
      <c r="FE439" s="56"/>
      <c r="FF439" s="56"/>
      <c r="FG439" s="56"/>
      <c r="FH439" s="56"/>
      <c r="FI439" s="56"/>
      <c r="FJ439" s="56"/>
      <c r="FK439" s="56"/>
      <c r="FL439" s="56"/>
      <c r="FM439" s="56"/>
      <c r="FN439" s="56"/>
      <c r="FO439" s="56"/>
      <c r="FP439" s="56"/>
      <c r="FQ439" s="56"/>
      <c r="FR439" s="56"/>
      <c r="FS439" s="56"/>
      <c r="FT439" s="56"/>
      <c r="FU439" s="56"/>
      <c r="FV439" s="56"/>
      <c r="FW439" s="56"/>
      <c r="FX439" s="56"/>
      <c r="FY439" s="56"/>
      <c r="FZ439" s="56"/>
      <c r="GA439" s="56"/>
      <c r="GB439" s="56"/>
      <c r="GC439" s="56"/>
      <c r="GD439" s="56"/>
      <c r="GE439" s="56"/>
      <c r="GF439" s="56"/>
      <c r="GG439" s="56"/>
      <c r="GH439" s="56"/>
      <c r="GI439" s="56"/>
      <c r="GJ439" s="56"/>
      <c r="GK439" s="56"/>
      <c r="GL439" s="56"/>
      <c r="GM439" s="56"/>
      <c r="GN439" s="56"/>
      <c r="GO439" s="56"/>
      <c r="GP439" s="56"/>
      <c r="GQ439" s="56"/>
      <c r="GR439" s="56"/>
      <c r="GS439" s="56"/>
      <c r="GT439" s="56"/>
      <c r="GU439" s="56"/>
      <c r="GV439" s="56"/>
      <c r="GW439" s="56"/>
      <c r="GX439" s="56"/>
      <c r="GY439" s="56"/>
      <c r="GZ439" s="56"/>
      <c r="HA439" s="56"/>
      <c r="HB439" s="56"/>
      <c r="HC439" s="56"/>
      <c r="HD439" s="56"/>
      <c r="HE439" s="56"/>
      <c r="HF439" s="56"/>
      <c r="HG439" s="56"/>
      <c r="HH439" s="56"/>
      <c r="HI439" s="56"/>
      <c r="HJ439" s="56"/>
      <c r="HK439" s="56"/>
      <c r="HL439" s="56"/>
      <c r="HM439" s="56"/>
    </row>
    <row r="440" spans="2:221" x14ac:dyDescent="0.25"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  <c r="EO440" s="56"/>
      <c r="EP440" s="56"/>
      <c r="EQ440" s="56"/>
      <c r="ER440" s="56"/>
      <c r="ES440" s="56"/>
      <c r="ET440" s="56"/>
      <c r="EU440" s="56"/>
      <c r="EV440" s="56"/>
      <c r="EW440" s="56"/>
      <c r="EX440" s="56"/>
      <c r="EY440" s="56"/>
      <c r="EZ440" s="56"/>
      <c r="FA440" s="56"/>
      <c r="FB440" s="56"/>
      <c r="FC440" s="56"/>
      <c r="FD440" s="56"/>
      <c r="FE440" s="56"/>
      <c r="FF440" s="56"/>
      <c r="FG440" s="56"/>
      <c r="FH440" s="56"/>
      <c r="FI440" s="56"/>
      <c r="FJ440" s="56"/>
      <c r="FK440" s="56"/>
      <c r="FL440" s="56"/>
      <c r="FM440" s="56"/>
      <c r="FN440" s="56"/>
      <c r="FO440" s="56"/>
      <c r="FP440" s="56"/>
      <c r="FQ440" s="56"/>
      <c r="FR440" s="56"/>
      <c r="FS440" s="56"/>
      <c r="FT440" s="56"/>
      <c r="FU440" s="56"/>
      <c r="FV440" s="56"/>
      <c r="FW440" s="56"/>
      <c r="FX440" s="56"/>
      <c r="FY440" s="56"/>
      <c r="FZ440" s="56"/>
      <c r="GA440" s="56"/>
      <c r="GB440" s="56"/>
      <c r="GC440" s="56"/>
      <c r="GD440" s="56"/>
      <c r="GE440" s="56"/>
      <c r="GF440" s="56"/>
      <c r="GG440" s="56"/>
      <c r="GH440" s="56"/>
      <c r="GI440" s="56"/>
      <c r="GJ440" s="56"/>
      <c r="GK440" s="56"/>
      <c r="GL440" s="56"/>
      <c r="GM440" s="56"/>
      <c r="GN440" s="56"/>
      <c r="GO440" s="56"/>
      <c r="GP440" s="56"/>
      <c r="GQ440" s="56"/>
      <c r="GR440" s="56"/>
      <c r="GS440" s="56"/>
      <c r="GT440" s="56"/>
      <c r="GU440" s="56"/>
      <c r="GV440" s="56"/>
      <c r="GW440" s="56"/>
      <c r="GX440" s="56"/>
      <c r="GY440" s="56"/>
      <c r="GZ440" s="56"/>
      <c r="HA440" s="56"/>
      <c r="HB440" s="56"/>
      <c r="HC440" s="56"/>
      <c r="HD440" s="56"/>
      <c r="HE440" s="56"/>
      <c r="HF440" s="56"/>
      <c r="HG440" s="56"/>
      <c r="HH440" s="56"/>
      <c r="HI440" s="56"/>
      <c r="HJ440" s="56"/>
      <c r="HK440" s="56"/>
      <c r="HL440" s="56"/>
      <c r="HM440" s="56"/>
    </row>
    <row r="441" spans="2:221" x14ac:dyDescent="0.25"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  <c r="EO441" s="56"/>
      <c r="EP441" s="56"/>
      <c r="EQ441" s="56"/>
      <c r="ER441" s="56"/>
      <c r="ES441" s="56"/>
      <c r="ET441" s="56"/>
      <c r="EU441" s="56"/>
      <c r="EV441" s="56"/>
      <c r="EW441" s="56"/>
      <c r="EX441" s="56"/>
      <c r="EY441" s="56"/>
      <c r="EZ441" s="56"/>
      <c r="FA441" s="56"/>
      <c r="FB441" s="56"/>
      <c r="FC441" s="56"/>
      <c r="FD441" s="56"/>
      <c r="FE441" s="56"/>
      <c r="FF441" s="56"/>
      <c r="FG441" s="56"/>
      <c r="FH441" s="56"/>
      <c r="FI441" s="56"/>
      <c r="FJ441" s="56"/>
      <c r="FK441" s="56"/>
      <c r="FL441" s="56"/>
      <c r="FM441" s="56"/>
      <c r="FN441" s="56"/>
      <c r="FO441" s="56"/>
      <c r="FP441" s="56"/>
      <c r="FQ441" s="56"/>
      <c r="FR441" s="56"/>
      <c r="FS441" s="56"/>
      <c r="FT441" s="56"/>
      <c r="FU441" s="56"/>
      <c r="FV441" s="56"/>
      <c r="FW441" s="56"/>
      <c r="FX441" s="56"/>
      <c r="FY441" s="56"/>
      <c r="FZ441" s="56"/>
      <c r="GA441" s="56"/>
      <c r="GB441" s="56"/>
      <c r="GC441" s="56"/>
      <c r="GD441" s="56"/>
      <c r="GE441" s="56"/>
      <c r="GF441" s="56"/>
      <c r="GG441" s="56"/>
      <c r="GH441" s="56"/>
      <c r="GI441" s="56"/>
      <c r="GJ441" s="56"/>
      <c r="GK441" s="56"/>
      <c r="GL441" s="56"/>
      <c r="GM441" s="56"/>
      <c r="GN441" s="56"/>
      <c r="GO441" s="56"/>
      <c r="GP441" s="56"/>
      <c r="GQ441" s="56"/>
      <c r="GR441" s="56"/>
      <c r="GS441" s="56"/>
      <c r="GT441" s="56"/>
      <c r="GU441" s="56"/>
      <c r="GV441" s="56"/>
      <c r="GW441" s="56"/>
      <c r="GX441" s="56"/>
      <c r="GY441" s="56"/>
      <c r="GZ441" s="56"/>
      <c r="HA441" s="56"/>
      <c r="HB441" s="56"/>
      <c r="HC441" s="56"/>
      <c r="HD441" s="56"/>
      <c r="HE441" s="56"/>
      <c r="HF441" s="56"/>
      <c r="HG441" s="56"/>
      <c r="HH441" s="56"/>
      <c r="HI441" s="56"/>
      <c r="HJ441" s="56"/>
      <c r="HK441" s="56"/>
      <c r="HL441" s="56"/>
      <c r="HM441" s="56"/>
    </row>
    <row r="442" spans="2:221" x14ac:dyDescent="0.25"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  <c r="EO442" s="56"/>
      <c r="EP442" s="56"/>
      <c r="EQ442" s="56"/>
      <c r="ER442" s="56"/>
      <c r="ES442" s="56"/>
      <c r="ET442" s="56"/>
      <c r="EU442" s="56"/>
      <c r="EV442" s="56"/>
      <c r="EW442" s="56"/>
      <c r="EX442" s="56"/>
      <c r="EY442" s="56"/>
      <c r="EZ442" s="56"/>
      <c r="FA442" s="56"/>
      <c r="FB442" s="56"/>
      <c r="FC442" s="56"/>
      <c r="FD442" s="56"/>
      <c r="FE442" s="56"/>
      <c r="FF442" s="56"/>
      <c r="FG442" s="56"/>
      <c r="FH442" s="56"/>
      <c r="FI442" s="56"/>
      <c r="FJ442" s="56"/>
      <c r="FK442" s="56"/>
      <c r="FL442" s="56"/>
      <c r="FM442" s="56"/>
      <c r="FN442" s="56"/>
      <c r="FO442" s="56"/>
      <c r="FP442" s="56"/>
      <c r="FQ442" s="56"/>
      <c r="FR442" s="56"/>
      <c r="FS442" s="56"/>
      <c r="FT442" s="56"/>
      <c r="FU442" s="56"/>
      <c r="FV442" s="56"/>
      <c r="FW442" s="56"/>
      <c r="FX442" s="56"/>
      <c r="FY442" s="56"/>
      <c r="FZ442" s="56"/>
      <c r="GA442" s="56"/>
      <c r="GB442" s="56"/>
      <c r="GC442" s="56"/>
      <c r="GD442" s="56"/>
      <c r="GE442" s="56"/>
      <c r="GF442" s="56"/>
      <c r="GG442" s="56"/>
      <c r="GH442" s="56"/>
      <c r="GI442" s="56"/>
      <c r="GJ442" s="56"/>
      <c r="GK442" s="56"/>
      <c r="GL442" s="56"/>
      <c r="GM442" s="56"/>
      <c r="GN442" s="56"/>
      <c r="GO442" s="56"/>
      <c r="GP442" s="56"/>
      <c r="GQ442" s="56"/>
      <c r="GR442" s="56"/>
      <c r="GS442" s="56"/>
      <c r="GT442" s="56"/>
      <c r="GU442" s="56"/>
      <c r="GV442" s="56"/>
      <c r="GW442" s="56"/>
      <c r="GX442" s="56"/>
      <c r="GY442" s="56"/>
      <c r="GZ442" s="56"/>
      <c r="HA442" s="56"/>
      <c r="HB442" s="56"/>
      <c r="HC442" s="56"/>
      <c r="HD442" s="56"/>
      <c r="HE442" s="56"/>
      <c r="HF442" s="56"/>
      <c r="HG442" s="56"/>
      <c r="HH442" s="56"/>
      <c r="HI442" s="56"/>
      <c r="HJ442" s="56"/>
      <c r="HK442" s="56"/>
      <c r="HL442" s="56"/>
      <c r="HM442" s="56"/>
    </row>
    <row r="443" spans="2:221" x14ac:dyDescent="0.25"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  <c r="EO443" s="56"/>
      <c r="EP443" s="56"/>
      <c r="EQ443" s="56"/>
      <c r="ER443" s="56"/>
      <c r="ES443" s="56"/>
      <c r="ET443" s="56"/>
      <c r="EU443" s="56"/>
      <c r="EV443" s="56"/>
      <c r="EW443" s="56"/>
      <c r="EX443" s="56"/>
      <c r="EY443" s="56"/>
      <c r="EZ443" s="56"/>
      <c r="FA443" s="56"/>
      <c r="FB443" s="56"/>
      <c r="FC443" s="56"/>
      <c r="FD443" s="56"/>
      <c r="FE443" s="56"/>
      <c r="FF443" s="56"/>
      <c r="FG443" s="56"/>
      <c r="FH443" s="56"/>
      <c r="FI443" s="56"/>
      <c r="FJ443" s="56"/>
      <c r="FK443" s="56"/>
      <c r="FL443" s="56"/>
      <c r="FM443" s="56"/>
      <c r="FN443" s="56"/>
      <c r="FO443" s="56"/>
      <c r="FP443" s="56"/>
      <c r="FQ443" s="56"/>
      <c r="FR443" s="56"/>
      <c r="FS443" s="56"/>
      <c r="FT443" s="56"/>
      <c r="FU443" s="56"/>
      <c r="FV443" s="56"/>
      <c r="FW443" s="56"/>
      <c r="FX443" s="56"/>
      <c r="FY443" s="56"/>
      <c r="FZ443" s="56"/>
      <c r="GA443" s="56"/>
      <c r="GB443" s="56"/>
      <c r="GC443" s="56"/>
      <c r="GD443" s="56"/>
      <c r="GE443" s="56"/>
      <c r="GF443" s="56"/>
      <c r="GG443" s="56"/>
      <c r="GH443" s="56"/>
      <c r="GI443" s="56"/>
      <c r="GJ443" s="56"/>
      <c r="GK443" s="56"/>
      <c r="GL443" s="56"/>
      <c r="GM443" s="56"/>
      <c r="GN443" s="56"/>
      <c r="GO443" s="56"/>
      <c r="GP443" s="56"/>
      <c r="GQ443" s="56"/>
      <c r="GR443" s="56"/>
      <c r="GS443" s="56"/>
      <c r="GT443" s="56"/>
      <c r="GU443" s="56"/>
      <c r="GV443" s="56"/>
      <c r="GW443" s="56"/>
      <c r="GX443" s="56"/>
      <c r="GY443" s="56"/>
      <c r="GZ443" s="56"/>
      <c r="HA443" s="56"/>
      <c r="HB443" s="56"/>
      <c r="HC443" s="56"/>
      <c r="HD443" s="56"/>
      <c r="HE443" s="56"/>
      <c r="HF443" s="56"/>
      <c r="HG443" s="56"/>
      <c r="HH443" s="56"/>
      <c r="HI443" s="56"/>
      <c r="HJ443" s="56"/>
      <c r="HK443" s="56"/>
      <c r="HL443" s="56"/>
      <c r="HM443" s="56"/>
    </row>
    <row r="444" spans="2:221" x14ac:dyDescent="0.25"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  <c r="EO444" s="56"/>
      <c r="EP444" s="56"/>
      <c r="EQ444" s="56"/>
      <c r="ER444" s="56"/>
      <c r="ES444" s="56"/>
      <c r="ET444" s="56"/>
      <c r="EU444" s="56"/>
      <c r="EV444" s="56"/>
      <c r="EW444" s="56"/>
      <c r="EX444" s="56"/>
      <c r="EY444" s="56"/>
      <c r="EZ444" s="56"/>
      <c r="FA444" s="56"/>
      <c r="FB444" s="56"/>
      <c r="FC444" s="56"/>
      <c r="FD444" s="56"/>
      <c r="FE444" s="56"/>
      <c r="FF444" s="56"/>
      <c r="FG444" s="56"/>
      <c r="FH444" s="56"/>
      <c r="FI444" s="56"/>
      <c r="FJ444" s="56"/>
      <c r="FK444" s="56"/>
      <c r="FL444" s="56"/>
      <c r="FM444" s="56"/>
      <c r="FN444" s="56"/>
      <c r="FO444" s="56"/>
      <c r="FP444" s="56"/>
      <c r="FQ444" s="56"/>
      <c r="FR444" s="56"/>
      <c r="FS444" s="56"/>
      <c r="FT444" s="56"/>
      <c r="FU444" s="56"/>
      <c r="FV444" s="56"/>
      <c r="FW444" s="56"/>
      <c r="FX444" s="56"/>
      <c r="FY444" s="56"/>
      <c r="FZ444" s="56"/>
      <c r="GA444" s="56"/>
      <c r="GB444" s="56"/>
      <c r="GC444" s="56"/>
      <c r="GD444" s="56"/>
      <c r="GE444" s="56"/>
      <c r="GF444" s="56"/>
      <c r="GG444" s="56"/>
      <c r="GH444" s="56"/>
      <c r="GI444" s="56"/>
      <c r="GJ444" s="56"/>
      <c r="GK444" s="56"/>
      <c r="GL444" s="56"/>
      <c r="GM444" s="56"/>
      <c r="GN444" s="56"/>
      <c r="GO444" s="56"/>
      <c r="GP444" s="56"/>
      <c r="GQ444" s="56"/>
      <c r="GR444" s="56"/>
      <c r="GS444" s="56"/>
      <c r="GT444" s="56"/>
      <c r="GU444" s="56"/>
      <c r="GV444" s="56"/>
      <c r="GW444" s="56"/>
      <c r="GX444" s="56"/>
      <c r="GY444" s="56"/>
      <c r="GZ444" s="56"/>
      <c r="HA444" s="56"/>
      <c r="HB444" s="56"/>
      <c r="HC444" s="56"/>
      <c r="HD444" s="56"/>
      <c r="HE444" s="56"/>
      <c r="HF444" s="56"/>
      <c r="HG444" s="56"/>
      <c r="HH444" s="56"/>
      <c r="HI444" s="56"/>
      <c r="HJ444" s="56"/>
      <c r="HK444" s="56"/>
      <c r="HL444" s="56"/>
      <c r="HM444" s="56"/>
    </row>
    <row r="445" spans="2:221" x14ac:dyDescent="0.25"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  <c r="EO445" s="56"/>
      <c r="EP445" s="56"/>
      <c r="EQ445" s="56"/>
      <c r="ER445" s="56"/>
      <c r="ES445" s="56"/>
      <c r="ET445" s="56"/>
      <c r="EU445" s="56"/>
      <c r="EV445" s="56"/>
      <c r="EW445" s="56"/>
      <c r="EX445" s="56"/>
      <c r="EY445" s="56"/>
      <c r="EZ445" s="56"/>
      <c r="FA445" s="56"/>
      <c r="FB445" s="56"/>
      <c r="FC445" s="56"/>
      <c r="FD445" s="56"/>
      <c r="FE445" s="56"/>
      <c r="FF445" s="56"/>
      <c r="FG445" s="56"/>
      <c r="FH445" s="56"/>
      <c r="FI445" s="56"/>
      <c r="FJ445" s="56"/>
      <c r="FK445" s="56"/>
      <c r="FL445" s="56"/>
      <c r="FM445" s="56"/>
      <c r="FN445" s="56"/>
      <c r="FO445" s="56"/>
      <c r="FP445" s="56"/>
      <c r="FQ445" s="56"/>
      <c r="FR445" s="56"/>
      <c r="FS445" s="56"/>
      <c r="FT445" s="56"/>
      <c r="FU445" s="56"/>
      <c r="FV445" s="56"/>
      <c r="FW445" s="56"/>
      <c r="FX445" s="56"/>
      <c r="FY445" s="56"/>
      <c r="FZ445" s="56"/>
      <c r="GA445" s="56"/>
      <c r="GB445" s="56"/>
      <c r="GC445" s="56"/>
      <c r="GD445" s="56"/>
      <c r="GE445" s="56"/>
      <c r="GF445" s="56"/>
      <c r="GG445" s="56"/>
      <c r="GH445" s="56"/>
      <c r="GI445" s="56"/>
      <c r="GJ445" s="56"/>
      <c r="GK445" s="56"/>
      <c r="GL445" s="56"/>
      <c r="GM445" s="56"/>
      <c r="GN445" s="56"/>
      <c r="GO445" s="56"/>
      <c r="GP445" s="56"/>
      <c r="GQ445" s="56"/>
      <c r="GR445" s="56"/>
      <c r="GS445" s="56"/>
      <c r="GT445" s="56"/>
      <c r="GU445" s="56"/>
      <c r="GV445" s="56"/>
      <c r="GW445" s="56"/>
      <c r="GX445" s="56"/>
      <c r="GY445" s="56"/>
      <c r="GZ445" s="56"/>
      <c r="HA445" s="56"/>
      <c r="HB445" s="56"/>
      <c r="HC445" s="56"/>
      <c r="HD445" s="56"/>
      <c r="HE445" s="56"/>
      <c r="HF445" s="56"/>
      <c r="HG445" s="56"/>
      <c r="HH445" s="56"/>
      <c r="HI445" s="56"/>
      <c r="HJ445" s="56"/>
      <c r="HK445" s="56"/>
      <c r="HL445" s="56"/>
      <c r="HM445" s="56"/>
    </row>
    <row r="446" spans="2:221" x14ac:dyDescent="0.25"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  <c r="EO446" s="56"/>
      <c r="EP446" s="56"/>
      <c r="EQ446" s="56"/>
      <c r="ER446" s="56"/>
      <c r="ES446" s="56"/>
      <c r="ET446" s="56"/>
      <c r="EU446" s="56"/>
      <c r="EV446" s="56"/>
      <c r="EW446" s="56"/>
      <c r="EX446" s="56"/>
      <c r="EY446" s="56"/>
      <c r="EZ446" s="56"/>
      <c r="FA446" s="56"/>
      <c r="FB446" s="56"/>
      <c r="FC446" s="56"/>
      <c r="FD446" s="56"/>
      <c r="FE446" s="56"/>
      <c r="FF446" s="56"/>
      <c r="FG446" s="56"/>
      <c r="FH446" s="56"/>
      <c r="FI446" s="56"/>
      <c r="FJ446" s="56"/>
      <c r="FK446" s="56"/>
      <c r="FL446" s="56"/>
      <c r="FM446" s="56"/>
      <c r="FN446" s="56"/>
      <c r="FO446" s="56"/>
      <c r="FP446" s="56"/>
      <c r="FQ446" s="56"/>
      <c r="FR446" s="56"/>
      <c r="FS446" s="56"/>
      <c r="FT446" s="56"/>
      <c r="FU446" s="56"/>
      <c r="FV446" s="56"/>
      <c r="FW446" s="56"/>
      <c r="FX446" s="56"/>
      <c r="FY446" s="56"/>
      <c r="FZ446" s="56"/>
      <c r="GA446" s="56"/>
      <c r="GB446" s="56"/>
      <c r="GC446" s="56"/>
      <c r="GD446" s="56"/>
      <c r="GE446" s="56"/>
      <c r="GF446" s="56"/>
      <c r="GG446" s="56"/>
      <c r="GH446" s="56"/>
      <c r="GI446" s="56"/>
      <c r="GJ446" s="56"/>
      <c r="GK446" s="56"/>
      <c r="GL446" s="56"/>
      <c r="GM446" s="56"/>
      <c r="GN446" s="56"/>
      <c r="GO446" s="56"/>
      <c r="GP446" s="56"/>
      <c r="GQ446" s="56"/>
      <c r="GR446" s="56"/>
      <c r="GS446" s="56"/>
      <c r="GT446" s="56"/>
      <c r="GU446" s="56"/>
      <c r="GV446" s="56"/>
      <c r="GW446" s="56"/>
      <c r="GX446" s="56"/>
      <c r="GY446" s="56"/>
      <c r="GZ446" s="56"/>
      <c r="HA446" s="56"/>
      <c r="HB446" s="56"/>
      <c r="HC446" s="56"/>
      <c r="HD446" s="56"/>
      <c r="HE446" s="56"/>
      <c r="HF446" s="56"/>
      <c r="HG446" s="56"/>
      <c r="HH446" s="56"/>
      <c r="HI446" s="56"/>
      <c r="HJ446" s="56"/>
      <c r="HK446" s="56"/>
      <c r="HL446" s="56"/>
      <c r="HM446" s="56"/>
    </row>
    <row r="447" spans="2:221" x14ac:dyDescent="0.25"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  <c r="EO447" s="56"/>
      <c r="EP447" s="56"/>
      <c r="EQ447" s="56"/>
      <c r="ER447" s="56"/>
      <c r="ES447" s="56"/>
      <c r="ET447" s="56"/>
      <c r="EU447" s="56"/>
      <c r="EV447" s="56"/>
      <c r="EW447" s="56"/>
      <c r="EX447" s="56"/>
      <c r="EY447" s="56"/>
      <c r="EZ447" s="56"/>
      <c r="FA447" s="56"/>
      <c r="FB447" s="56"/>
      <c r="FC447" s="56"/>
      <c r="FD447" s="56"/>
      <c r="FE447" s="56"/>
      <c r="FF447" s="56"/>
      <c r="FG447" s="56"/>
      <c r="FH447" s="56"/>
      <c r="FI447" s="56"/>
      <c r="FJ447" s="56"/>
      <c r="FK447" s="56"/>
      <c r="FL447" s="56"/>
      <c r="FM447" s="56"/>
      <c r="FN447" s="56"/>
      <c r="FO447" s="56"/>
      <c r="FP447" s="56"/>
      <c r="FQ447" s="56"/>
      <c r="FR447" s="56"/>
      <c r="FS447" s="56"/>
      <c r="FT447" s="56"/>
      <c r="FU447" s="56"/>
      <c r="FV447" s="56"/>
      <c r="FW447" s="56"/>
      <c r="FX447" s="56"/>
      <c r="FY447" s="56"/>
      <c r="FZ447" s="56"/>
      <c r="GA447" s="56"/>
      <c r="GB447" s="56"/>
      <c r="GC447" s="56"/>
      <c r="GD447" s="56"/>
      <c r="GE447" s="56"/>
      <c r="GF447" s="56"/>
      <c r="GG447" s="56"/>
      <c r="GH447" s="56"/>
      <c r="GI447" s="56"/>
      <c r="GJ447" s="56"/>
      <c r="GK447" s="56"/>
      <c r="GL447" s="56"/>
      <c r="GM447" s="56"/>
      <c r="GN447" s="56"/>
      <c r="GO447" s="56"/>
      <c r="GP447" s="56"/>
      <c r="GQ447" s="56"/>
      <c r="GR447" s="56"/>
      <c r="GS447" s="56"/>
      <c r="GT447" s="56"/>
      <c r="GU447" s="56"/>
      <c r="GV447" s="56"/>
      <c r="GW447" s="56"/>
      <c r="GX447" s="56"/>
      <c r="GY447" s="56"/>
      <c r="GZ447" s="56"/>
      <c r="HA447" s="56"/>
      <c r="HB447" s="56"/>
      <c r="HC447" s="56"/>
      <c r="HD447" s="56"/>
      <c r="HE447" s="56"/>
      <c r="HF447" s="56"/>
      <c r="HG447" s="56"/>
      <c r="HH447" s="56"/>
      <c r="HI447" s="56"/>
      <c r="HJ447" s="56"/>
      <c r="HK447" s="56"/>
      <c r="HL447" s="56"/>
      <c r="HM447" s="56"/>
    </row>
    <row r="448" spans="2:221" x14ac:dyDescent="0.25"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  <c r="EO448" s="56"/>
      <c r="EP448" s="56"/>
      <c r="EQ448" s="56"/>
      <c r="ER448" s="56"/>
      <c r="ES448" s="56"/>
      <c r="ET448" s="56"/>
      <c r="EU448" s="56"/>
      <c r="EV448" s="56"/>
      <c r="EW448" s="56"/>
      <c r="EX448" s="56"/>
      <c r="EY448" s="56"/>
      <c r="EZ448" s="56"/>
      <c r="FA448" s="56"/>
      <c r="FB448" s="56"/>
      <c r="FC448" s="56"/>
      <c r="FD448" s="56"/>
      <c r="FE448" s="56"/>
      <c r="FF448" s="56"/>
      <c r="FG448" s="56"/>
      <c r="FH448" s="56"/>
      <c r="FI448" s="56"/>
      <c r="FJ448" s="56"/>
      <c r="FK448" s="56"/>
      <c r="FL448" s="56"/>
      <c r="FM448" s="56"/>
      <c r="FN448" s="56"/>
      <c r="FO448" s="56"/>
      <c r="FP448" s="56"/>
      <c r="FQ448" s="56"/>
      <c r="FR448" s="56"/>
      <c r="FS448" s="56"/>
      <c r="FT448" s="56"/>
      <c r="FU448" s="56"/>
      <c r="FV448" s="56"/>
      <c r="FW448" s="56"/>
      <c r="FX448" s="56"/>
      <c r="FY448" s="56"/>
      <c r="FZ448" s="56"/>
      <c r="GA448" s="56"/>
      <c r="GB448" s="56"/>
      <c r="GC448" s="56"/>
      <c r="GD448" s="56"/>
      <c r="GE448" s="56"/>
      <c r="GF448" s="56"/>
      <c r="GG448" s="56"/>
      <c r="GH448" s="56"/>
      <c r="GI448" s="56"/>
      <c r="GJ448" s="56"/>
      <c r="GK448" s="56"/>
      <c r="GL448" s="56"/>
      <c r="GM448" s="56"/>
      <c r="GN448" s="56"/>
      <c r="GO448" s="56"/>
      <c r="GP448" s="56"/>
      <c r="GQ448" s="56"/>
      <c r="GR448" s="56"/>
      <c r="GS448" s="56"/>
      <c r="GT448" s="56"/>
      <c r="GU448" s="56"/>
      <c r="GV448" s="56"/>
      <c r="GW448" s="56"/>
      <c r="GX448" s="56"/>
      <c r="GY448" s="56"/>
      <c r="GZ448" s="56"/>
      <c r="HA448" s="56"/>
      <c r="HB448" s="56"/>
      <c r="HC448" s="56"/>
      <c r="HD448" s="56"/>
      <c r="HE448" s="56"/>
      <c r="HF448" s="56"/>
      <c r="HG448" s="56"/>
      <c r="HH448" s="56"/>
      <c r="HI448" s="56"/>
      <c r="HJ448" s="56"/>
      <c r="HK448" s="56"/>
      <c r="HL448" s="56"/>
      <c r="HM448" s="56"/>
    </row>
    <row r="449" spans="2:221" x14ac:dyDescent="0.25"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  <c r="EO449" s="56"/>
      <c r="EP449" s="56"/>
      <c r="EQ449" s="56"/>
      <c r="ER449" s="56"/>
      <c r="ES449" s="56"/>
      <c r="ET449" s="56"/>
      <c r="EU449" s="56"/>
      <c r="EV449" s="56"/>
      <c r="EW449" s="56"/>
      <c r="EX449" s="56"/>
      <c r="EY449" s="56"/>
      <c r="EZ449" s="56"/>
      <c r="FA449" s="56"/>
      <c r="FB449" s="56"/>
      <c r="FC449" s="56"/>
      <c r="FD449" s="56"/>
      <c r="FE449" s="56"/>
      <c r="FF449" s="56"/>
      <c r="FG449" s="56"/>
      <c r="FH449" s="56"/>
      <c r="FI449" s="56"/>
      <c r="FJ449" s="56"/>
      <c r="FK449" s="56"/>
      <c r="FL449" s="56"/>
      <c r="FM449" s="56"/>
      <c r="FN449" s="56"/>
      <c r="FO449" s="56"/>
      <c r="FP449" s="56"/>
      <c r="FQ449" s="56"/>
      <c r="FR449" s="56"/>
      <c r="FS449" s="56"/>
      <c r="FT449" s="56"/>
      <c r="FU449" s="56"/>
      <c r="FV449" s="56"/>
      <c r="FW449" s="56"/>
      <c r="FX449" s="56"/>
      <c r="FY449" s="56"/>
      <c r="FZ449" s="56"/>
      <c r="GA449" s="56"/>
      <c r="GB449" s="56"/>
      <c r="GC449" s="56"/>
      <c r="GD449" s="56"/>
      <c r="GE449" s="56"/>
      <c r="GF449" s="56"/>
      <c r="GG449" s="56"/>
      <c r="GH449" s="56"/>
      <c r="GI449" s="56"/>
      <c r="GJ449" s="56"/>
      <c r="GK449" s="56"/>
      <c r="GL449" s="56"/>
      <c r="GM449" s="56"/>
      <c r="GN449" s="56"/>
      <c r="GO449" s="56"/>
      <c r="GP449" s="56"/>
      <c r="GQ449" s="56"/>
      <c r="GR449" s="56"/>
      <c r="GS449" s="56"/>
      <c r="GT449" s="56"/>
      <c r="GU449" s="56"/>
      <c r="GV449" s="56"/>
      <c r="GW449" s="56"/>
      <c r="GX449" s="56"/>
      <c r="GY449" s="56"/>
      <c r="GZ449" s="56"/>
      <c r="HA449" s="56"/>
      <c r="HB449" s="56"/>
      <c r="HC449" s="56"/>
      <c r="HD449" s="56"/>
      <c r="HE449" s="56"/>
      <c r="HF449" s="56"/>
      <c r="HG449" s="56"/>
      <c r="HH449" s="56"/>
      <c r="HI449" s="56"/>
      <c r="HJ449" s="56"/>
      <c r="HK449" s="56"/>
      <c r="HL449" s="56"/>
      <c r="HM449" s="56"/>
    </row>
    <row r="450" spans="2:221" x14ac:dyDescent="0.25"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  <c r="EO450" s="56"/>
      <c r="EP450" s="56"/>
      <c r="EQ450" s="56"/>
      <c r="ER450" s="56"/>
      <c r="ES450" s="56"/>
      <c r="ET450" s="56"/>
      <c r="EU450" s="56"/>
      <c r="EV450" s="56"/>
      <c r="EW450" s="56"/>
      <c r="EX450" s="56"/>
      <c r="EY450" s="56"/>
      <c r="EZ450" s="56"/>
      <c r="FA450" s="56"/>
      <c r="FB450" s="56"/>
      <c r="FC450" s="56"/>
      <c r="FD450" s="56"/>
      <c r="FE450" s="56"/>
      <c r="FF450" s="56"/>
      <c r="FG450" s="56"/>
      <c r="FH450" s="56"/>
      <c r="FI450" s="56"/>
      <c r="FJ450" s="56"/>
      <c r="FK450" s="56"/>
      <c r="FL450" s="56"/>
      <c r="FM450" s="56"/>
      <c r="FN450" s="56"/>
      <c r="FO450" s="56"/>
      <c r="FP450" s="56"/>
      <c r="FQ450" s="56"/>
      <c r="FR450" s="56"/>
      <c r="FS450" s="56"/>
      <c r="FT450" s="56"/>
      <c r="FU450" s="56"/>
      <c r="FV450" s="56"/>
      <c r="FW450" s="56"/>
      <c r="FX450" s="56"/>
      <c r="FY450" s="56"/>
      <c r="FZ450" s="56"/>
      <c r="GA450" s="56"/>
      <c r="GB450" s="56"/>
      <c r="GC450" s="56"/>
      <c r="GD450" s="56"/>
      <c r="GE450" s="56"/>
      <c r="GF450" s="56"/>
      <c r="GG450" s="56"/>
      <c r="GH450" s="56"/>
      <c r="GI450" s="56"/>
      <c r="GJ450" s="56"/>
      <c r="GK450" s="56"/>
      <c r="GL450" s="56"/>
      <c r="GM450" s="56"/>
      <c r="GN450" s="56"/>
      <c r="GO450" s="56"/>
      <c r="GP450" s="56"/>
      <c r="GQ450" s="56"/>
      <c r="GR450" s="56"/>
      <c r="GS450" s="56"/>
      <c r="GT450" s="56"/>
      <c r="GU450" s="56"/>
      <c r="GV450" s="56"/>
      <c r="GW450" s="56"/>
      <c r="GX450" s="56"/>
      <c r="GY450" s="56"/>
      <c r="GZ450" s="56"/>
      <c r="HA450" s="56"/>
      <c r="HB450" s="56"/>
      <c r="HC450" s="56"/>
      <c r="HD450" s="56"/>
      <c r="HE450" s="56"/>
      <c r="HF450" s="56"/>
      <c r="HG450" s="56"/>
      <c r="HH450" s="56"/>
      <c r="HI450" s="56"/>
      <c r="HJ450" s="56"/>
      <c r="HK450" s="56"/>
      <c r="HL450" s="56"/>
      <c r="HM450" s="56"/>
    </row>
    <row r="451" spans="2:221" x14ac:dyDescent="0.25"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  <c r="EO451" s="56"/>
      <c r="EP451" s="56"/>
      <c r="EQ451" s="56"/>
      <c r="ER451" s="56"/>
      <c r="ES451" s="56"/>
      <c r="ET451" s="56"/>
      <c r="EU451" s="56"/>
      <c r="EV451" s="56"/>
      <c r="EW451" s="56"/>
      <c r="EX451" s="56"/>
      <c r="EY451" s="56"/>
      <c r="EZ451" s="56"/>
      <c r="FA451" s="56"/>
      <c r="FB451" s="56"/>
      <c r="FC451" s="56"/>
      <c r="FD451" s="56"/>
      <c r="FE451" s="56"/>
      <c r="FF451" s="56"/>
      <c r="FG451" s="56"/>
      <c r="FH451" s="56"/>
      <c r="FI451" s="56"/>
      <c r="FJ451" s="56"/>
      <c r="FK451" s="56"/>
      <c r="FL451" s="56"/>
      <c r="FM451" s="56"/>
      <c r="FN451" s="56"/>
      <c r="FO451" s="56"/>
      <c r="FP451" s="56"/>
      <c r="FQ451" s="56"/>
      <c r="FR451" s="56"/>
      <c r="FS451" s="56"/>
      <c r="FT451" s="56"/>
      <c r="FU451" s="56"/>
      <c r="FV451" s="56"/>
      <c r="FW451" s="56"/>
      <c r="FX451" s="56"/>
      <c r="FY451" s="56"/>
      <c r="FZ451" s="56"/>
      <c r="GA451" s="56"/>
      <c r="GB451" s="56"/>
      <c r="GC451" s="56"/>
      <c r="GD451" s="56"/>
      <c r="GE451" s="56"/>
      <c r="GF451" s="56"/>
      <c r="GG451" s="56"/>
      <c r="GH451" s="56"/>
      <c r="GI451" s="56"/>
      <c r="GJ451" s="56"/>
      <c r="GK451" s="56"/>
      <c r="GL451" s="56"/>
      <c r="GM451" s="56"/>
      <c r="GN451" s="56"/>
      <c r="GO451" s="56"/>
      <c r="GP451" s="56"/>
      <c r="GQ451" s="56"/>
      <c r="GR451" s="56"/>
      <c r="GS451" s="56"/>
      <c r="GT451" s="56"/>
      <c r="GU451" s="56"/>
      <c r="GV451" s="56"/>
      <c r="GW451" s="56"/>
      <c r="GX451" s="56"/>
      <c r="GY451" s="56"/>
      <c r="GZ451" s="56"/>
      <c r="HA451" s="56"/>
      <c r="HB451" s="56"/>
      <c r="HC451" s="56"/>
      <c r="HD451" s="56"/>
      <c r="HE451" s="56"/>
      <c r="HF451" s="56"/>
      <c r="HG451" s="56"/>
      <c r="HH451" s="56"/>
      <c r="HI451" s="56"/>
      <c r="HJ451" s="56"/>
      <c r="HK451" s="56"/>
      <c r="HL451" s="56"/>
      <c r="HM451" s="56"/>
    </row>
    <row r="452" spans="2:221" x14ac:dyDescent="0.25"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  <c r="EO452" s="56"/>
      <c r="EP452" s="56"/>
      <c r="EQ452" s="56"/>
      <c r="ER452" s="56"/>
      <c r="ES452" s="56"/>
      <c r="ET452" s="56"/>
      <c r="EU452" s="56"/>
      <c r="EV452" s="56"/>
      <c r="EW452" s="56"/>
      <c r="EX452" s="56"/>
      <c r="EY452" s="56"/>
      <c r="EZ452" s="56"/>
      <c r="FA452" s="56"/>
      <c r="FB452" s="56"/>
      <c r="FC452" s="56"/>
      <c r="FD452" s="56"/>
      <c r="FE452" s="56"/>
      <c r="FF452" s="56"/>
      <c r="FG452" s="56"/>
      <c r="FH452" s="56"/>
      <c r="FI452" s="56"/>
      <c r="FJ452" s="56"/>
      <c r="FK452" s="56"/>
      <c r="FL452" s="56"/>
      <c r="FM452" s="56"/>
      <c r="FN452" s="56"/>
      <c r="FO452" s="56"/>
      <c r="FP452" s="56"/>
      <c r="FQ452" s="56"/>
      <c r="FR452" s="56"/>
      <c r="FS452" s="56"/>
      <c r="FT452" s="56"/>
      <c r="FU452" s="56"/>
      <c r="FV452" s="56"/>
      <c r="FW452" s="56"/>
      <c r="FX452" s="56"/>
      <c r="FY452" s="56"/>
      <c r="FZ452" s="56"/>
      <c r="GA452" s="56"/>
      <c r="GB452" s="56"/>
      <c r="GC452" s="56"/>
      <c r="GD452" s="56"/>
      <c r="GE452" s="56"/>
      <c r="GF452" s="56"/>
      <c r="GG452" s="56"/>
      <c r="GH452" s="56"/>
      <c r="GI452" s="56"/>
      <c r="GJ452" s="56"/>
      <c r="GK452" s="56"/>
      <c r="GL452" s="56"/>
      <c r="GM452" s="56"/>
      <c r="GN452" s="56"/>
      <c r="GO452" s="56"/>
      <c r="GP452" s="56"/>
      <c r="GQ452" s="56"/>
      <c r="GR452" s="56"/>
      <c r="GS452" s="56"/>
      <c r="GT452" s="56"/>
      <c r="GU452" s="56"/>
      <c r="GV452" s="56"/>
      <c r="GW452" s="56"/>
      <c r="GX452" s="56"/>
      <c r="GY452" s="56"/>
      <c r="GZ452" s="56"/>
      <c r="HA452" s="56"/>
      <c r="HB452" s="56"/>
      <c r="HC452" s="56"/>
      <c r="HD452" s="56"/>
      <c r="HE452" s="56"/>
      <c r="HF452" s="56"/>
      <c r="HG452" s="56"/>
      <c r="HH452" s="56"/>
      <c r="HI452" s="56"/>
      <c r="HJ452" s="56"/>
      <c r="HK452" s="56"/>
      <c r="HL452" s="56"/>
      <c r="HM452" s="56"/>
    </row>
    <row r="453" spans="2:221" x14ac:dyDescent="0.25"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  <c r="EO453" s="56"/>
      <c r="EP453" s="56"/>
      <c r="EQ453" s="56"/>
      <c r="ER453" s="56"/>
      <c r="ES453" s="56"/>
      <c r="ET453" s="56"/>
      <c r="EU453" s="56"/>
      <c r="EV453" s="56"/>
      <c r="EW453" s="56"/>
      <c r="EX453" s="56"/>
      <c r="EY453" s="56"/>
      <c r="EZ453" s="56"/>
      <c r="FA453" s="56"/>
      <c r="FB453" s="56"/>
      <c r="FC453" s="56"/>
      <c r="FD453" s="56"/>
      <c r="FE453" s="56"/>
      <c r="FF453" s="56"/>
      <c r="FG453" s="56"/>
      <c r="FH453" s="56"/>
      <c r="FI453" s="56"/>
      <c r="FJ453" s="56"/>
      <c r="FK453" s="56"/>
      <c r="FL453" s="56"/>
      <c r="FM453" s="56"/>
      <c r="FN453" s="56"/>
      <c r="FO453" s="56"/>
      <c r="FP453" s="56"/>
      <c r="FQ453" s="56"/>
      <c r="FR453" s="56"/>
      <c r="FS453" s="56"/>
      <c r="FT453" s="56"/>
      <c r="FU453" s="56"/>
      <c r="FV453" s="56"/>
      <c r="FW453" s="56"/>
      <c r="FX453" s="56"/>
      <c r="FY453" s="56"/>
      <c r="FZ453" s="56"/>
      <c r="GA453" s="56"/>
      <c r="GB453" s="56"/>
      <c r="GC453" s="56"/>
      <c r="GD453" s="56"/>
      <c r="GE453" s="56"/>
      <c r="GF453" s="56"/>
      <c r="GG453" s="56"/>
      <c r="GH453" s="56"/>
      <c r="GI453" s="56"/>
      <c r="GJ453" s="56"/>
      <c r="GK453" s="56"/>
      <c r="GL453" s="56"/>
      <c r="GM453" s="56"/>
      <c r="GN453" s="56"/>
      <c r="GO453" s="56"/>
      <c r="GP453" s="56"/>
      <c r="GQ453" s="56"/>
      <c r="GR453" s="56"/>
      <c r="GS453" s="56"/>
      <c r="GT453" s="56"/>
      <c r="GU453" s="56"/>
      <c r="GV453" s="56"/>
      <c r="GW453" s="56"/>
      <c r="GX453" s="56"/>
      <c r="GY453" s="56"/>
      <c r="GZ453" s="56"/>
      <c r="HA453" s="56"/>
      <c r="HB453" s="56"/>
      <c r="HC453" s="56"/>
      <c r="HD453" s="56"/>
      <c r="HE453" s="56"/>
      <c r="HF453" s="56"/>
      <c r="HG453" s="56"/>
      <c r="HH453" s="56"/>
      <c r="HI453" s="56"/>
      <c r="HJ453" s="56"/>
      <c r="HK453" s="56"/>
      <c r="HL453" s="56"/>
      <c r="HM453" s="56"/>
    </row>
    <row r="454" spans="2:221" x14ac:dyDescent="0.25"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  <c r="EO454" s="56"/>
      <c r="EP454" s="56"/>
      <c r="EQ454" s="56"/>
      <c r="ER454" s="56"/>
      <c r="ES454" s="56"/>
      <c r="ET454" s="56"/>
      <c r="EU454" s="56"/>
      <c r="EV454" s="56"/>
      <c r="EW454" s="56"/>
      <c r="EX454" s="56"/>
      <c r="EY454" s="56"/>
      <c r="EZ454" s="56"/>
      <c r="FA454" s="56"/>
      <c r="FB454" s="56"/>
      <c r="FC454" s="56"/>
      <c r="FD454" s="56"/>
      <c r="FE454" s="56"/>
      <c r="FF454" s="56"/>
      <c r="FG454" s="56"/>
      <c r="FH454" s="56"/>
      <c r="FI454" s="56"/>
      <c r="FJ454" s="56"/>
      <c r="FK454" s="56"/>
      <c r="FL454" s="56"/>
      <c r="FM454" s="56"/>
      <c r="FN454" s="56"/>
      <c r="FO454" s="56"/>
      <c r="FP454" s="56"/>
      <c r="FQ454" s="56"/>
      <c r="FR454" s="56"/>
      <c r="FS454" s="56"/>
      <c r="FT454" s="56"/>
      <c r="FU454" s="56"/>
      <c r="FV454" s="56"/>
      <c r="FW454" s="56"/>
      <c r="FX454" s="56"/>
      <c r="FY454" s="56"/>
      <c r="FZ454" s="56"/>
      <c r="GA454" s="56"/>
      <c r="GB454" s="56"/>
      <c r="GC454" s="56"/>
      <c r="GD454" s="56"/>
      <c r="GE454" s="56"/>
      <c r="GF454" s="56"/>
      <c r="GG454" s="56"/>
      <c r="GH454" s="56"/>
      <c r="GI454" s="56"/>
      <c r="GJ454" s="56"/>
      <c r="GK454" s="56"/>
      <c r="GL454" s="56"/>
      <c r="GM454" s="56"/>
      <c r="GN454" s="56"/>
      <c r="GO454" s="56"/>
      <c r="GP454" s="56"/>
      <c r="GQ454" s="56"/>
      <c r="GR454" s="56"/>
      <c r="GS454" s="56"/>
      <c r="GT454" s="56"/>
      <c r="GU454" s="56"/>
      <c r="GV454" s="56"/>
      <c r="GW454" s="56"/>
      <c r="GX454" s="56"/>
      <c r="GY454" s="56"/>
      <c r="GZ454" s="56"/>
      <c r="HA454" s="56"/>
      <c r="HB454" s="56"/>
      <c r="HC454" s="56"/>
      <c r="HD454" s="56"/>
      <c r="HE454" s="56"/>
      <c r="HF454" s="56"/>
      <c r="HG454" s="56"/>
      <c r="HH454" s="56"/>
      <c r="HI454" s="56"/>
      <c r="HJ454" s="56"/>
      <c r="HK454" s="56"/>
      <c r="HL454" s="56"/>
      <c r="HM454" s="56"/>
    </row>
    <row r="455" spans="2:221" x14ac:dyDescent="0.25"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  <c r="EO455" s="56"/>
      <c r="EP455" s="56"/>
      <c r="EQ455" s="56"/>
      <c r="ER455" s="56"/>
      <c r="ES455" s="56"/>
      <c r="ET455" s="56"/>
      <c r="EU455" s="56"/>
      <c r="EV455" s="56"/>
      <c r="EW455" s="56"/>
      <c r="EX455" s="56"/>
      <c r="EY455" s="56"/>
      <c r="EZ455" s="56"/>
      <c r="FA455" s="56"/>
      <c r="FB455" s="56"/>
      <c r="FC455" s="56"/>
      <c r="FD455" s="56"/>
      <c r="FE455" s="56"/>
      <c r="FF455" s="56"/>
      <c r="FG455" s="56"/>
      <c r="FH455" s="56"/>
      <c r="FI455" s="56"/>
      <c r="FJ455" s="56"/>
      <c r="FK455" s="56"/>
      <c r="FL455" s="56"/>
      <c r="FM455" s="56"/>
      <c r="FN455" s="56"/>
      <c r="FO455" s="56"/>
      <c r="FP455" s="56"/>
      <c r="FQ455" s="56"/>
      <c r="FR455" s="56"/>
      <c r="FS455" s="56"/>
      <c r="FT455" s="56"/>
      <c r="FU455" s="56"/>
      <c r="FV455" s="56"/>
      <c r="FW455" s="56"/>
      <c r="FX455" s="56"/>
      <c r="FY455" s="56"/>
      <c r="FZ455" s="56"/>
      <c r="GA455" s="56"/>
      <c r="GB455" s="56"/>
      <c r="GC455" s="56"/>
      <c r="GD455" s="56"/>
      <c r="GE455" s="56"/>
      <c r="GF455" s="56"/>
      <c r="GG455" s="56"/>
      <c r="GH455" s="56"/>
      <c r="GI455" s="56"/>
      <c r="GJ455" s="56"/>
      <c r="GK455" s="56"/>
      <c r="GL455" s="56"/>
      <c r="GM455" s="56"/>
      <c r="GN455" s="56"/>
      <c r="GO455" s="56"/>
      <c r="GP455" s="56"/>
      <c r="GQ455" s="56"/>
      <c r="GR455" s="56"/>
      <c r="GS455" s="56"/>
      <c r="GT455" s="56"/>
      <c r="GU455" s="56"/>
      <c r="GV455" s="56"/>
      <c r="GW455" s="56"/>
      <c r="GX455" s="56"/>
      <c r="GY455" s="56"/>
      <c r="GZ455" s="56"/>
      <c r="HA455" s="56"/>
      <c r="HB455" s="56"/>
      <c r="HC455" s="56"/>
      <c r="HD455" s="56"/>
      <c r="HE455" s="56"/>
      <c r="HF455" s="56"/>
      <c r="HG455" s="56"/>
      <c r="HH455" s="56"/>
      <c r="HI455" s="56"/>
      <c r="HJ455" s="56"/>
      <c r="HK455" s="56"/>
      <c r="HL455" s="56"/>
      <c r="HM455" s="56"/>
    </row>
    <row r="456" spans="2:221" x14ac:dyDescent="0.25"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  <c r="EO456" s="56"/>
      <c r="EP456" s="56"/>
      <c r="EQ456" s="56"/>
      <c r="ER456" s="56"/>
      <c r="ES456" s="56"/>
      <c r="ET456" s="56"/>
      <c r="EU456" s="56"/>
      <c r="EV456" s="56"/>
      <c r="EW456" s="56"/>
      <c r="EX456" s="56"/>
      <c r="EY456" s="56"/>
      <c r="EZ456" s="56"/>
      <c r="FA456" s="56"/>
      <c r="FB456" s="56"/>
      <c r="FC456" s="56"/>
      <c r="FD456" s="56"/>
      <c r="FE456" s="56"/>
      <c r="FF456" s="56"/>
      <c r="FG456" s="56"/>
      <c r="FH456" s="56"/>
      <c r="FI456" s="56"/>
      <c r="FJ456" s="56"/>
      <c r="FK456" s="56"/>
      <c r="FL456" s="56"/>
      <c r="FM456" s="56"/>
      <c r="FN456" s="56"/>
      <c r="FO456" s="56"/>
      <c r="FP456" s="56"/>
      <c r="FQ456" s="56"/>
      <c r="FR456" s="56"/>
      <c r="FS456" s="56"/>
      <c r="FT456" s="56"/>
      <c r="FU456" s="56"/>
      <c r="FV456" s="56"/>
      <c r="FW456" s="56"/>
      <c r="FX456" s="56"/>
      <c r="FY456" s="56"/>
      <c r="FZ456" s="56"/>
      <c r="GA456" s="56"/>
      <c r="GB456" s="56"/>
      <c r="GC456" s="56"/>
      <c r="GD456" s="56"/>
      <c r="GE456" s="56"/>
      <c r="GF456" s="56"/>
      <c r="GG456" s="56"/>
      <c r="GH456" s="56"/>
      <c r="GI456" s="56"/>
      <c r="GJ456" s="56"/>
      <c r="GK456" s="56"/>
      <c r="GL456" s="56"/>
      <c r="GM456" s="56"/>
      <c r="GN456" s="56"/>
      <c r="GO456" s="56"/>
      <c r="GP456" s="56"/>
      <c r="GQ456" s="56"/>
      <c r="GR456" s="56"/>
      <c r="GS456" s="56"/>
      <c r="GT456" s="56"/>
      <c r="GU456" s="56"/>
      <c r="GV456" s="56"/>
      <c r="GW456" s="56"/>
      <c r="GX456" s="56"/>
      <c r="GY456" s="56"/>
      <c r="GZ456" s="56"/>
      <c r="HA456" s="56"/>
      <c r="HB456" s="56"/>
      <c r="HC456" s="56"/>
      <c r="HD456" s="56"/>
      <c r="HE456" s="56"/>
      <c r="HF456" s="56"/>
      <c r="HG456" s="56"/>
      <c r="HH456" s="56"/>
      <c r="HI456" s="56"/>
      <c r="HJ456" s="56"/>
      <c r="HK456" s="56"/>
      <c r="HL456" s="56"/>
      <c r="HM456" s="56"/>
    </row>
    <row r="457" spans="2:221" x14ac:dyDescent="0.25"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  <c r="EO457" s="56"/>
      <c r="EP457" s="56"/>
      <c r="EQ457" s="56"/>
      <c r="ER457" s="56"/>
      <c r="ES457" s="56"/>
      <c r="ET457" s="56"/>
      <c r="EU457" s="56"/>
      <c r="EV457" s="56"/>
      <c r="EW457" s="56"/>
      <c r="EX457" s="56"/>
      <c r="EY457" s="56"/>
      <c r="EZ457" s="56"/>
      <c r="FA457" s="56"/>
      <c r="FB457" s="56"/>
      <c r="FC457" s="56"/>
      <c r="FD457" s="56"/>
      <c r="FE457" s="56"/>
      <c r="FF457" s="56"/>
      <c r="FG457" s="56"/>
      <c r="FH457" s="56"/>
      <c r="FI457" s="56"/>
      <c r="FJ457" s="56"/>
      <c r="FK457" s="56"/>
      <c r="FL457" s="56"/>
      <c r="FM457" s="56"/>
      <c r="FN457" s="56"/>
      <c r="FO457" s="56"/>
      <c r="FP457" s="56"/>
      <c r="FQ457" s="56"/>
      <c r="FR457" s="56"/>
      <c r="FS457" s="56"/>
      <c r="FT457" s="56"/>
      <c r="FU457" s="56"/>
      <c r="FV457" s="56"/>
      <c r="FW457" s="56"/>
      <c r="FX457" s="56"/>
      <c r="FY457" s="56"/>
      <c r="FZ457" s="56"/>
      <c r="GA457" s="56"/>
      <c r="GB457" s="56"/>
      <c r="GC457" s="56"/>
      <c r="GD457" s="56"/>
      <c r="GE457" s="56"/>
      <c r="GF457" s="56"/>
      <c r="GG457" s="56"/>
      <c r="GH457" s="56"/>
      <c r="GI457" s="56"/>
      <c r="GJ457" s="56"/>
      <c r="GK457" s="56"/>
      <c r="GL457" s="56"/>
      <c r="GM457" s="56"/>
      <c r="GN457" s="56"/>
      <c r="GO457" s="56"/>
      <c r="GP457" s="56"/>
      <c r="GQ457" s="56"/>
      <c r="GR457" s="56"/>
      <c r="GS457" s="56"/>
      <c r="GT457" s="56"/>
      <c r="GU457" s="56"/>
      <c r="GV457" s="56"/>
      <c r="GW457" s="56"/>
      <c r="GX457" s="56"/>
      <c r="GY457" s="56"/>
      <c r="GZ457" s="56"/>
      <c r="HA457" s="56"/>
      <c r="HB457" s="56"/>
      <c r="HC457" s="56"/>
      <c r="HD457" s="56"/>
      <c r="HE457" s="56"/>
      <c r="HF457" s="56"/>
      <c r="HG457" s="56"/>
      <c r="HH457" s="56"/>
      <c r="HI457" s="56"/>
      <c r="HJ457" s="56"/>
      <c r="HK457" s="56"/>
      <c r="HL457" s="56"/>
      <c r="HM457" s="56"/>
    </row>
    <row r="458" spans="2:221" x14ac:dyDescent="0.25"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  <c r="EO458" s="56"/>
      <c r="EP458" s="56"/>
      <c r="EQ458" s="56"/>
      <c r="ER458" s="56"/>
      <c r="ES458" s="56"/>
      <c r="ET458" s="56"/>
      <c r="EU458" s="56"/>
      <c r="EV458" s="56"/>
      <c r="EW458" s="56"/>
      <c r="EX458" s="56"/>
      <c r="EY458" s="56"/>
      <c r="EZ458" s="56"/>
      <c r="FA458" s="56"/>
      <c r="FB458" s="56"/>
      <c r="FC458" s="56"/>
      <c r="FD458" s="56"/>
      <c r="FE458" s="56"/>
      <c r="FF458" s="56"/>
      <c r="FG458" s="56"/>
      <c r="FH458" s="56"/>
      <c r="FI458" s="56"/>
      <c r="FJ458" s="56"/>
      <c r="FK458" s="56"/>
      <c r="FL458" s="56"/>
      <c r="FM458" s="56"/>
      <c r="FN458" s="56"/>
      <c r="FO458" s="56"/>
      <c r="FP458" s="56"/>
      <c r="FQ458" s="56"/>
      <c r="FR458" s="56"/>
      <c r="FS458" s="56"/>
      <c r="FT458" s="56"/>
      <c r="FU458" s="56"/>
      <c r="FV458" s="56"/>
      <c r="FW458" s="56"/>
      <c r="FX458" s="56"/>
      <c r="FY458" s="56"/>
      <c r="FZ458" s="56"/>
      <c r="GA458" s="56"/>
      <c r="GB458" s="56"/>
      <c r="GC458" s="56"/>
      <c r="GD458" s="56"/>
      <c r="GE458" s="56"/>
      <c r="GF458" s="56"/>
      <c r="GG458" s="56"/>
      <c r="GH458" s="56"/>
      <c r="GI458" s="56"/>
      <c r="GJ458" s="56"/>
      <c r="GK458" s="56"/>
      <c r="GL458" s="56"/>
      <c r="GM458" s="56"/>
      <c r="GN458" s="56"/>
      <c r="GO458" s="56"/>
      <c r="GP458" s="56"/>
      <c r="GQ458" s="56"/>
      <c r="GR458" s="56"/>
      <c r="GS458" s="56"/>
      <c r="GT458" s="56"/>
      <c r="GU458" s="56"/>
      <c r="GV458" s="56"/>
      <c r="GW458" s="56"/>
      <c r="GX458" s="56"/>
      <c r="GY458" s="56"/>
      <c r="GZ458" s="56"/>
      <c r="HA458" s="56"/>
      <c r="HB458" s="56"/>
      <c r="HC458" s="56"/>
      <c r="HD458" s="56"/>
      <c r="HE458" s="56"/>
      <c r="HF458" s="56"/>
      <c r="HG458" s="56"/>
      <c r="HH458" s="56"/>
      <c r="HI458" s="56"/>
      <c r="HJ458" s="56"/>
      <c r="HK458" s="56"/>
      <c r="HL458" s="56"/>
      <c r="HM458" s="56"/>
    </row>
    <row r="459" spans="2:221" x14ac:dyDescent="0.25"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  <c r="EO459" s="56"/>
      <c r="EP459" s="56"/>
      <c r="EQ459" s="56"/>
      <c r="ER459" s="56"/>
      <c r="ES459" s="56"/>
      <c r="ET459" s="56"/>
      <c r="EU459" s="56"/>
      <c r="EV459" s="56"/>
      <c r="EW459" s="56"/>
      <c r="EX459" s="56"/>
      <c r="EY459" s="56"/>
      <c r="EZ459" s="56"/>
      <c r="FA459" s="56"/>
      <c r="FB459" s="56"/>
      <c r="FC459" s="56"/>
      <c r="FD459" s="56"/>
      <c r="FE459" s="56"/>
      <c r="FF459" s="56"/>
      <c r="FG459" s="56"/>
      <c r="FH459" s="56"/>
      <c r="FI459" s="56"/>
      <c r="FJ459" s="56"/>
      <c r="FK459" s="56"/>
      <c r="FL459" s="56"/>
      <c r="FM459" s="56"/>
      <c r="FN459" s="56"/>
      <c r="FO459" s="56"/>
      <c r="FP459" s="56"/>
      <c r="FQ459" s="56"/>
      <c r="FR459" s="56"/>
      <c r="FS459" s="56"/>
      <c r="FT459" s="56"/>
      <c r="FU459" s="56"/>
      <c r="FV459" s="56"/>
      <c r="FW459" s="56"/>
      <c r="FX459" s="56"/>
      <c r="FY459" s="56"/>
      <c r="FZ459" s="56"/>
      <c r="GA459" s="56"/>
      <c r="GB459" s="56"/>
      <c r="GC459" s="56"/>
      <c r="GD459" s="56"/>
      <c r="GE459" s="56"/>
      <c r="GF459" s="56"/>
      <c r="GG459" s="56"/>
      <c r="GH459" s="56"/>
      <c r="GI459" s="56"/>
      <c r="GJ459" s="56"/>
      <c r="GK459" s="56"/>
      <c r="GL459" s="56"/>
      <c r="GM459" s="56"/>
      <c r="GN459" s="56"/>
      <c r="GO459" s="56"/>
      <c r="GP459" s="56"/>
      <c r="GQ459" s="56"/>
      <c r="GR459" s="56"/>
      <c r="GS459" s="56"/>
      <c r="GT459" s="56"/>
      <c r="GU459" s="56"/>
      <c r="GV459" s="56"/>
      <c r="GW459" s="56"/>
      <c r="GX459" s="56"/>
      <c r="GY459" s="56"/>
      <c r="GZ459" s="56"/>
      <c r="HA459" s="56"/>
      <c r="HB459" s="56"/>
      <c r="HC459" s="56"/>
      <c r="HD459" s="56"/>
      <c r="HE459" s="56"/>
      <c r="HF459" s="56"/>
      <c r="HG459" s="56"/>
      <c r="HH459" s="56"/>
      <c r="HI459" s="56"/>
      <c r="HJ459" s="56"/>
      <c r="HK459" s="56"/>
      <c r="HL459" s="56"/>
      <c r="HM459" s="56"/>
    </row>
    <row r="460" spans="2:221" x14ac:dyDescent="0.25"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  <c r="EO460" s="56"/>
      <c r="EP460" s="56"/>
      <c r="EQ460" s="56"/>
      <c r="ER460" s="56"/>
      <c r="ES460" s="56"/>
      <c r="ET460" s="56"/>
      <c r="EU460" s="56"/>
      <c r="EV460" s="56"/>
      <c r="EW460" s="56"/>
      <c r="EX460" s="56"/>
      <c r="EY460" s="56"/>
      <c r="EZ460" s="56"/>
      <c r="FA460" s="56"/>
      <c r="FB460" s="56"/>
      <c r="FC460" s="56"/>
      <c r="FD460" s="56"/>
      <c r="FE460" s="56"/>
      <c r="FF460" s="56"/>
      <c r="FG460" s="56"/>
      <c r="FH460" s="56"/>
      <c r="FI460" s="56"/>
      <c r="FJ460" s="56"/>
      <c r="FK460" s="56"/>
      <c r="FL460" s="56"/>
      <c r="FM460" s="56"/>
      <c r="FN460" s="56"/>
      <c r="FO460" s="56"/>
      <c r="FP460" s="56"/>
      <c r="FQ460" s="56"/>
      <c r="FR460" s="56"/>
      <c r="FS460" s="56"/>
      <c r="FT460" s="56"/>
      <c r="FU460" s="56"/>
      <c r="FV460" s="56"/>
      <c r="FW460" s="56"/>
      <c r="FX460" s="56"/>
      <c r="FY460" s="56"/>
      <c r="FZ460" s="56"/>
      <c r="GA460" s="56"/>
      <c r="GB460" s="56"/>
      <c r="GC460" s="56"/>
      <c r="GD460" s="56"/>
      <c r="GE460" s="56"/>
      <c r="GF460" s="56"/>
      <c r="GG460" s="56"/>
      <c r="GH460" s="56"/>
      <c r="GI460" s="56"/>
      <c r="GJ460" s="56"/>
      <c r="GK460" s="56"/>
      <c r="GL460" s="56"/>
      <c r="GM460" s="56"/>
      <c r="GN460" s="56"/>
      <c r="GO460" s="56"/>
      <c r="GP460" s="56"/>
      <c r="GQ460" s="56"/>
      <c r="GR460" s="56"/>
      <c r="GS460" s="56"/>
      <c r="GT460" s="56"/>
      <c r="GU460" s="56"/>
      <c r="GV460" s="56"/>
      <c r="GW460" s="56"/>
      <c r="GX460" s="56"/>
      <c r="GY460" s="56"/>
      <c r="GZ460" s="56"/>
      <c r="HA460" s="56"/>
      <c r="HB460" s="56"/>
      <c r="HC460" s="56"/>
      <c r="HD460" s="56"/>
      <c r="HE460" s="56"/>
      <c r="HF460" s="56"/>
      <c r="HG460" s="56"/>
      <c r="HH460" s="56"/>
      <c r="HI460" s="56"/>
      <c r="HJ460" s="56"/>
      <c r="HK460" s="56"/>
      <c r="HL460" s="56"/>
      <c r="HM460" s="56"/>
    </row>
    <row r="461" spans="2:221" x14ac:dyDescent="0.25"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  <c r="EO461" s="56"/>
      <c r="EP461" s="56"/>
      <c r="EQ461" s="56"/>
      <c r="ER461" s="56"/>
      <c r="ES461" s="56"/>
      <c r="ET461" s="56"/>
      <c r="EU461" s="56"/>
      <c r="EV461" s="56"/>
      <c r="EW461" s="56"/>
      <c r="EX461" s="56"/>
      <c r="EY461" s="56"/>
      <c r="EZ461" s="56"/>
      <c r="FA461" s="56"/>
      <c r="FB461" s="56"/>
      <c r="FC461" s="56"/>
      <c r="FD461" s="56"/>
      <c r="FE461" s="56"/>
      <c r="FF461" s="56"/>
      <c r="FG461" s="56"/>
      <c r="FH461" s="56"/>
      <c r="FI461" s="56"/>
      <c r="FJ461" s="56"/>
      <c r="FK461" s="56"/>
      <c r="FL461" s="56"/>
      <c r="FM461" s="56"/>
      <c r="FN461" s="56"/>
      <c r="FO461" s="56"/>
      <c r="FP461" s="56"/>
      <c r="FQ461" s="56"/>
      <c r="FR461" s="56"/>
      <c r="FS461" s="56"/>
      <c r="FT461" s="56"/>
      <c r="FU461" s="56"/>
      <c r="FV461" s="56"/>
      <c r="FW461" s="56"/>
      <c r="FX461" s="56"/>
      <c r="FY461" s="56"/>
      <c r="FZ461" s="56"/>
      <c r="GA461" s="56"/>
      <c r="GB461" s="56"/>
      <c r="GC461" s="56"/>
      <c r="GD461" s="56"/>
      <c r="GE461" s="56"/>
      <c r="GF461" s="56"/>
      <c r="GG461" s="56"/>
      <c r="GH461" s="56"/>
      <c r="GI461" s="56"/>
      <c r="GJ461" s="56"/>
      <c r="GK461" s="56"/>
      <c r="GL461" s="56"/>
      <c r="GM461" s="56"/>
      <c r="GN461" s="56"/>
      <c r="GO461" s="56"/>
      <c r="GP461" s="56"/>
      <c r="GQ461" s="56"/>
      <c r="GR461" s="56"/>
      <c r="GS461" s="56"/>
      <c r="GT461" s="56"/>
      <c r="GU461" s="56"/>
      <c r="GV461" s="56"/>
      <c r="GW461" s="56"/>
      <c r="GX461" s="56"/>
      <c r="GY461" s="56"/>
      <c r="GZ461" s="56"/>
      <c r="HA461" s="56"/>
      <c r="HB461" s="56"/>
      <c r="HC461" s="56"/>
      <c r="HD461" s="56"/>
      <c r="HE461" s="56"/>
      <c r="HF461" s="56"/>
      <c r="HG461" s="56"/>
      <c r="HH461" s="56"/>
      <c r="HI461" s="56"/>
      <c r="HJ461" s="56"/>
      <c r="HK461" s="56"/>
      <c r="HL461" s="56"/>
      <c r="HM461" s="56"/>
    </row>
    <row r="462" spans="2:221" x14ac:dyDescent="0.25"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  <c r="EO462" s="56"/>
      <c r="EP462" s="56"/>
      <c r="EQ462" s="56"/>
      <c r="ER462" s="56"/>
      <c r="ES462" s="56"/>
      <c r="ET462" s="56"/>
      <c r="EU462" s="56"/>
      <c r="EV462" s="56"/>
      <c r="EW462" s="56"/>
      <c r="EX462" s="56"/>
      <c r="EY462" s="56"/>
      <c r="EZ462" s="56"/>
      <c r="FA462" s="56"/>
      <c r="FB462" s="56"/>
      <c r="FC462" s="56"/>
      <c r="FD462" s="56"/>
      <c r="FE462" s="56"/>
      <c r="FF462" s="56"/>
      <c r="FG462" s="56"/>
      <c r="FH462" s="56"/>
      <c r="FI462" s="56"/>
      <c r="FJ462" s="56"/>
      <c r="FK462" s="56"/>
      <c r="FL462" s="56"/>
      <c r="FM462" s="56"/>
      <c r="FN462" s="56"/>
      <c r="FO462" s="56"/>
      <c r="FP462" s="56"/>
      <c r="FQ462" s="56"/>
      <c r="FR462" s="56"/>
      <c r="FS462" s="56"/>
      <c r="FT462" s="56"/>
      <c r="FU462" s="56"/>
      <c r="FV462" s="56"/>
      <c r="FW462" s="56"/>
      <c r="FX462" s="56"/>
      <c r="FY462" s="56"/>
      <c r="FZ462" s="56"/>
      <c r="GA462" s="56"/>
      <c r="GB462" s="56"/>
      <c r="GC462" s="56"/>
      <c r="GD462" s="56"/>
      <c r="GE462" s="56"/>
      <c r="GF462" s="56"/>
      <c r="GG462" s="56"/>
      <c r="GH462" s="56"/>
      <c r="GI462" s="56"/>
      <c r="GJ462" s="56"/>
      <c r="GK462" s="56"/>
      <c r="GL462" s="56"/>
      <c r="GM462" s="56"/>
      <c r="GN462" s="56"/>
      <c r="GO462" s="56"/>
      <c r="GP462" s="56"/>
      <c r="GQ462" s="56"/>
      <c r="GR462" s="56"/>
      <c r="GS462" s="56"/>
      <c r="GT462" s="56"/>
      <c r="GU462" s="56"/>
      <c r="GV462" s="56"/>
      <c r="GW462" s="56"/>
      <c r="GX462" s="56"/>
      <c r="GY462" s="56"/>
      <c r="GZ462" s="56"/>
      <c r="HA462" s="56"/>
      <c r="HB462" s="56"/>
      <c r="HC462" s="56"/>
      <c r="HD462" s="56"/>
      <c r="HE462" s="56"/>
      <c r="HF462" s="56"/>
      <c r="HG462" s="56"/>
      <c r="HH462" s="56"/>
      <c r="HI462" s="56"/>
      <c r="HJ462" s="56"/>
      <c r="HK462" s="56"/>
      <c r="HL462" s="56"/>
      <c r="HM462" s="56"/>
    </row>
    <row r="463" spans="2:221" x14ac:dyDescent="0.25"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  <c r="EO463" s="56"/>
      <c r="EP463" s="56"/>
      <c r="EQ463" s="56"/>
      <c r="ER463" s="56"/>
      <c r="ES463" s="56"/>
      <c r="ET463" s="56"/>
      <c r="EU463" s="56"/>
      <c r="EV463" s="56"/>
      <c r="EW463" s="56"/>
      <c r="EX463" s="56"/>
      <c r="EY463" s="56"/>
      <c r="EZ463" s="56"/>
      <c r="FA463" s="56"/>
      <c r="FB463" s="56"/>
      <c r="FC463" s="56"/>
      <c r="FD463" s="56"/>
      <c r="FE463" s="56"/>
      <c r="FF463" s="56"/>
      <c r="FG463" s="56"/>
      <c r="FH463" s="56"/>
      <c r="FI463" s="56"/>
      <c r="FJ463" s="56"/>
      <c r="FK463" s="56"/>
      <c r="FL463" s="56"/>
      <c r="FM463" s="56"/>
      <c r="FN463" s="56"/>
      <c r="FO463" s="56"/>
      <c r="FP463" s="56"/>
      <c r="FQ463" s="56"/>
      <c r="FR463" s="56"/>
      <c r="FS463" s="56"/>
      <c r="FT463" s="56"/>
      <c r="FU463" s="56"/>
      <c r="FV463" s="56"/>
      <c r="FW463" s="56"/>
      <c r="FX463" s="56"/>
      <c r="FY463" s="56"/>
      <c r="FZ463" s="56"/>
      <c r="GA463" s="56"/>
      <c r="GB463" s="56"/>
      <c r="GC463" s="56"/>
      <c r="GD463" s="56"/>
      <c r="GE463" s="56"/>
      <c r="GF463" s="56"/>
      <c r="GG463" s="56"/>
      <c r="GH463" s="56"/>
      <c r="GI463" s="56"/>
      <c r="GJ463" s="56"/>
      <c r="GK463" s="56"/>
      <c r="GL463" s="56"/>
      <c r="GM463" s="56"/>
      <c r="GN463" s="56"/>
      <c r="GO463" s="56"/>
      <c r="GP463" s="56"/>
      <c r="GQ463" s="56"/>
      <c r="GR463" s="56"/>
      <c r="GS463" s="56"/>
      <c r="GT463" s="56"/>
      <c r="GU463" s="56"/>
      <c r="GV463" s="56"/>
      <c r="GW463" s="56"/>
      <c r="GX463" s="56"/>
      <c r="GY463" s="56"/>
      <c r="GZ463" s="56"/>
      <c r="HA463" s="56"/>
      <c r="HB463" s="56"/>
      <c r="HC463" s="56"/>
      <c r="HD463" s="56"/>
      <c r="HE463" s="56"/>
      <c r="HF463" s="56"/>
      <c r="HG463" s="56"/>
      <c r="HH463" s="56"/>
      <c r="HI463" s="56"/>
      <c r="HJ463" s="56"/>
      <c r="HK463" s="56"/>
      <c r="HL463" s="56"/>
      <c r="HM463" s="56"/>
    </row>
    <row r="464" spans="2:221" x14ac:dyDescent="0.25"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  <c r="EO464" s="56"/>
      <c r="EP464" s="56"/>
      <c r="EQ464" s="56"/>
      <c r="ER464" s="56"/>
      <c r="ES464" s="56"/>
      <c r="ET464" s="56"/>
      <c r="EU464" s="56"/>
      <c r="EV464" s="56"/>
      <c r="EW464" s="56"/>
      <c r="EX464" s="56"/>
      <c r="EY464" s="56"/>
      <c r="EZ464" s="56"/>
      <c r="FA464" s="56"/>
      <c r="FB464" s="56"/>
      <c r="FC464" s="56"/>
      <c r="FD464" s="56"/>
      <c r="FE464" s="56"/>
      <c r="FF464" s="56"/>
      <c r="FG464" s="56"/>
      <c r="FH464" s="56"/>
      <c r="FI464" s="56"/>
      <c r="FJ464" s="56"/>
      <c r="FK464" s="56"/>
      <c r="FL464" s="56"/>
      <c r="FM464" s="56"/>
      <c r="FN464" s="56"/>
      <c r="FO464" s="56"/>
      <c r="FP464" s="56"/>
      <c r="FQ464" s="56"/>
      <c r="FR464" s="56"/>
      <c r="FS464" s="56"/>
      <c r="FT464" s="56"/>
      <c r="FU464" s="56"/>
      <c r="FV464" s="56"/>
      <c r="FW464" s="56"/>
      <c r="FX464" s="56"/>
      <c r="FY464" s="56"/>
      <c r="FZ464" s="56"/>
      <c r="GA464" s="56"/>
      <c r="GB464" s="56"/>
      <c r="GC464" s="56"/>
      <c r="GD464" s="56"/>
      <c r="GE464" s="56"/>
      <c r="GF464" s="56"/>
      <c r="GG464" s="56"/>
      <c r="GH464" s="56"/>
      <c r="GI464" s="56"/>
      <c r="GJ464" s="56"/>
      <c r="GK464" s="56"/>
      <c r="GL464" s="56"/>
      <c r="GM464" s="56"/>
      <c r="GN464" s="56"/>
      <c r="GO464" s="56"/>
      <c r="GP464" s="56"/>
      <c r="GQ464" s="56"/>
      <c r="GR464" s="56"/>
      <c r="GS464" s="56"/>
      <c r="GT464" s="56"/>
      <c r="GU464" s="56"/>
      <c r="GV464" s="56"/>
      <c r="GW464" s="56"/>
      <c r="GX464" s="56"/>
      <c r="GY464" s="56"/>
      <c r="GZ464" s="56"/>
      <c r="HA464" s="56"/>
      <c r="HB464" s="56"/>
      <c r="HC464" s="56"/>
      <c r="HD464" s="56"/>
      <c r="HE464" s="56"/>
      <c r="HF464" s="56"/>
      <c r="HG464" s="56"/>
      <c r="HH464" s="56"/>
      <c r="HI464" s="56"/>
      <c r="HJ464" s="56"/>
      <c r="HK464" s="56"/>
      <c r="HL464" s="56"/>
      <c r="HM464" s="56"/>
    </row>
    <row r="465" spans="2:221" x14ac:dyDescent="0.25"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  <c r="EO465" s="56"/>
      <c r="EP465" s="56"/>
      <c r="EQ465" s="56"/>
      <c r="ER465" s="56"/>
      <c r="ES465" s="56"/>
      <c r="ET465" s="56"/>
      <c r="EU465" s="56"/>
      <c r="EV465" s="56"/>
      <c r="EW465" s="56"/>
      <c r="EX465" s="56"/>
      <c r="EY465" s="56"/>
      <c r="EZ465" s="56"/>
      <c r="FA465" s="56"/>
      <c r="FB465" s="56"/>
      <c r="FC465" s="56"/>
      <c r="FD465" s="56"/>
      <c r="FE465" s="56"/>
      <c r="FF465" s="56"/>
      <c r="FG465" s="56"/>
      <c r="FH465" s="56"/>
      <c r="FI465" s="56"/>
      <c r="FJ465" s="56"/>
      <c r="FK465" s="56"/>
      <c r="FL465" s="56"/>
      <c r="FM465" s="56"/>
      <c r="FN465" s="56"/>
      <c r="FO465" s="56"/>
      <c r="FP465" s="56"/>
      <c r="FQ465" s="56"/>
      <c r="FR465" s="56"/>
      <c r="FS465" s="56"/>
      <c r="FT465" s="56"/>
      <c r="FU465" s="56"/>
      <c r="FV465" s="56"/>
      <c r="FW465" s="56"/>
      <c r="FX465" s="56"/>
      <c r="FY465" s="56"/>
      <c r="FZ465" s="56"/>
      <c r="GA465" s="56"/>
      <c r="GB465" s="56"/>
      <c r="GC465" s="56"/>
      <c r="GD465" s="56"/>
      <c r="GE465" s="56"/>
      <c r="GF465" s="56"/>
      <c r="GG465" s="56"/>
      <c r="GH465" s="56"/>
      <c r="GI465" s="56"/>
      <c r="GJ465" s="56"/>
      <c r="GK465" s="56"/>
      <c r="GL465" s="56"/>
      <c r="GM465" s="56"/>
      <c r="GN465" s="56"/>
      <c r="GO465" s="56"/>
      <c r="GP465" s="56"/>
      <c r="GQ465" s="56"/>
      <c r="GR465" s="56"/>
      <c r="GS465" s="56"/>
      <c r="GT465" s="56"/>
      <c r="GU465" s="56"/>
      <c r="GV465" s="56"/>
      <c r="GW465" s="56"/>
      <c r="GX465" s="56"/>
      <c r="GY465" s="56"/>
      <c r="GZ465" s="56"/>
      <c r="HA465" s="56"/>
      <c r="HB465" s="56"/>
      <c r="HC465" s="56"/>
      <c r="HD465" s="56"/>
      <c r="HE465" s="56"/>
      <c r="HF465" s="56"/>
      <c r="HG465" s="56"/>
      <c r="HH465" s="56"/>
      <c r="HI465" s="56"/>
      <c r="HJ465" s="56"/>
      <c r="HK465" s="56"/>
      <c r="HL465" s="56"/>
      <c r="HM465" s="56"/>
    </row>
    <row r="466" spans="2:221" x14ac:dyDescent="0.25"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  <c r="EO466" s="56"/>
      <c r="EP466" s="56"/>
      <c r="EQ466" s="56"/>
      <c r="ER466" s="56"/>
      <c r="ES466" s="56"/>
      <c r="ET466" s="56"/>
      <c r="EU466" s="56"/>
      <c r="EV466" s="56"/>
      <c r="EW466" s="56"/>
      <c r="EX466" s="56"/>
      <c r="EY466" s="56"/>
      <c r="EZ466" s="56"/>
      <c r="FA466" s="56"/>
      <c r="FB466" s="56"/>
      <c r="FC466" s="56"/>
      <c r="FD466" s="56"/>
      <c r="FE466" s="56"/>
      <c r="FF466" s="56"/>
      <c r="FG466" s="56"/>
      <c r="FH466" s="56"/>
      <c r="FI466" s="56"/>
      <c r="FJ466" s="56"/>
      <c r="FK466" s="56"/>
      <c r="FL466" s="56"/>
      <c r="FM466" s="56"/>
      <c r="FN466" s="56"/>
      <c r="FO466" s="56"/>
      <c r="FP466" s="56"/>
      <c r="FQ466" s="56"/>
      <c r="FR466" s="56"/>
      <c r="FS466" s="56"/>
      <c r="FT466" s="56"/>
      <c r="FU466" s="56"/>
      <c r="FV466" s="56"/>
      <c r="FW466" s="56"/>
      <c r="FX466" s="56"/>
      <c r="FY466" s="56"/>
      <c r="FZ466" s="56"/>
      <c r="GA466" s="56"/>
      <c r="GB466" s="56"/>
      <c r="GC466" s="56"/>
      <c r="GD466" s="56"/>
      <c r="GE466" s="56"/>
      <c r="GF466" s="56"/>
      <c r="GG466" s="56"/>
      <c r="GH466" s="56"/>
      <c r="GI466" s="56"/>
      <c r="GJ466" s="56"/>
      <c r="GK466" s="56"/>
      <c r="GL466" s="56"/>
      <c r="GM466" s="56"/>
      <c r="GN466" s="56"/>
      <c r="GO466" s="56"/>
      <c r="GP466" s="56"/>
      <c r="GQ466" s="56"/>
      <c r="GR466" s="56"/>
      <c r="GS466" s="56"/>
      <c r="GT466" s="56"/>
      <c r="GU466" s="56"/>
      <c r="GV466" s="56"/>
      <c r="GW466" s="56"/>
      <c r="GX466" s="56"/>
      <c r="GY466" s="56"/>
      <c r="GZ466" s="56"/>
      <c r="HA466" s="56"/>
      <c r="HB466" s="56"/>
      <c r="HC466" s="56"/>
      <c r="HD466" s="56"/>
      <c r="HE466" s="56"/>
      <c r="HF466" s="56"/>
      <c r="HG466" s="56"/>
      <c r="HH466" s="56"/>
      <c r="HI466" s="56"/>
      <c r="HJ466" s="56"/>
      <c r="HK466" s="56"/>
      <c r="HL466" s="56"/>
      <c r="HM466" s="56"/>
    </row>
    <row r="467" spans="2:221" x14ac:dyDescent="0.25"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  <c r="EO467" s="56"/>
      <c r="EP467" s="56"/>
      <c r="EQ467" s="56"/>
      <c r="ER467" s="56"/>
      <c r="ES467" s="56"/>
      <c r="ET467" s="56"/>
      <c r="EU467" s="56"/>
      <c r="EV467" s="56"/>
      <c r="EW467" s="56"/>
      <c r="EX467" s="56"/>
      <c r="EY467" s="56"/>
      <c r="EZ467" s="56"/>
      <c r="FA467" s="56"/>
      <c r="FB467" s="56"/>
      <c r="FC467" s="56"/>
      <c r="FD467" s="56"/>
      <c r="FE467" s="56"/>
      <c r="FF467" s="56"/>
      <c r="FG467" s="56"/>
      <c r="FH467" s="56"/>
      <c r="FI467" s="56"/>
      <c r="FJ467" s="56"/>
      <c r="FK467" s="56"/>
      <c r="FL467" s="56"/>
      <c r="FM467" s="56"/>
      <c r="FN467" s="56"/>
      <c r="FO467" s="56"/>
      <c r="FP467" s="56"/>
      <c r="FQ467" s="56"/>
      <c r="FR467" s="56"/>
      <c r="FS467" s="56"/>
      <c r="FT467" s="56"/>
      <c r="FU467" s="56"/>
      <c r="FV467" s="56"/>
      <c r="FW467" s="56"/>
      <c r="FX467" s="56"/>
      <c r="FY467" s="56"/>
      <c r="FZ467" s="56"/>
      <c r="GA467" s="56"/>
      <c r="GB467" s="56"/>
      <c r="GC467" s="56"/>
      <c r="GD467" s="56"/>
      <c r="GE467" s="56"/>
      <c r="GF467" s="56"/>
      <c r="GG467" s="56"/>
      <c r="GH467" s="56"/>
      <c r="GI467" s="56"/>
      <c r="GJ467" s="56"/>
      <c r="GK467" s="56"/>
      <c r="GL467" s="56"/>
      <c r="GM467" s="56"/>
      <c r="GN467" s="56"/>
      <c r="GO467" s="56"/>
      <c r="GP467" s="56"/>
      <c r="GQ467" s="56"/>
      <c r="GR467" s="56"/>
      <c r="GS467" s="56"/>
      <c r="GT467" s="56"/>
      <c r="GU467" s="56"/>
      <c r="GV467" s="56"/>
      <c r="GW467" s="56"/>
      <c r="GX467" s="56"/>
      <c r="GY467" s="56"/>
      <c r="GZ467" s="56"/>
      <c r="HA467" s="56"/>
      <c r="HB467" s="56"/>
      <c r="HC467" s="56"/>
      <c r="HD467" s="56"/>
      <c r="HE467" s="56"/>
      <c r="HF467" s="56"/>
      <c r="HG467" s="56"/>
      <c r="HH467" s="56"/>
      <c r="HI467" s="56"/>
      <c r="HJ467" s="56"/>
      <c r="HK467" s="56"/>
      <c r="HL467" s="56"/>
      <c r="HM467" s="56"/>
    </row>
    <row r="468" spans="2:221" x14ac:dyDescent="0.25"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  <c r="EN468" s="56"/>
      <c r="EO468" s="56"/>
      <c r="EP468" s="56"/>
      <c r="EQ468" s="56"/>
      <c r="ER468" s="56"/>
      <c r="ES468" s="56"/>
      <c r="ET468" s="56"/>
      <c r="EU468" s="56"/>
      <c r="EV468" s="56"/>
      <c r="EW468" s="56"/>
      <c r="EX468" s="56"/>
      <c r="EY468" s="56"/>
      <c r="EZ468" s="56"/>
      <c r="FA468" s="56"/>
      <c r="FB468" s="56"/>
      <c r="FC468" s="56"/>
      <c r="FD468" s="56"/>
      <c r="FE468" s="56"/>
      <c r="FF468" s="56"/>
      <c r="FG468" s="56"/>
      <c r="FH468" s="56"/>
      <c r="FI468" s="56"/>
      <c r="FJ468" s="56"/>
      <c r="FK468" s="56"/>
      <c r="FL468" s="56"/>
      <c r="FM468" s="56"/>
      <c r="FN468" s="56"/>
      <c r="FO468" s="56"/>
      <c r="FP468" s="56"/>
      <c r="FQ468" s="56"/>
      <c r="FR468" s="56"/>
      <c r="FS468" s="56"/>
      <c r="FT468" s="56"/>
      <c r="FU468" s="56"/>
      <c r="FV468" s="56"/>
      <c r="FW468" s="56"/>
      <c r="FX468" s="56"/>
      <c r="FY468" s="56"/>
      <c r="FZ468" s="56"/>
      <c r="GA468" s="56"/>
      <c r="GB468" s="56"/>
      <c r="GC468" s="56"/>
      <c r="GD468" s="56"/>
      <c r="GE468" s="56"/>
      <c r="GF468" s="56"/>
      <c r="GG468" s="56"/>
      <c r="GH468" s="56"/>
      <c r="GI468" s="56"/>
      <c r="GJ468" s="56"/>
      <c r="GK468" s="56"/>
      <c r="GL468" s="56"/>
      <c r="GM468" s="56"/>
      <c r="GN468" s="56"/>
      <c r="GO468" s="56"/>
      <c r="GP468" s="56"/>
      <c r="GQ468" s="56"/>
      <c r="GR468" s="56"/>
      <c r="GS468" s="56"/>
      <c r="GT468" s="56"/>
      <c r="GU468" s="56"/>
      <c r="GV468" s="56"/>
      <c r="GW468" s="56"/>
      <c r="GX468" s="56"/>
      <c r="GY468" s="56"/>
      <c r="GZ468" s="56"/>
      <c r="HA468" s="56"/>
      <c r="HB468" s="56"/>
      <c r="HC468" s="56"/>
      <c r="HD468" s="56"/>
      <c r="HE468" s="56"/>
      <c r="HF468" s="56"/>
      <c r="HG468" s="56"/>
      <c r="HH468" s="56"/>
      <c r="HI468" s="56"/>
      <c r="HJ468" s="56"/>
      <c r="HK468" s="56"/>
      <c r="HL468" s="56"/>
      <c r="HM468" s="56"/>
    </row>
    <row r="469" spans="2:221" x14ac:dyDescent="0.25"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  <c r="EO469" s="56"/>
      <c r="EP469" s="56"/>
      <c r="EQ469" s="56"/>
      <c r="ER469" s="56"/>
      <c r="ES469" s="56"/>
      <c r="ET469" s="56"/>
      <c r="EU469" s="56"/>
      <c r="EV469" s="56"/>
      <c r="EW469" s="56"/>
      <c r="EX469" s="56"/>
      <c r="EY469" s="56"/>
      <c r="EZ469" s="56"/>
      <c r="FA469" s="56"/>
      <c r="FB469" s="56"/>
      <c r="FC469" s="56"/>
      <c r="FD469" s="56"/>
      <c r="FE469" s="56"/>
      <c r="FF469" s="56"/>
      <c r="FG469" s="56"/>
      <c r="FH469" s="56"/>
      <c r="FI469" s="56"/>
      <c r="FJ469" s="56"/>
      <c r="FK469" s="56"/>
      <c r="FL469" s="56"/>
      <c r="FM469" s="56"/>
      <c r="FN469" s="56"/>
      <c r="FO469" s="56"/>
      <c r="FP469" s="56"/>
      <c r="FQ469" s="56"/>
      <c r="FR469" s="56"/>
      <c r="FS469" s="56"/>
      <c r="FT469" s="56"/>
      <c r="FU469" s="56"/>
      <c r="FV469" s="56"/>
      <c r="FW469" s="56"/>
      <c r="FX469" s="56"/>
      <c r="FY469" s="56"/>
      <c r="FZ469" s="56"/>
      <c r="GA469" s="56"/>
      <c r="GB469" s="56"/>
      <c r="GC469" s="56"/>
      <c r="GD469" s="56"/>
      <c r="GE469" s="56"/>
      <c r="GF469" s="56"/>
      <c r="GG469" s="56"/>
      <c r="GH469" s="56"/>
      <c r="GI469" s="56"/>
      <c r="GJ469" s="56"/>
      <c r="GK469" s="56"/>
      <c r="GL469" s="56"/>
      <c r="GM469" s="56"/>
      <c r="GN469" s="56"/>
      <c r="GO469" s="56"/>
      <c r="GP469" s="56"/>
      <c r="GQ469" s="56"/>
      <c r="GR469" s="56"/>
      <c r="GS469" s="56"/>
      <c r="GT469" s="56"/>
      <c r="GU469" s="56"/>
      <c r="GV469" s="56"/>
      <c r="GW469" s="56"/>
      <c r="GX469" s="56"/>
      <c r="GY469" s="56"/>
      <c r="GZ469" s="56"/>
      <c r="HA469" s="56"/>
      <c r="HB469" s="56"/>
      <c r="HC469" s="56"/>
      <c r="HD469" s="56"/>
      <c r="HE469" s="56"/>
      <c r="HF469" s="56"/>
      <c r="HG469" s="56"/>
      <c r="HH469" s="56"/>
      <c r="HI469" s="56"/>
      <c r="HJ469" s="56"/>
      <c r="HK469" s="56"/>
      <c r="HL469" s="56"/>
      <c r="HM469" s="56"/>
    </row>
    <row r="470" spans="2:221" x14ac:dyDescent="0.25"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  <c r="EO470" s="56"/>
      <c r="EP470" s="56"/>
      <c r="EQ470" s="56"/>
      <c r="ER470" s="56"/>
      <c r="ES470" s="56"/>
      <c r="ET470" s="56"/>
      <c r="EU470" s="56"/>
      <c r="EV470" s="56"/>
      <c r="EW470" s="56"/>
      <c r="EX470" s="56"/>
      <c r="EY470" s="56"/>
      <c r="EZ470" s="56"/>
      <c r="FA470" s="56"/>
      <c r="FB470" s="56"/>
      <c r="FC470" s="56"/>
      <c r="FD470" s="56"/>
      <c r="FE470" s="56"/>
      <c r="FF470" s="56"/>
      <c r="FG470" s="56"/>
      <c r="FH470" s="56"/>
      <c r="FI470" s="56"/>
      <c r="FJ470" s="56"/>
      <c r="FK470" s="56"/>
      <c r="FL470" s="56"/>
      <c r="FM470" s="56"/>
      <c r="FN470" s="56"/>
      <c r="FO470" s="56"/>
      <c r="FP470" s="56"/>
      <c r="FQ470" s="56"/>
      <c r="FR470" s="56"/>
      <c r="FS470" s="56"/>
      <c r="FT470" s="56"/>
      <c r="FU470" s="56"/>
      <c r="FV470" s="56"/>
      <c r="FW470" s="56"/>
      <c r="FX470" s="56"/>
      <c r="FY470" s="56"/>
      <c r="FZ470" s="56"/>
      <c r="GA470" s="56"/>
      <c r="GB470" s="56"/>
      <c r="GC470" s="56"/>
      <c r="GD470" s="56"/>
      <c r="GE470" s="56"/>
      <c r="GF470" s="56"/>
      <c r="GG470" s="56"/>
      <c r="GH470" s="56"/>
      <c r="GI470" s="56"/>
      <c r="GJ470" s="56"/>
      <c r="GK470" s="56"/>
      <c r="GL470" s="56"/>
      <c r="GM470" s="56"/>
      <c r="GN470" s="56"/>
      <c r="GO470" s="56"/>
      <c r="GP470" s="56"/>
      <c r="GQ470" s="56"/>
      <c r="GR470" s="56"/>
      <c r="GS470" s="56"/>
      <c r="GT470" s="56"/>
      <c r="GU470" s="56"/>
      <c r="GV470" s="56"/>
      <c r="GW470" s="56"/>
      <c r="GX470" s="56"/>
      <c r="GY470" s="56"/>
      <c r="GZ470" s="56"/>
      <c r="HA470" s="56"/>
      <c r="HB470" s="56"/>
      <c r="HC470" s="56"/>
      <c r="HD470" s="56"/>
      <c r="HE470" s="56"/>
      <c r="HF470" s="56"/>
      <c r="HG470" s="56"/>
      <c r="HH470" s="56"/>
      <c r="HI470" s="56"/>
      <c r="HJ470" s="56"/>
      <c r="HK470" s="56"/>
      <c r="HL470" s="56"/>
      <c r="HM470" s="56"/>
    </row>
    <row r="471" spans="2:221" x14ac:dyDescent="0.25"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  <c r="EO471" s="56"/>
      <c r="EP471" s="56"/>
      <c r="EQ471" s="56"/>
      <c r="ER471" s="56"/>
      <c r="ES471" s="56"/>
      <c r="ET471" s="56"/>
      <c r="EU471" s="56"/>
      <c r="EV471" s="56"/>
      <c r="EW471" s="56"/>
      <c r="EX471" s="56"/>
      <c r="EY471" s="56"/>
      <c r="EZ471" s="56"/>
      <c r="FA471" s="56"/>
      <c r="FB471" s="56"/>
      <c r="FC471" s="56"/>
      <c r="FD471" s="56"/>
      <c r="FE471" s="56"/>
      <c r="FF471" s="56"/>
      <c r="FG471" s="56"/>
      <c r="FH471" s="56"/>
      <c r="FI471" s="56"/>
      <c r="FJ471" s="56"/>
      <c r="FK471" s="56"/>
      <c r="FL471" s="56"/>
      <c r="FM471" s="56"/>
      <c r="FN471" s="56"/>
      <c r="FO471" s="56"/>
      <c r="FP471" s="56"/>
      <c r="FQ471" s="56"/>
      <c r="FR471" s="56"/>
      <c r="FS471" s="56"/>
      <c r="FT471" s="56"/>
      <c r="FU471" s="56"/>
      <c r="FV471" s="56"/>
      <c r="FW471" s="56"/>
      <c r="FX471" s="56"/>
      <c r="FY471" s="56"/>
      <c r="FZ471" s="56"/>
      <c r="GA471" s="56"/>
      <c r="GB471" s="56"/>
      <c r="GC471" s="56"/>
      <c r="GD471" s="56"/>
      <c r="GE471" s="56"/>
      <c r="GF471" s="56"/>
      <c r="GG471" s="56"/>
      <c r="GH471" s="56"/>
      <c r="GI471" s="56"/>
      <c r="GJ471" s="56"/>
      <c r="GK471" s="56"/>
      <c r="GL471" s="56"/>
      <c r="GM471" s="56"/>
      <c r="GN471" s="56"/>
      <c r="GO471" s="56"/>
      <c r="GP471" s="56"/>
      <c r="GQ471" s="56"/>
      <c r="GR471" s="56"/>
      <c r="GS471" s="56"/>
      <c r="GT471" s="56"/>
      <c r="GU471" s="56"/>
      <c r="GV471" s="56"/>
      <c r="GW471" s="56"/>
      <c r="GX471" s="56"/>
      <c r="GY471" s="56"/>
      <c r="GZ471" s="56"/>
      <c r="HA471" s="56"/>
      <c r="HB471" s="56"/>
      <c r="HC471" s="56"/>
      <c r="HD471" s="56"/>
      <c r="HE471" s="56"/>
      <c r="HF471" s="56"/>
      <c r="HG471" s="56"/>
      <c r="HH471" s="56"/>
      <c r="HI471" s="56"/>
      <c r="HJ471" s="56"/>
      <c r="HK471" s="56"/>
      <c r="HL471" s="56"/>
      <c r="HM471" s="56"/>
    </row>
    <row r="472" spans="2:221" x14ac:dyDescent="0.25"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  <c r="EO472" s="56"/>
      <c r="EP472" s="56"/>
      <c r="EQ472" s="56"/>
      <c r="ER472" s="56"/>
      <c r="ES472" s="56"/>
      <c r="ET472" s="56"/>
      <c r="EU472" s="56"/>
      <c r="EV472" s="56"/>
      <c r="EW472" s="56"/>
      <c r="EX472" s="56"/>
      <c r="EY472" s="56"/>
      <c r="EZ472" s="56"/>
      <c r="FA472" s="56"/>
      <c r="FB472" s="56"/>
      <c r="FC472" s="56"/>
      <c r="FD472" s="56"/>
      <c r="FE472" s="56"/>
      <c r="FF472" s="56"/>
      <c r="FG472" s="56"/>
      <c r="FH472" s="56"/>
      <c r="FI472" s="56"/>
      <c r="FJ472" s="56"/>
      <c r="FK472" s="56"/>
      <c r="FL472" s="56"/>
      <c r="FM472" s="56"/>
      <c r="FN472" s="56"/>
      <c r="FO472" s="56"/>
      <c r="FP472" s="56"/>
      <c r="FQ472" s="56"/>
      <c r="FR472" s="56"/>
      <c r="FS472" s="56"/>
      <c r="FT472" s="56"/>
      <c r="FU472" s="56"/>
      <c r="FV472" s="56"/>
      <c r="FW472" s="56"/>
      <c r="FX472" s="56"/>
      <c r="FY472" s="56"/>
      <c r="FZ472" s="56"/>
      <c r="GA472" s="56"/>
      <c r="GB472" s="56"/>
      <c r="GC472" s="56"/>
      <c r="GD472" s="56"/>
      <c r="GE472" s="56"/>
      <c r="GF472" s="56"/>
      <c r="GG472" s="56"/>
      <c r="GH472" s="56"/>
      <c r="GI472" s="56"/>
      <c r="GJ472" s="56"/>
      <c r="GK472" s="56"/>
      <c r="GL472" s="56"/>
      <c r="GM472" s="56"/>
      <c r="GN472" s="56"/>
      <c r="GO472" s="56"/>
      <c r="GP472" s="56"/>
      <c r="GQ472" s="56"/>
      <c r="GR472" s="56"/>
      <c r="GS472" s="56"/>
      <c r="GT472" s="56"/>
      <c r="GU472" s="56"/>
      <c r="GV472" s="56"/>
      <c r="GW472" s="56"/>
      <c r="GX472" s="56"/>
      <c r="GY472" s="56"/>
      <c r="GZ472" s="56"/>
      <c r="HA472" s="56"/>
      <c r="HB472" s="56"/>
      <c r="HC472" s="56"/>
      <c r="HD472" s="56"/>
      <c r="HE472" s="56"/>
      <c r="HF472" s="56"/>
      <c r="HG472" s="56"/>
      <c r="HH472" s="56"/>
      <c r="HI472" s="56"/>
      <c r="HJ472" s="56"/>
      <c r="HK472" s="56"/>
      <c r="HL472" s="56"/>
      <c r="HM472" s="56"/>
    </row>
    <row r="473" spans="2:221" x14ac:dyDescent="0.25"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  <c r="EO473" s="56"/>
      <c r="EP473" s="56"/>
      <c r="EQ473" s="56"/>
      <c r="ER473" s="56"/>
      <c r="ES473" s="56"/>
      <c r="ET473" s="56"/>
      <c r="EU473" s="56"/>
      <c r="EV473" s="56"/>
      <c r="EW473" s="56"/>
      <c r="EX473" s="56"/>
      <c r="EY473" s="56"/>
      <c r="EZ473" s="56"/>
      <c r="FA473" s="56"/>
      <c r="FB473" s="56"/>
      <c r="FC473" s="56"/>
      <c r="FD473" s="56"/>
      <c r="FE473" s="56"/>
      <c r="FF473" s="56"/>
      <c r="FG473" s="56"/>
      <c r="FH473" s="56"/>
      <c r="FI473" s="56"/>
      <c r="FJ473" s="56"/>
      <c r="FK473" s="56"/>
      <c r="FL473" s="56"/>
      <c r="FM473" s="56"/>
      <c r="FN473" s="56"/>
      <c r="FO473" s="56"/>
      <c r="FP473" s="56"/>
      <c r="FQ473" s="56"/>
      <c r="FR473" s="56"/>
      <c r="FS473" s="56"/>
      <c r="FT473" s="56"/>
      <c r="FU473" s="56"/>
      <c r="FV473" s="56"/>
      <c r="FW473" s="56"/>
      <c r="FX473" s="56"/>
      <c r="FY473" s="56"/>
      <c r="FZ473" s="56"/>
      <c r="GA473" s="56"/>
      <c r="GB473" s="56"/>
      <c r="GC473" s="56"/>
      <c r="GD473" s="56"/>
      <c r="GE473" s="56"/>
      <c r="GF473" s="56"/>
      <c r="GG473" s="56"/>
      <c r="GH473" s="56"/>
      <c r="GI473" s="56"/>
      <c r="GJ473" s="56"/>
      <c r="GK473" s="56"/>
      <c r="GL473" s="56"/>
      <c r="GM473" s="56"/>
      <c r="GN473" s="56"/>
      <c r="GO473" s="56"/>
      <c r="GP473" s="56"/>
      <c r="GQ473" s="56"/>
      <c r="GR473" s="56"/>
      <c r="GS473" s="56"/>
      <c r="GT473" s="56"/>
      <c r="GU473" s="56"/>
      <c r="GV473" s="56"/>
      <c r="GW473" s="56"/>
      <c r="GX473" s="56"/>
      <c r="GY473" s="56"/>
      <c r="GZ473" s="56"/>
      <c r="HA473" s="56"/>
      <c r="HB473" s="56"/>
      <c r="HC473" s="56"/>
      <c r="HD473" s="56"/>
      <c r="HE473" s="56"/>
      <c r="HF473" s="56"/>
      <c r="HG473" s="56"/>
      <c r="HH473" s="56"/>
      <c r="HI473" s="56"/>
      <c r="HJ473" s="56"/>
      <c r="HK473" s="56"/>
      <c r="HL473" s="56"/>
      <c r="HM473" s="56"/>
    </row>
    <row r="474" spans="2:221" x14ac:dyDescent="0.25"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  <c r="EO474" s="56"/>
      <c r="EP474" s="56"/>
      <c r="EQ474" s="56"/>
      <c r="ER474" s="56"/>
      <c r="ES474" s="56"/>
      <c r="ET474" s="56"/>
      <c r="EU474" s="56"/>
      <c r="EV474" s="56"/>
      <c r="EW474" s="56"/>
      <c r="EX474" s="56"/>
      <c r="EY474" s="56"/>
      <c r="EZ474" s="56"/>
      <c r="FA474" s="56"/>
      <c r="FB474" s="56"/>
      <c r="FC474" s="56"/>
      <c r="FD474" s="56"/>
      <c r="FE474" s="56"/>
      <c r="FF474" s="56"/>
      <c r="FG474" s="56"/>
      <c r="FH474" s="56"/>
      <c r="FI474" s="56"/>
      <c r="FJ474" s="56"/>
      <c r="FK474" s="56"/>
      <c r="FL474" s="56"/>
      <c r="FM474" s="56"/>
      <c r="FN474" s="56"/>
      <c r="FO474" s="56"/>
      <c r="FP474" s="56"/>
      <c r="FQ474" s="56"/>
      <c r="FR474" s="56"/>
      <c r="FS474" s="56"/>
      <c r="FT474" s="56"/>
      <c r="FU474" s="56"/>
      <c r="FV474" s="56"/>
      <c r="FW474" s="56"/>
      <c r="FX474" s="56"/>
      <c r="FY474" s="56"/>
      <c r="FZ474" s="56"/>
      <c r="GA474" s="56"/>
      <c r="GB474" s="56"/>
      <c r="GC474" s="56"/>
      <c r="GD474" s="56"/>
      <c r="GE474" s="56"/>
      <c r="GF474" s="56"/>
      <c r="GG474" s="56"/>
      <c r="GH474" s="56"/>
      <c r="GI474" s="56"/>
      <c r="GJ474" s="56"/>
      <c r="GK474" s="56"/>
      <c r="GL474" s="56"/>
      <c r="GM474" s="56"/>
      <c r="GN474" s="56"/>
      <c r="GO474" s="56"/>
      <c r="GP474" s="56"/>
      <c r="GQ474" s="56"/>
      <c r="GR474" s="56"/>
      <c r="GS474" s="56"/>
      <c r="GT474" s="56"/>
      <c r="GU474" s="56"/>
      <c r="GV474" s="56"/>
      <c r="GW474" s="56"/>
      <c r="GX474" s="56"/>
      <c r="GY474" s="56"/>
      <c r="GZ474" s="56"/>
      <c r="HA474" s="56"/>
      <c r="HB474" s="56"/>
      <c r="HC474" s="56"/>
      <c r="HD474" s="56"/>
      <c r="HE474" s="56"/>
      <c r="HF474" s="56"/>
      <c r="HG474" s="56"/>
      <c r="HH474" s="56"/>
      <c r="HI474" s="56"/>
      <c r="HJ474" s="56"/>
      <c r="HK474" s="56"/>
      <c r="HL474" s="56"/>
      <c r="HM474" s="56"/>
    </row>
    <row r="475" spans="2:221" x14ac:dyDescent="0.25"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  <c r="EO475" s="56"/>
      <c r="EP475" s="56"/>
      <c r="EQ475" s="56"/>
      <c r="ER475" s="56"/>
      <c r="ES475" s="56"/>
      <c r="ET475" s="56"/>
      <c r="EU475" s="56"/>
      <c r="EV475" s="56"/>
      <c r="EW475" s="56"/>
      <c r="EX475" s="56"/>
      <c r="EY475" s="56"/>
      <c r="EZ475" s="56"/>
      <c r="FA475" s="56"/>
      <c r="FB475" s="56"/>
      <c r="FC475" s="56"/>
      <c r="FD475" s="56"/>
      <c r="FE475" s="56"/>
      <c r="FF475" s="56"/>
      <c r="FG475" s="56"/>
      <c r="FH475" s="56"/>
      <c r="FI475" s="56"/>
      <c r="FJ475" s="56"/>
      <c r="FK475" s="56"/>
      <c r="FL475" s="56"/>
      <c r="FM475" s="56"/>
      <c r="FN475" s="56"/>
      <c r="FO475" s="56"/>
      <c r="FP475" s="56"/>
      <c r="FQ475" s="56"/>
      <c r="FR475" s="56"/>
      <c r="FS475" s="56"/>
      <c r="FT475" s="56"/>
      <c r="FU475" s="56"/>
      <c r="FV475" s="56"/>
      <c r="FW475" s="56"/>
      <c r="FX475" s="56"/>
      <c r="FY475" s="56"/>
      <c r="FZ475" s="56"/>
      <c r="GA475" s="56"/>
      <c r="GB475" s="56"/>
      <c r="GC475" s="56"/>
      <c r="GD475" s="56"/>
      <c r="GE475" s="56"/>
      <c r="GF475" s="56"/>
      <c r="GG475" s="56"/>
      <c r="GH475" s="56"/>
      <c r="GI475" s="56"/>
      <c r="GJ475" s="56"/>
      <c r="GK475" s="56"/>
      <c r="GL475" s="56"/>
      <c r="GM475" s="56"/>
      <c r="GN475" s="56"/>
      <c r="GO475" s="56"/>
      <c r="GP475" s="56"/>
      <c r="GQ475" s="56"/>
      <c r="GR475" s="56"/>
      <c r="GS475" s="56"/>
      <c r="GT475" s="56"/>
      <c r="GU475" s="56"/>
      <c r="GV475" s="56"/>
      <c r="GW475" s="56"/>
      <c r="GX475" s="56"/>
      <c r="GY475" s="56"/>
      <c r="GZ475" s="56"/>
      <c r="HA475" s="56"/>
      <c r="HB475" s="56"/>
      <c r="HC475" s="56"/>
      <c r="HD475" s="56"/>
      <c r="HE475" s="56"/>
      <c r="HF475" s="56"/>
      <c r="HG475" s="56"/>
      <c r="HH475" s="56"/>
      <c r="HI475" s="56"/>
      <c r="HJ475" s="56"/>
      <c r="HK475" s="56"/>
      <c r="HL475" s="56"/>
      <c r="HM475" s="56"/>
    </row>
    <row r="476" spans="2:221" x14ac:dyDescent="0.25"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  <c r="EO476" s="56"/>
      <c r="EP476" s="56"/>
      <c r="EQ476" s="56"/>
      <c r="ER476" s="56"/>
      <c r="ES476" s="56"/>
      <c r="ET476" s="56"/>
      <c r="EU476" s="56"/>
      <c r="EV476" s="56"/>
      <c r="EW476" s="56"/>
      <c r="EX476" s="56"/>
      <c r="EY476" s="56"/>
      <c r="EZ476" s="56"/>
      <c r="FA476" s="56"/>
      <c r="FB476" s="56"/>
      <c r="FC476" s="56"/>
      <c r="FD476" s="56"/>
      <c r="FE476" s="56"/>
      <c r="FF476" s="56"/>
      <c r="FG476" s="56"/>
      <c r="FH476" s="56"/>
      <c r="FI476" s="56"/>
      <c r="FJ476" s="56"/>
      <c r="FK476" s="56"/>
      <c r="FL476" s="56"/>
      <c r="FM476" s="56"/>
      <c r="FN476" s="56"/>
      <c r="FO476" s="56"/>
      <c r="FP476" s="56"/>
      <c r="FQ476" s="56"/>
      <c r="FR476" s="56"/>
      <c r="FS476" s="56"/>
      <c r="FT476" s="56"/>
      <c r="FU476" s="56"/>
      <c r="FV476" s="56"/>
      <c r="FW476" s="56"/>
      <c r="FX476" s="56"/>
      <c r="FY476" s="56"/>
      <c r="FZ476" s="56"/>
      <c r="GA476" s="56"/>
      <c r="GB476" s="56"/>
      <c r="GC476" s="56"/>
      <c r="GD476" s="56"/>
      <c r="GE476" s="56"/>
      <c r="GF476" s="56"/>
      <c r="GG476" s="56"/>
      <c r="GH476" s="56"/>
      <c r="GI476" s="56"/>
      <c r="GJ476" s="56"/>
      <c r="GK476" s="56"/>
      <c r="GL476" s="56"/>
      <c r="GM476" s="56"/>
      <c r="GN476" s="56"/>
      <c r="GO476" s="56"/>
      <c r="GP476" s="56"/>
      <c r="GQ476" s="56"/>
      <c r="GR476" s="56"/>
      <c r="GS476" s="56"/>
      <c r="GT476" s="56"/>
      <c r="GU476" s="56"/>
      <c r="GV476" s="56"/>
      <c r="GW476" s="56"/>
      <c r="GX476" s="56"/>
      <c r="GY476" s="56"/>
      <c r="GZ476" s="56"/>
      <c r="HA476" s="56"/>
      <c r="HB476" s="56"/>
      <c r="HC476" s="56"/>
      <c r="HD476" s="56"/>
      <c r="HE476" s="56"/>
      <c r="HF476" s="56"/>
      <c r="HG476" s="56"/>
      <c r="HH476" s="56"/>
      <c r="HI476" s="56"/>
      <c r="HJ476" s="56"/>
      <c r="HK476" s="56"/>
      <c r="HL476" s="56"/>
      <c r="HM476" s="56"/>
    </row>
    <row r="477" spans="2:221" x14ac:dyDescent="0.25"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  <c r="EO477" s="56"/>
      <c r="EP477" s="56"/>
      <c r="EQ477" s="56"/>
      <c r="ER477" s="56"/>
      <c r="ES477" s="56"/>
      <c r="ET477" s="56"/>
      <c r="EU477" s="56"/>
      <c r="EV477" s="56"/>
      <c r="EW477" s="56"/>
      <c r="EX477" s="56"/>
      <c r="EY477" s="56"/>
      <c r="EZ477" s="56"/>
      <c r="FA477" s="56"/>
      <c r="FB477" s="56"/>
      <c r="FC477" s="56"/>
      <c r="FD477" s="56"/>
      <c r="FE477" s="56"/>
      <c r="FF477" s="56"/>
      <c r="FG477" s="56"/>
      <c r="FH477" s="56"/>
      <c r="FI477" s="56"/>
      <c r="FJ477" s="56"/>
      <c r="FK477" s="56"/>
      <c r="FL477" s="56"/>
      <c r="FM477" s="56"/>
      <c r="FN477" s="56"/>
      <c r="FO477" s="56"/>
      <c r="FP477" s="56"/>
      <c r="FQ477" s="56"/>
      <c r="FR477" s="56"/>
      <c r="FS477" s="56"/>
      <c r="FT477" s="56"/>
      <c r="FU477" s="56"/>
      <c r="FV477" s="56"/>
      <c r="FW477" s="56"/>
      <c r="FX477" s="56"/>
      <c r="FY477" s="56"/>
      <c r="FZ477" s="56"/>
      <c r="GA477" s="56"/>
      <c r="GB477" s="56"/>
      <c r="GC477" s="56"/>
      <c r="GD477" s="56"/>
      <c r="GE477" s="56"/>
      <c r="GF477" s="56"/>
      <c r="GG477" s="56"/>
      <c r="GH477" s="56"/>
      <c r="GI477" s="56"/>
      <c r="GJ477" s="56"/>
      <c r="GK477" s="56"/>
      <c r="GL477" s="56"/>
      <c r="GM477" s="56"/>
      <c r="GN477" s="56"/>
      <c r="GO477" s="56"/>
      <c r="GP477" s="56"/>
      <c r="GQ477" s="56"/>
      <c r="GR477" s="56"/>
      <c r="GS477" s="56"/>
      <c r="GT477" s="56"/>
      <c r="GU477" s="56"/>
      <c r="GV477" s="56"/>
      <c r="GW477" s="56"/>
      <c r="GX477" s="56"/>
      <c r="GY477" s="56"/>
      <c r="GZ477" s="56"/>
      <c r="HA477" s="56"/>
      <c r="HB477" s="56"/>
      <c r="HC477" s="56"/>
      <c r="HD477" s="56"/>
      <c r="HE477" s="56"/>
      <c r="HF477" s="56"/>
      <c r="HG477" s="56"/>
      <c r="HH477" s="56"/>
      <c r="HI477" s="56"/>
      <c r="HJ477" s="56"/>
      <c r="HK477" s="56"/>
      <c r="HL477" s="56"/>
      <c r="HM477" s="56"/>
    </row>
    <row r="478" spans="2:221" x14ac:dyDescent="0.25"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  <c r="EO478" s="56"/>
      <c r="EP478" s="56"/>
      <c r="EQ478" s="56"/>
      <c r="ER478" s="56"/>
      <c r="ES478" s="56"/>
      <c r="ET478" s="56"/>
      <c r="EU478" s="56"/>
      <c r="EV478" s="56"/>
      <c r="EW478" s="56"/>
      <c r="EX478" s="56"/>
      <c r="EY478" s="56"/>
      <c r="EZ478" s="56"/>
      <c r="FA478" s="56"/>
      <c r="FB478" s="56"/>
      <c r="FC478" s="56"/>
      <c r="FD478" s="56"/>
      <c r="FE478" s="56"/>
      <c r="FF478" s="56"/>
      <c r="FG478" s="56"/>
      <c r="FH478" s="56"/>
      <c r="FI478" s="56"/>
      <c r="FJ478" s="56"/>
      <c r="FK478" s="56"/>
      <c r="FL478" s="56"/>
      <c r="FM478" s="56"/>
      <c r="FN478" s="56"/>
      <c r="FO478" s="56"/>
      <c r="FP478" s="56"/>
      <c r="FQ478" s="56"/>
      <c r="FR478" s="56"/>
      <c r="FS478" s="56"/>
      <c r="FT478" s="56"/>
      <c r="FU478" s="56"/>
      <c r="FV478" s="56"/>
      <c r="FW478" s="56"/>
      <c r="FX478" s="56"/>
      <c r="FY478" s="56"/>
      <c r="FZ478" s="56"/>
      <c r="GA478" s="56"/>
      <c r="GB478" s="56"/>
      <c r="GC478" s="56"/>
      <c r="GD478" s="56"/>
      <c r="GE478" s="56"/>
      <c r="GF478" s="56"/>
      <c r="GG478" s="56"/>
      <c r="GH478" s="56"/>
      <c r="GI478" s="56"/>
      <c r="GJ478" s="56"/>
      <c r="GK478" s="56"/>
      <c r="GL478" s="56"/>
      <c r="GM478" s="56"/>
      <c r="GN478" s="56"/>
      <c r="GO478" s="56"/>
      <c r="GP478" s="56"/>
      <c r="GQ478" s="56"/>
      <c r="GR478" s="56"/>
      <c r="GS478" s="56"/>
      <c r="GT478" s="56"/>
      <c r="GU478" s="56"/>
      <c r="GV478" s="56"/>
      <c r="GW478" s="56"/>
      <c r="GX478" s="56"/>
      <c r="GY478" s="56"/>
      <c r="GZ478" s="56"/>
      <c r="HA478" s="56"/>
      <c r="HB478" s="56"/>
      <c r="HC478" s="56"/>
      <c r="HD478" s="56"/>
      <c r="HE478" s="56"/>
      <c r="HF478" s="56"/>
      <c r="HG478" s="56"/>
      <c r="HH478" s="56"/>
      <c r="HI478" s="56"/>
      <c r="HJ478" s="56"/>
      <c r="HK478" s="56"/>
      <c r="HL478" s="56"/>
      <c r="HM478" s="56"/>
    </row>
    <row r="479" spans="2:221" x14ac:dyDescent="0.25"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  <c r="EO479" s="56"/>
      <c r="EP479" s="56"/>
      <c r="EQ479" s="56"/>
      <c r="ER479" s="56"/>
      <c r="ES479" s="56"/>
      <c r="ET479" s="56"/>
      <c r="EU479" s="56"/>
      <c r="EV479" s="56"/>
      <c r="EW479" s="56"/>
      <c r="EX479" s="56"/>
      <c r="EY479" s="56"/>
      <c r="EZ479" s="56"/>
      <c r="FA479" s="56"/>
      <c r="FB479" s="56"/>
      <c r="FC479" s="56"/>
      <c r="FD479" s="56"/>
      <c r="FE479" s="56"/>
      <c r="FF479" s="56"/>
      <c r="FG479" s="56"/>
      <c r="FH479" s="56"/>
      <c r="FI479" s="56"/>
      <c r="FJ479" s="56"/>
      <c r="FK479" s="56"/>
      <c r="FL479" s="56"/>
      <c r="FM479" s="56"/>
      <c r="FN479" s="56"/>
      <c r="FO479" s="56"/>
      <c r="FP479" s="56"/>
      <c r="FQ479" s="56"/>
      <c r="FR479" s="56"/>
      <c r="FS479" s="56"/>
      <c r="FT479" s="56"/>
      <c r="FU479" s="56"/>
      <c r="FV479" s="56"/>
      <c r="FW479" s="56"/>
      <c r="FX479" s="56"/>
      <c r="FY479" s="56"/>
      <c r="FZ479" s="56"/>
      <c r="GA479" s="56"/>
      <c r="GB479" s="56"/>
      <c r="GC479" s="56"/>
      <c r="GD479" s="56"/>
      <c r="GE479" s="56"/>
      <c r="GF479" s="56"/>
      <c r="GG479" s="56"/>
      <c r="GH479" s="56"/>
      <c r="GI479" s="56"/>
      <c r="GJ479" s="56"/>
      <c r="GK479" s="56"/>
      <c r="GL479" s="56"/>
      <c r="GM479" s="56"/>
      <c r="GN479" s="56"/>
      <c r="GO479" s="56"/>
      <c r="GP479" s="56"/>
      <c r="GQ479" s="56"/>
      <c r="GR479" s="56"/>
      <c r="GS479" s="56"/>
      <c r="GT479" s="56"/>
      <c r="GU479" s="56"/>
      <c r="GV479" s="56"/>
      <c r="GW479" s="56"/>
      <c r="GX479" s="56"/>
      <c r="GY479" s="56"/>
      <c r="GZ479" s="56"/>
      <c r="HA479" s="56"/>
      <c r="HB479" s="56"/>
      <c r="HC479" s="56"/>
      <c r="HD479" s="56"/>
      <c r="HE479" s="56"/>
      <c r="HF479" s="56"/>
      <c r="HG479" s="56"/>
      <c r="HH479" s="56"/>
      <c r="HI479" s="56"/>
      <c r="HJ479" s="56"/>
      <c r="HK479" s="56"/>
      <c r="HL479" s="56"/>
      <c r="HM479" s="56"/>
    </row>
    <row r="480" spans="2:221" x14ac:dyDescent="0.25"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  <c r="EO480" s="56"/>
      <c r="EP480" s="56"/>
      <c r="EQ480" s="56"/>
      <c r="ER480" s="56"/>
      <c r="ES480" s="56"/>
      <c r="ET480" s="56"/>
      <c r="EU480" s="56"/>
      <c r="EV480" s="56"/>
      <c r="EW480" s="56"/>
      <c r="EX480" s="56"/>
      <c r="EY480" s="56"/>
      <c r="EZ480" s="56"/>
      <c r="FA480" s="56"/>
      <c r="FB480" s="56"/>
      <c r="FC480" s="56"/>
      <c r="FD480" s="56"/>
      <c r="FE480" s="56"/>
      <c r="FF480" s="56"/>
      <c r="FG480" s="56"/>
      <c r="FH480" s="56"/>
      <c r="FI480" s="56"/>
      <c r="FJ480" s="56"/>
      <c r="FK480" s="56"/>
      <c r="FL480" s="56"/>
      <c r="FM480" s="56"/>
      <c r="FN480" s="56"/>
      <c r="FO480" s="56"/>
      <c r="FP480" s="56"/>
      <c r="FQ480" s="56"/>
      <c r="FR480" s="56"/>
      <c r="FS480" s="56"/>
      <c r="FT480" s="56"/>
      <c r="FU480" s="56"/>
      <c r="FV480" s="56"/>
      <c r="FW480" s="56"/>
      <c r="FX480" s="56"/>
      <c r="FY480" s="56"/>
      <c r="FZ480" s="56"/>
      <c r="GA480" s="56"/>
      <c r="GB480" s="56"/>
      <c r="GC480" s="56"/>
      <c r="GD480" s="56"/>
      <c r="GE480" s="56"/>
      <c r="GF480" s="56"/>
      <c r="GG480" s="56"/>
      <c r="GH480" s="56"/>
      <c r="GI480" s="56"/>
      <c r="GJ480" s="56"/>
      <c r="GK480" s="56"/>
      <c r="GL480" s="56"/>
      <c r="GM480" s="56"/>
      <c r="GN480" s="56"/>
      <c r="GO480" s="56"/>
      <c r="GP480" s="56"/>
      <c r="GQ480" s="56"/>
      <c r="GR480" s="56"/>
      <c r="GS480" s="56"/>
      <c r="GT480" s="56"/>
      <c r="GU480" s="56"/>
      <c r="GV480" s="56"/>
      <c r="GW480" s="56"/>
      <c r="GX480" s="56"/>
      <c r="GY480" s="56"/>
      <c r="GZ480" s="56"/>
      <c r="HA480" s="56"/>
      <c r="HB480" s="56"/>
      <c r="HC480" s="56"/>
      <c r="HD480" s="56"/>
      <c r="HE480" s="56"/>
      <c r="HF480" s="56"/>
      <c r="HG480" s="56"/>
      <c r="HH480" s="56"/>
      <c r="HI480" s="56"/>
      <c r="HJ480" s="56"/>
      <c r="HK480" s="56"/>
      <c r="HL480" s="56"/>
      <c r="HM480" s="56"/>
    </row>
    <row r="481" spans="2:221" x14ac:dyDescent="0.25"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  <c r="EO481" s="56"/>
      <c r="EP481" s="56"/>
      <c r="EQ481" s="56"/>
      <c r="ER481" s="56"/>
      <c r="ES481" s="56"/>
      <c r="ET481" s="56"/>
      <c r="EU481" s="56"/>
      <c r="EV481" s="56"/>
      <c r="EW481" s="56"/>
      <c r="EX481" s="56"/>
      <c r="EY481" s="56"/>
      <c r="EZ481" s="56"/>
      <c r="FA481" s="56"/>
      <c r="FB481" s="56"/>
      <c r="FC481" s="56"/>
      <c r="FD481" s="56"/>
      <c r="FE481" s="56"/>
      <c r="FF481" s="56"/>
      <c r="FG481" s="56"/>
      <c r="FH481" s="56"/>
      <c r="FI481" s="56"/>
      <c r="FJ481" s="56"/>
      <c r="FK481" s="56"/>
      <c r="FL481" s="56"/>
      <c r="FM481" s="56"/>
      <c r="FN481" s="56"/>
      <c r="FO481" s="56"/>
      <c r="FP481" s="56"/>
      <c r="FQ481" s="56"/>
      <c r="FR481" s="56"/>
      <c r="FS481" s="56"/>
      <c r="FT481" s="56"/>
      <c r="FU481" s="56"/>
      <c r="FV481" s="56"/>
      <c r="FW481" s="56"/>
      <c r="FX481" s="56"/>
      <c r="FY481" s="56"/>
      <c r="FZ481" s="56"/>
      <c r="GA481" s="56"/>
      <c r="GB481" s="56"/>
      <c r="GC481" s="56"/>
      <c r="GD481" s="56"/>
      <c r="GE481" s="56"/>
      <c r="GF481" s="56"/>
      <c r="GG481" s="56"/>
      <c r="GH481" s="56"/>
      <c r="GI481" s="56"/>
      <c r="GJ481" s="56"/>
      <c r="GK481" s="56"/>
      <c r="GL481" s="56"/>
      <c r="GM481" s="56"/>
      <c r="GN481" s="56"/>
      <c r="GO481" s="56"/>
      <c r="GP481" s="56"/>
      <c r="GQ481" s="56"/>
      <c r="GR481" s="56"/>
      <c r="GS481" s="56"/>
      <c r="GT481" s="56"/>
      <c r="GU481" s="56"/>
      <c r="GV481" s="56"/>
      <c r="GW481" s="56"/>
      <c r="GX481" s="56"/>
      <c r="GY481" s="56"/>
      <c r="GZ481" s="56"/>
      <c r="HA481" s="56"/>
      <c r="HB481" s="56"/>
      <c r="HC481" s="56"/>
      <c r="HD481" s="56"/>
      <c r="HE481" s="56"/>
      <c r="HF481" s="56"/>
      <c r="HG481" s="56"/>
      <c r="HH481" s="56"/>
      <c r="HI481" s="56"/>
      <c r="HJ481" s="56"/>
      <c r="HK481" s="56"/>
      <c r="HL481" s="56"/>
      <c r="HM481" s="56"/>
    </row>
    <row r="482" spans="2:221" x14ac:dyDescent="0.25"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  <c r="EO482" s="56"/>
      <c r="EP482" s="56"/>
      <c r="EQ482" s="56"/>
      <c r="ER482" s="56"/>
      <c r="ES482" s="56"/>
      <c r="ET482" s="56"/>
      <c r="EU482" s="56"/>
      <c r="EV482" s="56"/>
      <c r="EW482" s="56"/>
      <c r="EX482" s="56"/>
      <c r="EY482" s="56"/>
      <c r="EZ482" s="56"/>
      <c r="FA482" s="56"/>
      <c r="FB482" s="56"/>
      <c r="FC482" s="56"/>
      <c r="FD482" s="56"/>
      <c r="FE482" s="56"/>
      <c r="FF482" s="56"/>
      <c r="FG482" s="56"/>
      <c r="FH482" s="56"/>
      <c r="FI482" s="56"/>
      <c r="FJ482" s="56"/>
      <c r="FK482" s="56"/>
      <c r="FL482" s="56"/>
      <c r="FM482" s="56"/>
      <c r="FN482" s="56"/>
      <c r="FO482" s="56"/>
      <c r="FP482" s="56"/>
      <c r="FQ482" s="56"/>
      <c r="FR482" s="56"/>
      <c r="FS482" s="56"/>
      <c r="FT482" s="56"/>
      <c r="FU482" s="56"/>
      <c r="FV482" s="56"/>
      <c r="FW482" s="56"/>
      <c r="FX482" s="56"/>
      <c r="FY482" s="56"/>
      <c r="FZ482" s="56"/>
      <c r="GA482" s="56"/>
      <c r="GB482" s="56"/>
      <c r="GC482" s="56"/>
      <c r="GD482" s="56"/>
      <c r="GE482" s="56"/>
      <c r="GF482" s="56"/>
      <c r="GG482" s="56"/>
      <c r="GH482" s="56"/>
      <c r="GI482" s="56"/>
      <c r="GJ482" s="56"/>
      <c r="GK482" s="56"/>
      <c r="GL482" s="56"/>
      <c r="GM482" s="56"/>
      <c r="GN482" s="56"/>
      <c r="GO482" s="56"/>
      <c r="GP482" s="56"/>
      <c r="GQ482" s="56"/>
      <c r="GR482" s="56"/>
      <c r="GS482" s="56"/>
      <c r="GT482" s="56"/>
      <c r="GU482" s="56"/>
      <c r="GV482" s="56"/>
      <c r="GW482" s="56"/>
      <c r="GX482" s="56"/>
      <c r="GY482" s="56"/>
      <c r="GZ482" s="56"/>
      <c r="HA482" s="56"/>
      <c r="HB482" s="56"/>
      <c r="HC482" s="56"/>
      <c r="HD482" s="56"/>
      <c r="HE482" s="56"/>
      <c r="HF482" s="56"/>
      <c r="HG482" s="56"/>
      <c r="HH482" s="56"/>
      <c r="HI482" s="56"/>
      <c r="HJ482" s="56"/>
      <c r="HK482" s="56"/>
      <c r="HL482" s="56"/>
      <c r="HM482" s="56"/>
    </row>
    <row r="483" spans="2:221" x14ac:dyDescent="0.25"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  <c r="EO483" s="56"/>
      <c r="EP483" s="56"/>
      <c r="EQ483" s="56"/>
      <c r="ER483" s="56"/>
      <c r="ES483" s="56"/>
      <c r="ET483" s="56"/>
      <c r="EU483" s="56"/>
      <c r="EV483" s="56"/>
      <c r="EW483" s="56"/>
      <c r="EX483" s="56"/>
      <c r="EY483" s="56"/>
      <c r="EZ483" s="56"/>
      <c r="FA483" s="56"/>
      <c r="FB483" s="56"/>
      <c r="FC483" s="56"/>
      <c r="FD483" s="56"/>
      <c r="FE483" s="56"/>
      <c r="FF483" s="56"/>
      <c r="FG483" s="56"/>
      <c r="FH483" s="56"/>
      <c r="FI483" s="56"/>
      <c r="FJ483" s="56"/>
      <c r="FK483" s="56"/>
      <c r="FL483" s="56"/>
      <c r="FM483" s="56"/>
      <c r="FN483" s="56"/>
      <c r="FO483" s="56"/>
      <c r="FP483" s="56"/>
      <c r="FQ483" s="56"/>
      <c r="FR483" s="56"/>
      <c r="FS483" s="56"/>
      <c r="FT483" s="56"/>
      <c r="FU483" s="56"/>
      <c r="FV483" s="56"/>
      <c r="FW483" s="56"/>
      <c r="FX483" s="56"/>
      <c r="FY483" s="56"/>
      <c r="FZ483" s="56"/>
      <c r="GA483" s="56"/>
      <c r="GB483" s="56"/>
      <c r="GC483" s="56"/>
      <c r="GD483" s="56"/>
      <c r="GE483" s="56"/>
      <c r="GF483" s="56"/>
      <c r="GG483" s="56"/>
      <c r="GH483" s="56"/>
      <c r="GI483" s="56"/>
      <c r="GJ483" s="56"/>
      <c r="GK483" s="56"/>
      <c r="GL483" s="56"/>
      <c r="GM483" s="56"/>
      <c r="GN483" s="56"/>
      <c r="GO483" s="56"/>
      <c r="GP483" s="56"/>
      <c r="GQ483" s="56"/>
      <c r="GR483" s="56"/>
      <c r="GS483" s="56"/>
      <c r="GT483" s="56"/>
      <c r="GU483" s="56"/>
      <c r="GV483" s="56"/>
      <c r="GW483" s="56"/>
      <c r="GX483" s="56"/>
      <c r="GY483" s="56"/>
      <c r="GZ483" s="56"/>
      <c r="HA483" s="56"/>
      <c r="HB483" s="56"/>
      <c r="HC483" s="56"/>
      <c r="HD483" s="56"/>
      <c r="HE483" s="56"/>
      <c r="HF483" s="56"/>
      <c r="HG483" s="56"/>
      <c r="HH483" s="56"/>
      <c r="HI483" s="56"/>
      <c r="HJ483" s="56"/>
      <c r="HK483" s="56"/>
      <c r="HL483" s="56"/>
      <c r="HM483" s="56"/>
    </row>
    <row r="484" spans="2:221" x14ac:dyDescent="0.25"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  <c r="EO484" s="56"/>
      <c r="EP484" s="56"/>
      <c r="EQ484" s="56"/>
      <c r="ER484" s="56"/>
      <c r="ES484" s="56"/>
      <c r="ET484" s="56"/>
      <c r="EU484" s="56"/>
      <c r="EV484" s="56"/>
      <c r="EW484" s="56"/>
      <c r="EX484" s="56"/>
      <c r="EY484" s="56"/>
      <c r="EZ484" s="56"/>
      <c r="FA484" s="56"/>
      <c r="FB484" s="56"/>
      <c r="FC484" s="56"/>
      <c r="FD484" s="56"/>
      <c r="FE484" s="56"/>
      <c r="FF484" s="56"/>
      <c r="FG484" s="56"/>
      <c r="FH484" s="56"/>
      <c r="FI484" s="56"/>
      <c r="FJ484" s="56"/>
      <c r="FK484" s="56"/>
      <c r="FL484" s="56"/>
      <c r="FM484" s="56"/>
      <c r="FN484" s="56"/>
      <c r="FO484" s="56"/>
      <c r="FP484" s="56"/>
      <c r="FQ484" s="56"/>
      <c r="FR484" s="56"/>
      <c r="FS484" s="56"/>
      <c r="FT484" s="56"/>
      <c r="FU484" s="56"/>
      <c r="FV484" s="56"/>
      <c r="FW484" s="56"/>
      <c r="FX484" s="56"/>
      <c r="FY484" s="56"/>
      <c r="FZ484" s="56"/>
      <c r="GA484" s="56"/>
      <c r="GB484" s="56"/>
      <c r="GC484" s="56"/>
      <c r="GD484" s="56"/>
      <c r="GE484" s="56"/>
      <c r="GF484" s="56"/>
      <c r="GG484" s="56"/>
      <c r="GH484" s="56"/>
      <c r="GI484" s="56"/>
      <c r="GJ484" s="56"/>
      <c r="GK484" s="56"/>
      <c r="GL484" s="56"/>
      <c r="GM484" s="56"/>
      <c r="GN484" s="56"/>
      <c r="GO484" s="56"/>
      <c r="GP484" s="56"/>
      <c r="GQ484" s="56"/>
      <c r="GR484" s="56"/>
      <c r="GS484" s="56"/>
      <c r="GT484" s="56"/>
      <c r="GU484" s="56"/>
      <c r="GV484" s="56"/>
      <c r="GW484" s="56"/>
      <c r="GX484" s="56"/>
      <c r="GY484" s="56"/>
      <c r="GZ484" s="56"/>
      <c r="HA484" s="56"/>
      <c r="HB484" s="56"/>
      <c r="HC484" s="56"/>
      <c r="HD484" s="56"/>
      <c r="HE484" s="56"/>
      <c r="HF484" s="56"/>
      <c r="HG484" s="56"/>
      <c r="HH484" s="56"/>
      <c r="HI484" s="56"/>
      <c r="HJ484" s="56"/>
      <c r="HK484" s="56"/>
      <c r="HL484" s="56"/>
      <c r="HM484" s="56"/>
    </row>
    <row r="485" spans="2:221" x14ac:dyDescent="0.25"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  <c r="EO485" s="56"/>
      <c r="EP485" s="56"/>
      <c r="EQ485" s="56"/>
      <c r="ER485" s="56"/>
      <c r="ES485" s="56"/>
      <c r="ET485" s="56"/>
      <c r="EU485" s="56"/>
      <c r="EV485" s="56"/>
      <c r="EW485" s="56"/>
      <c r="EX485" s="56"/>
      <c r="EY485" s="56"/>
      <c r="EZ485" s="56"/>
      <c r="FA485" s="56"/>
      <c r="FB485" s="56"/>
      <c r="FC485" s="56"/>
      <c r="FD485" s="56"/>
      <c r="FE485" s="56"/>
      <c r="FF485" s="56"/>
      <c r="FG485" s="56"/>
      <c r="FH485" s="56"/>
      <c r="FI485" s="56"/>
      <c r="FJ485" s="56"/>
      <c r="FK485" s="56"/>
      <c r="FL485" s="56"/>
      <c r="FM485" s="56"/>
      <c r="FN485" s="56"/>
      <c r="FO485" s="56"/>
      <c r="FP485" s="56"/>
      <c r="FQ485" s="56"/>
      <c r="FR485" s="56"/>
      <c r="FS485" s="56"/>
      <c r="FT485" s="56"/>
      <c r="FU485" s="56"/>
      <c r="FV485" s="56"/>
      <c r="FW485" s="56"/>
      <c r="FX485" s="56"/>
      <c r="FY485" s="56"/>
      <c r="FZ485" s="56"/>
      <c r="GA485" s="56"/>
      <c r="GB485" s="56"/>
      <c r="GC485" s="56"/>
      <c r="GD485" s="56"/>
      <c r="GE485" s="56"/>
      <c r="GF485" s="56"/>
      <c r="GG485" s="56"/>
      <c r="GH485" s="56"/>
      <c r="GI485" s="56"/>
      <c r="GJ485" s="56"/>
      <c r="GK485" s="56"/>
      <c r="GL485" s="56"/>
      <c r="GM485" s="56"/>
      <c r="GN485" s="56"/>
      <c r="GO485" s="56"/>
      <c r="GP485" s="56"/>
      <c r="GQ485" s="56"/>
      <c r="GR485" s="56"/>
      <c r="GS485" s="56"/>
      <c r="GT485" s="56"/>
      <c r="GU485" s="56"/>
      <c r="GV485" s="56"/>
      <c r="GW485" s="56"/>
      <c r="GX485" s="56"/>
      <c r="GY485" s="56"/>
      <c r="GZ485" s="56"/>
      <c r="HA485" s="56"/>
      <c r="HB485" s="56"/>
      <c r="HC485" s="56"/>
      <c r="HD485" s="56"/>
      <c r="HE485" s="56"/>
      <c r="HF485" s="56"/>
      <c r="HG485" s="56"/>
      <c r="HH485" s="56"/>
      <c r="HI485" s="56"/>
      <c r="HJ485" s="56"/>
      <c r="HK485" s="56"/>
      <c r="HL485" s="56"/>
      <c r="HM485" s="56"/>
    </row>
    <row r="486" spans="2:221" x14ac:dyDescent="0.25"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  <c r="EO486" s="56"/>
      <c r="EP486" s="56"/>
      <c r="EQ486" s="56"/>
      <c r="ER486" s="56"/>
      <c r="ES486" s="56"/>
      <c r="ET486" s="56"/>
      <c r="EU486" s="56"/>
      <c r="EV486" s="56"/>
      <c r="EW486" s="56"/>
      <c r="EX486" s="56"/>
      <c r="EY486" s="56"/>
      <c r="EZ486" s="56"/>
      <c r="FA486" s="56"/>
      <c r="FB486" s="56"/>
      <c r="FC486" s="56"/>
      <c r="FD486" s="56"/>
      <c r="FE486" s="56"/>
      <c r="FF486" s="56"/>
      <c r="FG486" s="56"/>
      <c r="FH486" s="56"/>
      <c r="FI486" s="56"/>
      <c r="FJ486" s="56"/>
      <c r="FK486" s="56"/>
      <c r="FL486" s="56"/>
      <c r="FM486" s="56"/>
      <c r="FN486" s="56"/>
      <c r="FO486" s="56"/>
      <c r="FP486" s="56"/>
      <c r="FQ486" s="56"/>
      <c r="FR486" s="56"/>
      <c r="FS486" s="56"/>
      <c r="FT486" s="56"/>
      <c r="FU486" s="56"/>
      <c r="FV486" s="56"/>
      <c r="FW486" s="56"/>
      <c r="FX486" s="56"/>
      <c r="FY486" s="56"/>
      <c r="FZ486" s="56"/>
      <c r="GA486" s="56"/>
      <c r="GB486" s="56"/>
      <c r="GC486" s="56"/>
      <c r="GD486" s="56"/>
      <c r="GE486" s="56"/>
      <c r="GF486" s="56"/>
      <c r="GG486" s="56"/>
      <c r="GH486" s="56"/>
      <c r="GI486" s="56"/>
      <c r="GJ486" s="56"/>
      <c r="GK486" s="56"/>
      <c r="GL486" s="56"/>
      <c r="GM486" s="56"/>
      <c r="GN486" s="56"/>
      <c r="GO486" s="56"/>
      <c r="GP486" s="56"/>
      <c r="GQ486" s="56"/>
      <c r="GR486" s="56"/>
      <c r="GS486" s="56"/>
      <c r="GT486" s="56"/>
      <c r="GU486" s="56"/>
      <c r="GV486" s="56"/>
      <c r="GW486" s="56"/>
      <c r="GX486" s="56"/>
      <c r="GY486" s="56"/>
      <c r="GZ486" s="56"/>
      <c r="HA486" s="56"/>
      <c r="HB486" s="56"/>
      <c r="HC486" s="56"/>
      <c r="HD486" s="56"/>
      <c r="HE486" s="56"/>
      <c r="HF486" s="56"/>
      <c r="HG486" s="56"/>
      <c r="HH486" s="56"/>
      <c r="HI486" s="56"/>
      <c r="HJ486" s="56"/>
      <c r="HK486" s="56"/>
      <c r="HL486" s="56"/>
      <c r="HM486" s="56"/>
    </row>
    <row r="487" spans="2:221" x14ac:dyDescent="0.25"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  <c r="EO487" s="56"/>
      <c r="EP487" s="56"/>
      <c r="EQ487" s="56"/>
      <c r="ER487" s="56"/>
      <c r="ES487" s="56"/>
      <c r="ET487" s="56"/>
      <c r="EU487" s="56"/>
      <c r="EV487" s="56"/>
      <c r="EW487" s="56"/>
      <c r="EX487" s="56"/>
      <c r="EY487" s="56"/>
      <c r="EZ487" s="56"/>
      <c r="FA487" s="56"/>
      <c r="FB487" s="56"/>
      <c r="FC487" s="56"/>
      <c r="FD487" s="56"/>
      <c r="FE487" s="56"/>
      <c r="FF487" s="56"/>
      <c r="FG487" s="56"/>
      <c r="FH487" s="56"/>
      <c r="FI487" s="56"/>
      <c r="FJ487" s="56"/>
      <c r="FK487" s="56"/>
      <c r="FL487" s="56"/>
      <c r="FM487" s="56"/>
      <c r="FN487" s="56"/>
      <c r="FO487" s="56"/>
      <c r="FP487" s="56"/>
      <c r="FQ487" s="56"/>
      <c r="FR487" s="56"/>
      <c r="FS487" s="56"/>
      <c r="FT487" s="56"/>
      <c r="FU487" s="56"/>
      <c r="FV487" s="56"/>
      <c r="FW487" s="56"/>
      <c r="FX487" s="56"/>
      <c r="FY487" s="56"/>
      <c r="FZ487" s="56"/>
      <c r="GA487" s="56"/>
      <c r="GB487" s="56"/>
      <c r="GC487" s="56"/>
      <c r="GD487" s="56"/>
      <c r="GE487" s="56"/>
      <c r="GF487" s="56"/>
      <c r="GG487" s="56"/>
      <c r="GH487" s="56"/>
      <c r="GI487" s="56"/>
      <c r="GJ487" s="56"/>
      <c r="GK487" s="56"/>
      <c r="GL487" s="56"/>
      <c r="GM487" s="56"/>
      <c r="GN487" s="56"/>
      <c r="GO487" s="56"/>
      <c r="GP487" s="56"/>
      <c r="GQ487" s="56"/>
      <c r="GR487" s="56"/>
      <c r="GS487" s="56"/>
      <c r="GT487" s="56"/>
      <c r="GU487" s="56"/>
      <c r="GV487" s="56"/>
      <c r="GW487" s="56"/>
      <c r="GX487" s="56"/>
      <c r="GY487" s="56"/>
      <c r="GZ487" s="56"/>
      <c r="HA487" s="56"/>
      <c r="HB487" s="56"/>
      <c r="HC487" s="56"/>
      <c r="HD487" s="56"/>
      <c r="HE487" s="56"/>
      <c r="HF487" s="56"/>
      <c r="HG487" s="56"/>
      <c r="HH487" s="56"/>
      <c r="HI487" s="56"/>
      <c r="HJ487" s="56"/>
      <c r="HK487" s="56"/>
      <c r="HL487" s="56"/>
      <c r="HM487" s="56"/>
    </row>
    <row r="488" spans="2:221" x14ac:dyDescent="0.25"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  <c r="EO488" s="56"/>
      <c r="EP488" s="56"/>
      <c r="EQ488" s="56"/>
      <c r="ER488" s="56"/>
      <c r="ES488" s="56"/>
      <c r="ET488" s="56"/>
      <c r="EU488" s="56"/>
      <c r="EV488" s="56"/>
      <c r="EW488" s="56"/>
      <c r="EX488" s="56"/>
      <c r="EY488" s="56"/>
      <c r="EZ488" s="56"/>
      <c r="FA488" s="56"/>
      <c r="FB488" s="56"/>
      <c r="FC488" s="56"/>
      <c r="FD488" s="56"/>
      <c r="FE488" s="56"/>
      <c r="FF488" s="56"/>
      <c r="FG488" s="56"/>
      <c r="FH488" s="56"/>
      <c r="FI488" s="56"/>
      <c r="FJ488" s="56"/>
      <c r="FK488" s="56"/>
      <c r="FL488" s="56"/>
      <c r="FM488" s="56"/>
      <c r="FN488" s="56"/>
      <c r="FO488" s="56"/>
      <c r="FP488" s="56"/>
      <c r="FQ488" s="56"/>
      <c r="FR488" s="56"/>
      <c r="FS488" s="56"/>
      <c r="FT488" s="56"/>
      <c r="FU488" s="56"/>
      <c r="FV488" s="56"/>
      <c r="FW488" s="56"/>
      <c r="FX488" s="56"/>
      <c r="FY488" s="56"/>
      <c r="FZ488" s="56"/>
      <c r="GA488" s="56"/>
      <c r="GB488" s="56"/>
      <c r="GC488" s="56"/>
      <c r="GD488" s="56"/>
      <c r="GE488" s="56"/>
      <c r="GF488" s="56"/>
      <c r="GG488" s="56"/>
      <c r="GH488" s="56"/>
      <c r="GI488" s="56"/>
      <c r="GJ488" s="56"/>
      <c r="GK488" s="56"/>
      <c r="GL488" s="56"/>
      <c r="GM488" s="56"/>
      <c r="GN488" s="56"/>
      <c r="GO488" s="56"/>
      <c r="GP488" s="56"/>
      <c r="GQ488" s="56"/>
      <c r="GR488" s="56"/>
      <c r="GS488" s="56"/>
      <c r="GT488" s="56"/>
      <c r="GU488" s="56"/>
      <c r="GV488" s="56"/>
      <c r="GW488" s="56"/>
      <c r="GX488" s="56"/>
      <c r="GY488" s="56"/>
      <c r="GZ488" s="56"/>
      <c r="HA488" s="56"/>
      <c r="HB488" s="56"/>
      <c r="HC488" s="56"/>
      <c r="HD488" s="56"/>
      <c r="HE488" s="56"/>
      <c r="HF488" s="56"/>
      <c r="HG488" s="56"/>
      <c r="HH488" s="56"/>
      <c r="HI488" s="56"/>
      <c r="HJ488" s="56"/>
      <c r="HK488" s="56"/>
      <c r="HL488" s="56"/>
      <c r="HM488" s="56"/>
    </row>
    <row r="489" spans="2:221" x14ac:dyDescent="0.25"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  <c r="EO489" s="56"/>
      <c r="EP489" s="56"/>
      <c r="EQ489" s="56"/>
      <c r="ER489" s="56"/>
      <c r="ES489" s="56"/>
      <c r="ET489" s="56"/>
      <c r="EU489" s="56"/>
      <c r="EV489" s="56"/>
      <c r="EW489" s="56"/>
      <c r="EX489" s="56"/>
      <c r="EY489" s="56"/>
      <c r="EZ489" s="56"/>
      <c r="FA489" s="56"/>
      <c r="FB489" s="56"/>
      <c r="FC489" s="56"/>
      <c r="FD489" s="56"/>
      <c r="FE489" s="56"/>
      <c r="FF489" s="56"/>
      <c r="FG489" s="56"/>
      <c r="FH489" s="56"/>
      <c r="FI489" s="56"/>
      <c r="FJ489" s="56"/>
      <c r="FK489" s="56"/>
      <c r="FL489" s="56"/>
      <c r="FM489" s="56"/>
      <c r="FN489" s="56"/>
      <c r="FO489" s="56"/>
      <c r="FP489" s="56"/>
      <c r="FQ489" s="56"/>
      <c r="FR489" s="56"/>
      <c r="FS489" s="56"/>
      <c r="FT489" s="56"/>
      <c r="FU489" s="56"/>
      <c r="FV489" s="56"/>
      <c r="FW489" s="56"/>
      <c r="FX489" s="56"/>
      <c r="FY489" s="56"/>
      <c r="FZ489" s="56"/>
      <c r="GA489" s="56"/>
      <c r="GB489" s="56"/>
      <c r="GC489" s="56"/>
      <c r="GD489" s="56"/>
      <c r="GE489" s="56"/>
      <c r="GF489" s="56"/>
      <c r="GG489" s="56"/>
      <c r="GH489" s="56"/>
      <c r="GI489" s="56"/>
      <c r="GJ489" s="56"/>
      <c r="GK489" s="56"/>
      <c r="GL489" s="56"/>
      <c r="GM489" s="56"/>
      <c r="GN489" s="56"/>
      <c r="GO489" s="56"/>
      <c r="GP489" s="56"/>
      <c r="GQ489" s="56"/>
      <c r="GR489" s="56"/>
      <c r="GS489" s="56"/>
      <c r="GT489" s="56"/>
      <c r="GU489" s="56"/>
      <c r="GV489" s="56"/>
      <c r="GW489" s="56"/>
      <c r="GX489" s="56"/>
      <c r="GY489" s="56"/>
      <c r="GZ489" s="56"/>
      <c r="HA489" s="56"/>
      <c r="HB489" s="56"/>
      <c r="HC489" s="56"/>
      <c r="HD489" s="56"/>
      <c r="HE489" s="56"/>
      <c r="HF489" s="56"/>
      <c r="HG489" s="56"/>
      <c r="HH489" s="56"/>
      <c r="HI489" s="56"/>
      <c r="HJ489" s="56"/>
      <c r="HK489" s="56"/>
      <c r="HL489" s="56"/>
      <c r="HM489" s="56"/>
    </row>
    <row r="490" spans="2:221" x14ac:dyDescent="0.25"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  <c r="EO490" s="56"/>
      <c r="EP490" s="56"/>
      <c r="EQ490" s="56"/>
      <c r="ER490" s="56"/>
      <c r="ES490" s="56"/>
      <c r="ET490" s="56"/>
      <c r="EU490" s="56"/>
      <c r="EV490" s="56"/>
      <c r="EW490" s="56"/>
      <c r="EX490" s="56"/>
      <c r="EY490" s="56"/>
      <c r="EZ490" s="56"/>
      <c r="FA490" s="56"/>
      <c r="FB490" s="56"/>
      <c r="FC490" s="56"/>
      <c r="FD490" s="56"/>
      <c r="FE490" s="56"/>
      <c r="FF490" s="56"/>
      <c r="FG490" s="56"/>
      <c r="FH490" s="56"/>
      <c r="FI490" s="56"/>
      <c r="FJ490" s="56"/>
      <c r="FK490" s="56"/>
      <c r="FL490" s="56"/>
      <c r="FM490" s="56"/>
      <c r="FN490" s="56"/>
      <c r="FO490" s="56"/>
      <c r="FP490" s="56"/>
      <c r="FQ490" s="56"/>
      <c r="FR490" s="56"/>
      <c r="FS490" s="56"/>
      <c r="FT490" s="56"/>
      <c r="FU490" s="56"/>
      <c r="FV490" s="56"/>
      <c r="FW490" s="56"/>
      <c r="FX490" s="56"/>
      <c r="FY490" s="56"/>
      <c r="FZ490" s="56"/>
      <c r="GA490" s="56"/>
      <c r="GB490" s="56"/>
      <c r="GC490" s="56"/>
      <c r="GD490" s="56"/>
      <c r="GE490" s="56"/>
      <c r="GF490" s="56"/>
      <c r="GG490" s="56"/>
      <c r="GH490" s="56"/>
      <c r="GI490" s="56"/>
      <c r="GJ490" s="56"/>
      <c r="GK490" s="56"/>
      <c r="GL490" s="56"/>
      <c r="GM490" s="56"/>
      <c r="GN490" s="56"/>
      <c r="GO490" s="56"/>
      <c r="GP490" s="56"/>
      <c r="GQ490" s="56"/>
      <c r="GR490" s="56"/>
      <c r="GS490" s="56"/>
      <c r="GT490" s="56"/>
      <c r="GU490" s="56"/>
      <c r="GV490" s="56"/>
      <c r="GW490" s="56"/>
      <c r="GX490" s="56"/>
      <c r="GY490" s="56"/>
      <c r="GZ490" s="56"/>
      <c r="HA490" s="56"/>
      <c r="HB490" s="56"/>
      <c r="HC490" s="56"/>
      <c r="HD490" s="56"/>
      <c r="HE490" s="56"/>
      <c r="HF490" s="56"/>
      <c r="HG490" s="56"/>
      <c r="HH490" s="56"/>
      <c r="HI490" s="56"/>
      <c r="HJ490" s="56"/>
      <c r="HK490" s="56"/>
      <c r="HL490" s="56"/>
      <c r="HM490" s="56"/>
    </row>
    <row r="491" spans="2:221" x14ac:dyDescent="0.25"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  <c r="EO491" s="56"/>
      <c r="EP491" s="56"/>
      <c r="EQ491" s="56"/>
      <c r="ER491" s="56"/>
      <c r="ES491" s="56"/>
      <c r="ET491" s="56"/>
      <c r="EU491" s="56"/>
      <c r="EV491" s="56"/>
      <c r="EW491" s="56"/>
      <c r="EX491" s="56"/>
      <c r="EY491" s="56"/>
      <c r="EZ491" s="56"/>
      <c r="FA491" s="56"/>
      <c r="FB491" s="56"/>
      <c r="FC491" s="56"/>
      <c r="FD491" s="56"/>
      <c r="FE491" s="56"/>
      <c r="FF491" s="56"/>
      <c r="FG491" s="56"/>
      <c r="FH491" s="56"/>
      <c r="FI491" s="56"/>
      <c r="FJ491" s="56"/>
      <c r="FK491" s="56"/>
      <c r="FL491" s="56"/>
      <c r="FM491" s="56"/>
      <c r="FN491" s="56"/>
      <c r="FO491" s="56"/>
      <c r="FP491" s="56"/>
      <c r="FQ491" s="56"/>
      <c r="FR491" s="56"/>
      <c r="FS491" s="56"/>
      <c r="FT491" s="56"/>
      <c r="FU491" s="56"/>
      <c r="FV491" s="56"/>
      <c r="FW491" s="56"/>
      <c r="FX491" s="56"/>
      <c r="FY491" s="56"/>
      <c r="FZ491" s="56"/>
      <c r="GA491" s="56"/>
      <c r="GB491" s="56"/>
      <c r="GC491" s="56"/>
      <c r="GD491" s="56"/>
      <c r="GE491" s="56"/>
      <c r="GF491" s="56"/>
      <c r="GG491" s="56"/>
      <c r="GH491" s="56"/>
      <c r="GI491" s="56"/>
      <c r="GJ491" s="56"/>
      <c r="GK491" s="56"/>
      <c r="GL491" s="56"/>
      <c r="GM491" s="56"/>
      <c r="GN491" s="56"/>
      <c r="GO491" s="56"/>
      <c r="GP491" s="56"/>
      <c r="GQ491" s="56"/>
      <c r="GR491" s="56"/>
      <c r="GS491" s="56"/>
      <c r="GT491" s="56"/>
      <c r="GU491" s="56"/>
      <c r="GV491" s="56"/>
      <c r="GW491" s="56"/>
      <c r="GX491" s="56"/>
      <c r="GY491" s="56"/>
      <c r="GZ491" s="56"/>
      <c r="HA491" s="56"/>
      <c r="HB491" s="56"/>
      <c r="HC491" s="56"/>
      <c r="HD491" s="56"/>
      <c r="HE491" s="56"/>
      <c r="HF491" s="56"/>
      <c r="HG491" s="56"/>
      <c r="HH491" s="56"/>
      <c r="HI491" s="56"/>
      <c r="HJ491" s="56"/>
      <c r="HK491" s="56"/>
      <c r="HL491" s="56"/>
      <c r="HM491" s="56"/>
    </row>
    <row r="492" spans="2:221" x14ac:dyDescent="0.25"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  <c r="EO492" s="56"/>
      <c r="EP492" s="56"/>
      <c r="EQ492" s="56"/>
      <c r="ER492" s="56"/>
      <c r="ES492" s="56"/>
      <c r="ET492" s="56"/>
      <c r="EU492" s="56"/>
      <c r="EV492" s="56"/>
      <c r="EW492" s="56"/>
      <c r="EX492" s="56"/>
      <c r="EY492" s="56"/>
      <c r="EZ492" s="56"/>
      <c r="FA492" s="56"/>
      <c r="FB492" s="56"/>
      <c r="FC492" s="56"/>
      <c r="FD492" s="56"/>
      <c r="FE492" s="56"/>
      <c r="FF492" s="56"/>
      <c r="FG492" s="56"/>
      <c r="FH492" s="56"/>
      <c r="FI492" s="56"/>
      <c r="FJ492" s="56"/>
      <c r="FK492" s="56"/>
      <c r="FL492" s="56"/>
      <c r="FM492" s="56"/>
      <c r="FN492" s="56"/>
      <c r="FO492" s="56"/>
      <c r="FP492" s="56"/>
      <c r="FQ492" s="56"/>
      <c r="FR492" s="56"/>
      <c r="FS492" s="56"/>
      <c r="FT492" s="56"/>
      <c r="FU492" s="56"/>
      <c r="FV492" s="56"/>
      <c r="FW492" s="56"/>
      <c r="FX492" s="56"/>
      <c r="FY492" s="56"/>
      <c r="FZ492" s="56"/>
      <c r="GA492" s="56"/>
      <c r="GB492" s="56"/>
      <c r="GC492" s="56"/>
      <c r="GD492" s="56"/>
      <c r="GE492" s="56"/>
      <c r="GF492" s="56"/>
      <c r="GG492" s="56"/>
      <c r="GH492" s="56"/>
      <c r="GI492" s="56"/>
      <c r="GJ492" s="56"/>
      <c r="GK492" s="56"/>
      <c r="GL492" s="56"/>
      <c r="GM492" s="56"/>
      <c r="GN492" s="56"/>
      <c r="GO492" s="56"/>
      <c r="GP492" s="56"/>
      <c r="GQ492" s="56"/>
      <c r="GR492" s="56"/>
      <c r="GS492" s="56"/>
      <c r="GT492" s="56"/>
      <c r="GU492" s="56"/>
      <c r="GV492" s="56"/>
      <c r="GW492" s="56"/>
      <c r="GX492" s="56"/>
      <c r="GY492" s="56"/>
      <c r="GZ492" s="56"/>
      <c r="HA492" s="56"/>
      <c r="HB492" s="56"/>
      <c r="HC492" s="56"/>
      <c r="HD492" s="56"/>
      <c r="HE492" s="56"/>
      <c r="HF492" s="56"/>
      <c r="HG492" s="56"/>
      <c r="HH492" s="56"/>
      <c r="HI492" s="56"/>
      <c r="HJ492" s="56"/>
      <c r="HK492" s="56"/>
      <c r="HL492" s="56"/>
      <c r="HM492" s="56"/>
    </row>
    <row r="493" spans="2:221" x14ac:dyDescent="0.25"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  <c r="EO493" s="56"/>
      <c r="EP493" s="56"/>
      <c r="EQ493" s="56"/>
      <c r="ER493" s="56"/>
      <c r="ES493" s="56"/>
      <c r="ET493" s="56"/>
      <c r="EU493" s="56"/>
      <c r="EV493" s="56"/>
      <c r="EW493" s="56"/>
      <c r="EX493" s="56"/>
      <c r="EY493" s="56"/>
      <c r="EZ493" s="56"/>
      <c r="FA493" s="56"/>
      <c r="FB493" s="56"/>
      <c r="FC493" s="56"/>
      <c r="FD493" s="56"/>
      <c r="FE493" s="56"/>
      <c r="FF493" s="56"/>
      <c r="FG493" s="56"/>
      <c r="FH493" s="56"/>
      <c r="FI493" s="56"/>
      <c r="FJ493" s="56"/>
      <c r="FK493" s="56"/>
      <c r="FL493" s="56"/>
      <c r="FM493" s="56"/>
      <c r="FN493" s="56"/>
      <c r="FO493" s="56"/>
      <c r="FP493" s="56"/>
      <c r="FQ493" s="56"/>
      <c r="FR493" s="56"/>
      <c r="FS493" s="56"/>
      <c r="FT493" s="56"/>
      <c r="FU493" s="56"/>
      <c r="FV493" s="56"/>
      <c r="FW493" s="56"/>
      <c r="FX493" s="56"/>
      <c r="FY493" s="56"/>
      <c r="FZ493" s="56"/>
      <c r="GA493" s="56"/>
      <c r="GB493" s="56"/>
      <c r="GC493" s="56"/>
      <c r="GD493" s="56"/>
      <c r="GE493" s="56"/>
      <c r="GF493" s="56"/>
      <c r="GG493" s="56"/>
      <c r="GH493" s="56"/>
      <c r="GI493" s="56"/>
      <c r="GJ493" s="56"/>
      <c r="GK493" s="56"/>
      <c r="GL493" s="56"/>
      <c r="GM493" s="56"/>
      <c r="GN493" s="56"/>
      <c r="GO493" s="56"/>
      <c r="GP493" s="56"/>
      <c r="GQ493" s="56"/>
      <c r="GR493" s="56"/>
      <c r="GS493" s="56"/>
      <c r="GT493" s="56"/>
      <c r="GU493" s="56"/>
      <c r="GV493" s="56"/>
      <c r="GW493" s="56"/>
      <c r="GX493" s="56"/>
      <c r="GY493" s="56"/>
      <c r="GZ493" s="56"/>
      <c r="HA493" s="56"/>
      <c r="HB493" s="56"/>
      <c r="HC493" s="56"/>
      <c r="HD493" s="56"/>
      <c r="HE493" s="56"/>
      <c r="HF493" s="56"/>
      <c r="HG493" s="56"/>
      <c r="HH493" s="56"/>
      <c r="HI493" s="56"/>
      <c r="HJ493" s="56"/>
      <c r="HK493" s="56"/>
      <c r="HL493" s="56"/>
      <c r="HM493" s="56"/>
    </row>
    <row r="494" spans="2:221" x14ac:dyDescent="0.25"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  <c r="EO494" s="56"/>
      <c r="EP494" s="56"/>
      <c r="EQ494" s="56"/>
      <c r="ER494" s="56"/>
      <c r="ES494" s="56"/>
      <c r="ET494" s="56"/>
      <c r="EU494" s="56"/>
      <c r="EV494" s="56"/>
      <c r="EW494" s="56"/>
      <c r="EX494" s="56"/>
      <c r="EY494" s="56"/>
      <c r="EZ494" s="56"/>
      <c r="FA494" s="56"/>
      <c r="FB494" s="56"/>
      <c r="FC494" s="56"/>
      <c r="FD494" s="56"/>
      <c r="FE494" s="56"/>
      <c r="FF494" s="56"/>
      <c r="FG494" s="56"/>
      <c r="FH494" s="56"/>
      <c r="FI494" s="56"/>
      <c r="FJ494" s="56"/>
      <c r="FK494" s="56"/>
      <c r="FL494" s="56"/>
      <c r="FM494" s="56"/>
      <c r="FN494" s="56"/>
      <c r="FO494" s="56"/>
      <c r="FP494" s="56"/>
      <c r="FQ494" s="56"/>
      <c r="FR494" s="56"/>
      <c r="FS494" s="56"/>
      <c r="FT494" s="56"/>
      <c r="FU494" s="56"/>
      <c r="FV494" s="56"/>
      <c r="FW494" s="56"/>
      <c r="FX494" s="56"/>
      <c r="FY494" s="56"/>
      <c r="FZ494" s="56"/>
      <c r="GA494" s="56"/>
      <c r="GB494" s="56"/>
      <c r="GC494" s="56"/>
      <c r="GD494" s="56"/>
      <c r="GE494" s="56"/>
      <c r="GF494" s="56"/>
      <c r="GG494" s="56"/>
      <c r="GH494" s="56"/>
      <c r="GI494" s="56"/>
      <c r="GJ494" s="56"/>
      <c r="GK494" s="56"/>
      <c r="GL494" s="56"/>
      <c r="GM494" s="56"/>
      <c r="GN494" s="56"/>
      <c r="GO494" s="56"/>
      <c r="GP494" s="56"/>
      <c r="GQ494" s="56"/>
      <c r="GR494" s="56"/>
      <c r="GS494" s="56"/>
      <c r="GT494" s="56"/>
      <c r="GU494" s="56"/>
      <c r="GV494" s="56"/>
      <c r="GW494" s="56"/>
      <c r="GX494" s="56"/>
      <c r="GY494" s="56"/>
      <c r="GZ494" s="56"/>
      <c r="HA494" s="56"/>
      <c r="HB494" s="56"/>
      <c r="HC494" s="56"/>
      <c r="HD494" s="56"/>
      <c r="HE494" s="56"/>
      <c r="HF494" s="56"/>
      <c r="HG494" s="56"/>
      <c r="HH494" s="56"/>
      <c r="HI494" s="56"/>
      <c r="HJ494" s="56"/>
      <c r="HK494" s="56"/>
      <c r="HL494" s="56"/>
      <c r="HM494" s="56"/>
    </row>
    <row r="495" spans="2:221" x14ac:dyDescent="0.25"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  <c r="EO495" s="56"/>
      <c r="EP495" s="56"/>
      <c r="EQ495" s="56"/>
      <c r="ER495" s="56"/>
      <c r="ES495" s="56"/>
      <c r="ET495" s="56"/>
      <c r="EU495" s="56"/>
      <c r="EV495" s="56"/>
      <c r="EW495" s="56"/>
      <c r="EX495" s="56"/>
      <c r="EY495" s="56"/>
      <c r="EZ495" s="56"/>
      <c r="FA495" s="56"/>
      <c r="FB495" s="56"/>
      <c r="FC495" s="56"/>
      <c r="FD495" s="56"/>
      <c r="FE495" s="56"/>
      <c r="FF495" s="56"/>
      <c r="FG495" s="56"/>
      <c r="FH495" s="56"/>
      <c r="FI495" s="56"/>
      <c r="FJ495" s="56"/>
      <c r="FK495" s="56"/>
      <c r="FL495" s="56"/>
      <c r="FM495" s="56"/>
      <c r="FN495" s="56"/>
      <c r="FO495" s="56"/>
      <c r="FP495" s="56"/>
      <c r="FQ495" s="56"/>
      <c r="FR495" s="56"/>
      <c r="FS495" s="56"/>
      <c r="FT495" s="56"/>
      <c r="FU495" s="56"/>
      <c r="FV495" s="56"/>
      <c r="FW495" s="56"/>
      <c r="FX495" s="56"/>
      <c r="FY495" s="56"/>
      <c r="FZ495" s="56"/>
      <c r="GA495" s="56"/>
      <c r="GB495" s="56"/>
      <c r="GC495" s="56"/>
      <c r="GD495" s="56"/>
      <c r="GE495" s="56"/>
      <c r="GF495" s="56"/>
      <c r="GG495" s="56"/>
      <c r="GH495" s="56"/>
      <c r="GI495" s="56"/>
      <c r="GJ495" s="56"/>
      <c r="GK495" s="56"/>
      <c r="GL495" s="56"/>
      <c r="GM495" s="56"/>
      <c r="GN495" s="56"/>
      <c r="GO495" s="56"/>
      <c r="GP495" s="56"/>
      <c r="GQ495" s="56"/>
      <c r="GR495" s="56"/>
      <c r="GS495" s="56"/>
      <c r="GT495" s="56"/>
      <c r="GU495" s="56"/>
      <c r="GV495" s="56"/>
      <c r="GW495" s="56"/>
      <c r="GX495" s="56"/>
      <c r="GY495" s="56"/>
      <c r="GZ495" s="56"/>
      <c r="HA495" s="56"/>
      <c r="HB495" s="56"/>
      <c r="HC495" s="56"/>
      <c r="HD495" s="56"/>
      <c r="HE495" s="56"/>
      <c r="HF495" s="56"/>
      <c r="HG495" s="56"/>
      <c r="HH495" s="56"/>
      <c r="HI495" s="56"/>
      <c r="HJ495" s="56"/>
      <c r="HK495" s="56"/>
      <c r="HL495" s="56"/>
      <c r="HM495" s="56"/>
    </row>
    <row r="496" spans="2:221" x14ac:dyDescent="0.25"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  <c r="EO496" s="56"/>
      <c r="EP496" s="56"/>
      <c r="EQ496" s="56"/>
      <c r="ER496" s="56"/>
      <c r="ES496" s="56"/>
      <c r="ET496" s="56"/>
      <c r="EU496" s="56"/>
      <c r="EV496" s="56"/>
      <c r="EW496" s="56"/>
      <c r="EX496" s="56"/>
      <c r="EY496" s="56"/>
      <c r="EZ496" s="56"/>
      <c r="FA496" s="56"/>
      <c r="FB496" s="56"/>
      <c r="FC496" s="56"/>
      <c r="FD496" s="56"/>
      <c r="FE496" s="56"/>
      <c r="FF496" s="56"/>
      <c r="FG496" s="56"/>
      <c r="FH496" s="56"/>
      <c r="FI496" s="56"/>
      <c r="FJ496" s="56"/>
      <c r="FK496" s="56"/>
      <c r="FL496" s="56"/>
      <c r="FM496" s="56"/>
      <c r="FN496" s="56"/>
      <c r="FO496" s="56"/>
      <c r="FP496" s="56"/>
      <c r="FQ496" s="56"/>
      <c r="FR496" s="56"/>
      <c r="FS496" s="56"/>
      <c r="FT496" s="56"/>
      <c r="FU496" s="56"/>
      <c r="FV496" s="56"/>
      <c r="FW496" s="56"/>
      <c r="FX496" s="56"/>
      <c r="FY496" s="56"/>
      <c r="FZ496" s="56"/>
      <c r="GA496" s="56"/>
      <c r="GB496" s="56"/>
      <c r="GC496" s="56"/>
      <c r="GD496" s="56"/>
      <c r="GE496" s="56"/>
      <c r="GF496" s="56"/>
      <c r="GG496" s="56"/>
      <c r="GH496" s="56"/>
      <c r="GI496" s="56"/>
      <c r="GJ496" s="56"/>
      <c r="GK496" s="56"/>
      <c r="GL496" s="56"/>
      <c r="GM496" s="56"/>
      <c r="GN496" s="56"/>
      <c r="GO496" s="56"/>
      <c r="GP496" s="56"/>
      <c r="GQ496" s="56"/>
      <c r="GR496" s="56"/>
      <c r="GS496" s="56"/>
      <c r="GT496" s="56"/>
      <c r="GU496" s="56"/>
      <c r="GV496" s="56"/>
      <c r="GW496" s="56"/>
      <c r="GX496" s="56"/>
      <c r="GY496" s="56"/>
      <c r="GZ496" s="56"/>
      <c r="HA496" s="56"/>
      <c r="HB496" s="56"/>
      <c r="HC496" s="56"/>
      <c r="HD496" s="56"/>
      <c r="HE496" s="56"/>
      <c r="HF496" s="56"/>
      <c r="HG496" s="56"/>
      <c r="HH496" s="56"/>
      <c r="HI496" s="56"/>
      <c r="HJ496" s="56"/>
      <c r="HK496" s="56"/>
      <c r="HL496" s="56"/>
      <c r="HM496" s="56"/>
    </row>
    <row r="497" spans="2:221" x14ac:dyDescent="0.25"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  <c r="EO497" s="56"/>
      <c r="EP497" s="56"/>
      <c r="EQ497" s="56"/>
      <c r="ER497" s="56"/>
      <c r="ES497" s="56"/>
      <c r="ET497" s="56"/>
      <c r="EU497" s="56"/>
      <c r="EV497" s="56"/>
      <c r="EW497" s="56"/>
      <c r="EX497" s="56"/>
      <c r="EY497" s="56"/>
      <c r="EZ497" s="56"/>
      <c r="FA497" s="56"/>
      <c r="FB497" s="56"/>
      <c r="FC497" s="56"/>
      <c r="FD497" s="56"/>
      <c r="FE497" s="56"/>
      <c r="FF497" s="56"/>
      <c r="FG497" s="56"/>
      <c r="FH497" s="56"/>
      <c r="FI497" s="56"/>
      <c r="FJ497" s="56"/>
      <c r="FK497" s="56"/>
      <c r="FL497" s="56"/>
      <c r="FM497" s="56"/>
      <c r="FN497" s="56"/>
      <c r="FO497" s="56"/>
      <c r="FP497" s="56"/>
      <c r="FQ497" s="56"/>
      <c r="FR497" s="56"/>
      <c r="FS497" s="56"/>
      <c r="FT497" s="56"/>
      <c r="FU497" s="56"/>
      <c r="FV497" s="56"/>
      <c r="FW497" s="56"/>
      <c r="FX497" s="56"/>
      <c r="FY497" s="56"/>
      <c r="FZ497" s="56"/>
      <c r="GA497" s="56"/>
      <c r="GB497" s="56"/>
      <c r="GC497" s="56"/>
      <c r="GD497" s="56"/>
      <c r="GE497" s="56"/>
      <c r="GF497" s="56"/>
      <c r="GG497" s="56"/>
      <c r="GH497" s="56"/>
      <c r="GI497" s="56"/>
      <c r="GJ497" s="56"/>
      <c r="GK497" s="56"/>
      <c r="GL497" s="56"/>
      <c r="GM497" s="56"/>
      <c r="GN497" s="56"/>
      <c r="GO497" s="56"/>
      <c r="GP497" s="56"/>
      <c r="GQ497" s="56"/>
      <c r="GR497" s="56"/>
      <c r="GS497" s="56"/>
      <c r="GT497" s="56"/>
      <c r="GU497" s="56"/>
      <c r="GV497" s="56"/>
      <c r="GW497" s="56"/>
      <c r="GX497" s="56"/>
      <c r="GY497" s="56"/>
      <c r="GZ497" s="56"/>
      <c r="HA497" s="56"/>
      <c r="HB497" s="56"/>
      <c r="HC497" s="56"/>
      <c r="HD497" s="56"/>
      <c r="HE497" s="56"/>
      <c r="HF497" s="56"/>
      <c r="HG497" s="56"/>
      <c r="HH497" s="56"/>
      <c r="HI497" s="56"/>
      <c r="HJ497" s="56"/>
      <c r="HK497" s="56"/>
      <c r="HL497" s="56"/>
      <c r="HM497" s="56"/>
    </row>
    <row r="498" spans="2:221" x14ac:dyDescent="0.25"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  <c r="EO498" s="56"/>
      <c r="EP498" s="56"/>
      <c r="EQ498" s="56"/>
      <c r="ER498" s="56"/>
      <c r="ES498" s="56"/>
      <c r="ET498" s="56"/>
      <c r="EU498" s="56"/>
      <c r="EV498" s="56"/>
      <c r="EW498" s="56"/>
      <c r="EX498" s="56"/>
      <c r="EY498" s="56"/>
      <c r="EZ498" s="56"/>
      <c r="FA498" s="56"/>
      <c r="FB498" s="56"/>
      <c r="FC498" s="56"/>
      <c r="FD498" s="56"/>
      <c r="FE498" s="56"/>
      <c r="FF498" s="56"/>
      <c r="FG498" s="56"/>
      <c r="FH498" s="56"/>
      <c r="FI498" s="56"/>
      <c r="FJ498" s="56"/>
      <c r="FK498" s="56"/>
      <c r="FL498" s="56"/>
      <c r="FM498" s="56"/>
      <c r="FN498" s="56"/>
      <c r="FO498" s="56"/>
      <c r="FP498" s="56"/>
      <c r="FQ498" s="56"/>
      <c r="FR498" s="56"/>
      <c r="FS498" s="56"/>
      <c r="FT498" s="56"/>
      <c r="FU498" s="56"/>
      <c r="FV498" s="56"/>
      <c r="FW498" s="56"/>
      <c r="FX498" s="56"/>
      <c r="FY498" s="56"/>
      <c r="FZ498" s="56"/>
      <c r="GA498" s="56"/>
      <c r="GB498" s="56"/>
      <c r="GC498" s="56"/>
      <c r="GD498" s="56"/>
      <c r="GE498" s="56"/>
      <c r="GF498" s="56"/>
      <c r="GG498" s="56"/>
      <c r="GH498" s="56"/>
      <c r="GI498" s="56"/>
      <c r="GJ498" s="56"/>
      <c r="GK498" s="56"/>
      <c r="GL498" s="56"/>
      <c r="GM498" s="56"/>
      <c r="GN498" s="56"/>
      <c r="GO498" s="56"/>
      <c r="GP498" s="56"/>
      <c r="GQ498" s="56"/>
      <c r="GR498" s="56"/>
      <c r="GS498" s="56"/>
      <c r="GT498" s="56"/>
      <c r="GU498" s="56"/>
      <c r="GV498" s="56"/>
      <c r="GW498" s="56"/>
      <c r="GX498" s="56"/>
      <c r="GY498" s="56"/>
      <c r="GZ498" s="56"/>
      <c r="HA498" s="56"/>
      <c r="HB498" s="56"/>
      <c r="HC498" s="56"/>
      <c r="HD498" s="56"/>
      <c r="HE498" s="56"/>
      <c r="HF498" s="56"/>
      <c r="HG498" s="56"/>
      <c r="HH498" s="56"/>
      <c r="HI498" s="56"/>
      <c r="HJ498" s="56"/>
      <c r="HK498" s="56"/>
      <c r="HL498" s="56"/>
      <c r="HM498" s="56"/>
    </row>
    <row r="499" spans="2:221" x14ac:dyDescent="0.25"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  <c r="EO499" s="56"/>
      <c r="EP499" s="56"/>
      <c r="EQ499" s="56"/>
      <c r="ER499" s="56"/>
      <c r="ES499" s="56"/>
      <c r="ET499" s="56"/>
      <c r="EU499" s="56"/>
      <c r="EV499" s="56"/>
      <c r="EW499" s="56"/>
      <c r="EX499" s="56"/>
      <c r="EY499" s="56"/>
      <c r="EZ499" s="56"/>
      <c r="FA499" s="56"/>
      <c r="FB499" s="56"/>
      <c r="FC499" s="56"/>
      <c r="FD499" s="56"/>
      <c r="FE499" s="56"/>
      <c r="FF499" s="56"/>
      <c r="FG499" s="56"/>
      <c r="FH499" s="56"/>
      <c r="FI499" s="56"/>
      <c r="FJ499" s="56"/>
      <c r="FK499" s="56"/>
      <c r="FL499" s="56"/>
      <c r="FM499" s="56"/>
      <c r="FN499" s="56"/>
      <c r="FO499" s="56"/>
      <c r="FP499" s="56"/>
      <c r="FQ499" s="56"/>
      <c r="FR499" s="56"/>
      <c r="FS499" s="56"/>
      <c r="FT499" s="56"/>
      <c r="FU499" s="56"/>
      <c r="FV499" s="56"/>
      <c r="FW499" s="56"/>
      <c r="FX499" s="56"/>
      <c r="FY499" s="56"/>
      <c r="FZ499" s="56"/>
      <c r="GA499" s="56"/>
      <c r="GB499" s="56"/>
      <c r="GC499" s="56"/>
      <c r="GD499" s="56"/>
      <c r="GE499" s="56"/>
      <c r="GF499" s="56"/>
      <c r="GG499" s="56"/>
      <c r="GH499" s="56"/>
      <c r="GI499" s="56"/>
      <c r="GJ499" s="56"/>
      <c r="GK499" s="56"/>
      <c r="GL499" s="56"/>
      <c r="GM499" s="56"/>
      <c r="GN499" s="56"/>
      <c r="GO499" s="56"/>
      <c r="GP499" s="56"/>
      <c r="GQ499" s="56"/>
      <c r="GR499" s="56"/>
      <c r="GS499" s="56"/>
      <c r="GT499" s="56"/>
      <c r="GU499" s="56"/>
      <c r="GV499" s="56"/>
      <c r="GW499" s="56"/>
      <c r="GX499" s="56"/>
      <c r="GY499" s="56"/>
      <c r="GZ499" s="56"/>
      <c r="HA499" s="56"/>
      <c r="HB499" s="56"/>
      <c r="HC499" s="56"/>
      <c r="HD499" s="56"/>
      <c r="HE499" s="56"/>
      <c r="HF499" s="56"/>
      <c r="HG499" s="56"/>
      <c r="HH499" s="56"/>
      <c r="HI499" s="56"/>
      <c r="HJ499" s="56"/>
      <c r="HK499" s="56"/>
      <c r="HL499" s="56"/>
      <c r="HM499" s="56"/>
    </row>
    <row r="500" spans="2:221" x14ac:dyDescent="0.25"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  <c r="EO500" s="56"/>
      <c r="EP500" s="56"/>
      <c r="EQ500" s="56"/>
      <c r="ER500" s="56"/>
      <c r="ES500" s="56"/>
      <c r="ET500" s="56"/>
      <c r="EU500" s="56"/>
      <c r="EV500" s="56"/>
      <c r="EW500" s="56"/>
      <c r="EX500" s="56"/>
      <c r="EY500" s="56"/>
      <c r="EZ500" s="56"/>
      <c r="FA500" s="56"/>
      <c r="FB500" s="56"/>
      <c r="FC500" s="56"/>
      <c r="FD500" s="56"/>
      <c r="FE500" s="56"/>
      <c r="FF500" s="56"/>
      <c r="FG500" s="56"/>
      <c r="FH500" s="56"/>
      <c r="FI500" s="56"/>
      <c r="FJ500" s="56"/>
      <c r="FK500" s="56"/>
      <c r="FL500" s="56"/>
      <c r="FM500" s="56"/>
      <c r="FN500" s="56"/>
      <c r="FO500" s="56"/>
      <c r="FP500" s="56"/>
      <c r="FQ500" s="56"/>
      <c r="FR500" s="56"/>
      <c r="FS500" s="56"/>
      <c r="FT500" s="56"/>
      <c r="FU500" s="56"/>
      <c r="FV500" s="56"/>
      <c r="FW500" s="56"/>
      <c r="FX500" s="56"/>
      <c r="FY500" s="56"/>
      <c r="FZ500" s="56"/>
      <c r="GA500" s="56"/>
      <c r="GB500" s="56"/>
      <c r="GC500" s="56"/>
      <c r="GD500" s="56"/>
      <c r="GE500" s="56"/>
      <c r="GF500" s="56"/>
      <c r="GG500" s="56"/>
      <c r="GH500" s="56"/>
      <c r="GI500" s="56"/>
      <c r="GJ500" s="56"/>
      <c r="GK500" s="56"/>
      <c r="GL500" s="56"/>
      <c r="GM500" s="56"/>
      <c r="GN500" s="56"/>
      <c r="GO500" s="56"/>
      <c r="GP500" s="56"/>
      <c r="GQ500" s="56"/>
      <c r="GR500" s="56"/>
      <c r="GS500" s="56"/>
      <c r="GT500" s="56"/>
      <c r="GU500" s="56"/>
      <c r="GV500" s="56"/>
      <c r="GW500" s="56"/>
      <c r="GX500" s="56"/>
      <c r="GY500" s="56"/>
      <c r="GZ500" s="56"/>
      <c r="HA500" s="56"/>
      <c r="HB500" s="56"/>
      <c r="HC500" s="56"/>
      <c r="HD500" s="56"/>
      <c r="HE500" s="56"/>
      <c r="HF500" s="56"/>
      <c r="HG500" s="56"/>
      <c r="HH500" s="56"/>
      <c r="HI500" s="56"/>
      <c r="HJ500" s="56"/>
      <c r="HK500" s="56"/>
      <c r="HL500" s="56"/>
      <c r="HM500" s="56"/>
    </row>
    <row r="501" spans="2:221" x14ac:dyDescent="0.25"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  <c r="EO501" s="56"/>
      <c r="EP501" s="56"/>
      <c r="EQ501" s="56"/>
      <c r="ER501" s="56"/>
      <c r="ES501" s="56"/>
      <c r="ET501" s="56"/>
      <c r="EU501" s="56"/>
      <c r="EV501" s="56"/>
      <c r="EW501" s="56"/>
      <c r="EX501" s="56"/>
      <c r="EY501" s="56"/>
      <c r="EZ501" s="56"/>
      <c r="FA501" s="56"/>
      <c r="FB501" s="56"/>
      <c r="FC501" s="56"/>
      <c r="FD501" s="56"/>
      <c r="FE501" s="56"/>
      <c r="FF501" s="56"/>
      <c r="FG501" s="56"/>
      <c r="FH501" s="56"/>
      <c r="FI501" s="56"/>
      <c r="FJ501" s="56"/>
      <c r="FK501" s="56"/>
      <c r="FL501" s="56"/>
      <c r="FM501" s="56"/>
      <c r="FN501" s="56"/>
      <c r="FO501" s="56"/>
      <c r="FP501" s="56"/>
      <c r="FQ501" s="56"/>
      <c r="FR501" s="56"/>
      <c r="FS501" s="56"/>
      <c r="FT501" s="56"/>
      <c r="FU501" s="56"/>
      <c r="FV501" s="56"/>
      <c r="FW501" s="56"/>
      <c r="FX501" s="56"/>
      <c r="FY501" s="56"/>
      <c r="FZ501" s="56"/>
      <c r="GA501" s="56"/>
      <c r="GB501" s="56"/>
      <c r="GC501" s="56"/>
      <c r="GD501" s="56"/>
      <c r="GE501" s="56"/>
      <c r="GF501" s="56"/>
      <c r="GG501" s="56"/>
      <c r="GH501" s="56"/>
      <c r="GI501" s="56"/>
      <c r="GJ501" s="56"/>
      <c r="GK501" s="56"/>
      <c r="GL501" s="56"/>
      <c r="GM501" s="56"/>
      <c r="GN501" s="56"/>
      <c r="GO501" s="56"/>
      <c r="GP501" s="56"/>
      <c r="GQ501" s="56"/>
      <c r="GR501" s="56"/>
      <c r="GS501" s="56"/>
      <c r="GT501" s="56"/>
      <c r="GU501" s="56"/>
      <c r="GV501" s="56"/>
      <c r="GW501" s="56"/>
      <c r="GX501" s="56"/>
      <c r="GY501" s="56"/>
      <c r="GZ501" s="56"/>
      <c r="HA501" s="56"/>
      <c r="HB501" s="56"/>
      <c r="HC501" s="56"/>
      <c r="HD501" s="56"/>
      <c r="HE501" s="56"/>
      <c r="HF501" s="56"/>
      <c r="HG501" s="56"/>
      <c r="HH501" s="56"/>
      <c r="HI501" s="56"/>
      <c r="HJ501" s="56"/>
      <c r="HK501" s="56"/>
      <c r="HL501" s="56"/>
      <c r="HM501" s="56"/>
    </row>
    <row r="502" spans="2:221" x14ac:dyDescent="0.25"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  <c r="EO502" s="56"/>
      <c r="EP502" s="56"/>
      <c r="EQ502" s="56"/>
      <c r="ER502" s="56"/>
      <c r="ES502" s="56"/>
      <c r="ET502" s="56"/>
      <c r="EU502" s="56"/>
      <c r="EV502" s="56"/>
      <c r="EW502" s="56"/>
      <c r="EX502" s="56"/>
      <c r="EY502" s="56"/>
      <c r="EZ502" s="56"/>
      <c r="FA502" s="56"/>
      <c r="FB502" s="56"/>
      <c r="FC502" s="56"/>
      <c r="FD502" s="56"/>
      <c r="FE502" s="56"/>
      <c r="FF502" s="56"/>
      <c r="FG502" s="56"/>
      <c r="FH502" s="56"/>
      <c r="FI502" s="56"/>
      <c r="FJ502" s="56"/>
      <c r="FK502" s="56"/>
      <c r="FL502" s="56"/>
      <c r="FM502" s="56"/>
      <c r="FN502" s="56"/>
      <c r="FO502" s="56"/>
      <c r="FP502" s="56"/>
      <c r="FQ502" s="56"/>
      <c r="FR502" s="56"/>
      <c r="FS502" s="56"/>
      <c r="FT502" s="56"/>
      <c r="FU502" s="56"/>
      <c r="FV502" s="56"/>
      <c r="FW502" s="56"/>
      <c r="FX502" s="56"/>
      <c r="FY502" s="56"/>
      <c r="FZ502" s="56"/>
      <c r="GA502" s="56"/>
      <c r="GB502" s="56"/>
      <c r="GC502" s="56"/>
      <c r="GD502" s="56"/>
      <c r="GE502" s="56"/>
      <c r="GF502" s="56"/>
      <c r="GG502" s="56"/>
      <c r="GH502" s="56"/>
      <c r="GI502" s="56"/>
      <c r="GJ502" s="56"/>
      <c r="GK502" s="56"/>
      <c r="GL502" s="56"/>
      <c r="GM502" s="56"/>
      <c r="GN502" s="56"/>
      <c r="GO502" s="56"/>
      <c r="GP502" s="56"/>
      <c r="GQ502" s="56"/>
      <c r="GR502" s="56"/>
      <c r="GS502" s="56"/>
      <c r="GT502" s="56"/>
      <c r="GU502" s="56"/>
      <c r="GV502" s="56"/>
      <c r="GW502" s="56"/>
      <c r="GX502" s="56"/>
      <c r="GY502" s="56"/>
      <c r="GZ502" s="56"/>
      <c r="HA502" s="56"/>
      <c r="HB502" s="56"/>
      <c r="HC502" s="56"/>
      <c r="HD502" s="56"/>
      <c r="HE502" s="56"/>
      <c r="HF502" s="56"/>
      <c r="HG502" s="56"/>
      <c r="HH502" s="56"/>
      <c r="HI502" s="56"/>
      <c r="HJ502" s="56"/>
      <c r="HK502" s="56"/>
      <c r="HL502" s="56"/>
      <c r="HM502" s="56"/>
    </row>
    <row r="503" spans="2:221" x14ac:dyDescent="0.25"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6"/>
      <c r="EA503" s="56"/>
      <c r="EB503" s="56"/>
      <c r="EC503" s="56"/>
      <c r="ED503" s="56"/>
      <c r="EE503" s="56"/>
      <c r="EF503" s="56"/>
      <c r="EG503" s="56"/>
      <c r="EH503" s="56"/>
      <c r="EI503" s="56"/>
      <c r="EJ503" s="56"/>
      <c r="EK503" s="56"/>
      <c r="EL503" s="56"/>
      <c r="EM503" s="56"/>
      <c r="EN503" s="56"/>
      <c r="EO503" s="56"/>
      <c r="EP503" s="56"/>
      <c r="EQ503" s="56"/>
      <c r="ER503" s="56"/>
      <c r="ES503" s="56"/>
      <c r="ET503" s="56"/>
      <c r="EU503" s="56"/>
      <c r="EV503" s="56"/>
      <c r="EW503" s="56"/>
      <c r="EX503" s="56"/>
      <c r="EY503" s="56"/>
      <c r="EZ503" s="56"/>
      <c r="FA503" s="56"/>
      <c r="FB503" s="56"/>
      <c r="FC503" s="56"/>
      <c r="FD503" s="56"/>
      <c r="FE503" s="56"/>
      <c r="FF503" s="56"/>
      <c r="FG503" s="56"/>
      <c r="FH503" s="56"/>
      <c r="FI503" s="56"/>
      <c r="FJ503" s="56"/>
      <c r="FK503" s="56"/>
      <c r="FL503" s="56"/>
      <c r="FM503" s="56"/>
      <c r="FN503" s="56"/>
      <c r="FO503" s="56"/>
      <c r="FP503" s="56"/>
      <c r="FQ503" s="56"/>
      <c r="FR503" s="56"/>
      <c r="FS503" s="56"/>
      <c r="FT503" s="56"/>
      <c r="FU503" s="56"/>
      <c r="FV503" s="56"/>
      <c r="FW503" s="56"/>
      <c r="FX503" s="56"/>
      <c r="FY503" s="56"/>
      <c r="FZ503" s="56"/>
      <c r="GA503" s="56"/>
      <c r="GB503" s="56"/>
      <c r="GC503" s="56"/>
      <c r="GD503" s="56"/>
      <c r="GE503" s="56"/>
      <c r="GF503" s="56"/>
      <c r="GG503" s="56"/>
      <c r="GH503" s="56"/>
      <c r="GI503" s="56"/>
      <c r="GJ503" s="56"/>
      <c r="GK503" s="56"/>
      <c r="GL503" s="56"/>
      <c r="GM503" s="56"/>
      <c r="GN503" s="56"/>
      <c r="GO503" s="56"/>
      <c r="GP503" s="56"/>
      <c r="GQ503" s="56"/>
      <c r="GR503" s="56"/>
      <c r="GS503" s="56"/>
      <c r="GT503" s="56"/>
      <c r="GU503" s="56"/>
      <c r="GV503" s="56"/>
      <c r="GW503" s="56"/>
      <c r="GX503" s="56"/>
      <c r="GY503" s="56"/>
      <c r="GZ503" s="56"/>
      <c r="HA503" s="56"/>
      <c r="HB503" s="56"/>
      <c r="HC503" s="56"/>
      <c r="HD503" s="56"/>
      <c r="HE503" s="56"/>
      <c r="HF503" s="56"/>
      <c r="HG503" s="56"/>
      <c r="HH503" s="56"/>
      <c r="HI503" s="56"/>
      <c r="HJ503" s="56"/>
      <c r="HK503" s="56"/>
      <c r="HL503" s="56"/>
      <c r="HM503" s="56"/>
    </row>
    <row r="504" spans="2:221" x14ac:dyDescent="0.25"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  <c r="EO504" s="56"/>
      <c r="EP504" s="56"/>
      <c r="EQ504" s="56"/>
      <c r="ER504" s="56"/>
      <c r="ES504" s="56"/>
      <c r="ET504" s="56"/>
      <c r="EU504" s="56"/>
      <c r="EV504" s="56"/>
      <c r="EW504" s="56"/>
      <c r="EX504" s="56"/>
      <c r="EY504" s="56"/>
      <c r="EZ504" s="56"/>
      <c r="FA504" s="56"/>
      <c r="FB504" s="56"/>
      <c r="FC504" s="56"/>
      <c r="FD504" s="56"/>
      <c r="FE504" s="56"/>
      <c r="FF504" s="56"/>
      <c r="FG504" s="56"/>
      <c r="FH504" s="56"/>
      <c r="FI504" s="56"/>
      <c r="FJ504" s="56"/>
      <c r="FK504" s="56"/>
      <c r="FL504" s="56"/>
      <c r="FM504" s="56"/>
      <c r="FN504" s="56"/>
      <c r="FO504" s="56"/>
      <c r="FP504" s="56"/>
      <c r="FQ504" s="56"/>
      <c r="FR504" s="56"/>
      <c r="FS504" s="56"/>
      <c r="FT504" s="56"/>
      <c r="FU504" s="56"/>
      <c r="FV504" s="56"/>
      <c r="FW504" s="56"/>
      <c r="FX504" s="56"/>
      <c r="FY504" s="56"/>
      <c r="FZ504" s="56"/>
      <c r="GA504" s="56"/>
      <c r="GB504" s="56"/>
      <c r="GC504" s="56"/>
      <c r="GD504" s="56"/>
      <c r="GE504" s="56"/>
      <c r="GF504" s="56"/>
      <c r="GG504" s="56"/>
      <c r="GH504" s="56"/>
      <c r="GI504" s="56"/>
      <c r="GJ504" s="56"/>
      <c r="GK504" s="56"/>
      <c r="GL504" s="56"/>
      <c r="GM504" s="56"/>
      <c r="GN504" s="56"/>
      <c r="GO504" s="56"/>
      <c r="GP504" s="56"/>
      <c r="GQ504" s="56"/>
      <c r="GR504" s="56"/>
      <c r="GS504" s="56"/>
      <c r="GT504" s="56"/>
      <c r="GU504" s="56"/>
      <c r="GV504" s="56"/>
      <c r="GW504" s="56"/>
      <c r="GX504" s="56"/>
      <c r="GY504" s="56"/>
      <c r="GZ504" s="56"/>
      <c r="HA504" s="56"/>
      <c r="HB504" s="56"/>
      <c r="HC504" s="56"/>
      <c r="HD504" s="56"/>
      <c r="HE504" s="56"/>
      <c r="HF504" s="56"/>
      <c r="HG504" s="56"/>
      <c r="HH504" s="56"/>
      <c r="HI504" s="56"/>
      <c r="HJ504" s="56"/>
      <c r="HK504" s="56"/>
      <c r="HL504" s="56"/>
      <c r="HM504" s="56"/>
    </row>
    <row r="505" spans="2:221" x14ac:dyDescent="0.25"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  <c r="EO505" s="56"/>
      <c r="EP505" s="56"/>
      <c r="EQ505" s="56"/>
      <c r="ER505" s="56"/>
      <c r="ES505" s="56"/>
      <c r="ET505" s="56"/>
      <c r="EU505" s="56"/>
      <c r="EV505" s="56"/>
      <c r="EW505" s="56"/>
      <c r="EX505" s="56"/>
      <c r="EY505" s="56"/>
      <c r="EZ505" s="56"/>
      <c r="FA505" s="56"/>
      <c r="FB505" s="56"/>
      <c r="FC505" s="56"/>
      <c r="FD505" s="56"/>
      <c r="FE505" s="56"/>
      <c r="FF505" s="56"/>
      <c r="FG505" s="56"/>
      <c r="FH505" s="56"/>
      <c r="FI505" s="56"/>
      <c r="FJ505" s="56"/>
      <c r="FK505" s="56"/>
      <c r="FL505" s="56"/>
      <c r="FM505" s="56"/>
      <c r="FN505" s="56"/>
      <c r="FO505" s="56"/>
      <c r="FP505" s="56"/>
      <c r="FQ505" s="56"/>
      <c r="FR505" s="56"/>
      <c r="FS505" s="56"/>
      <c r="FT505" s="56"/>
      <c r="FU505" s="56"/>
      <c r="FV505" s="56"/>
      <c r="FW505" s="56"/>
      <c r="FX505" s="56"/>
      <c r="FY505" s="56"/>
      <c r="FZ505" s="56"/>
      <c r="GA505" s="56"/>
      <c r="GB505" s="56"/>
      <c r="GC505" s="56"/>
      <c r="GD505" s="56"/>
      <c r="GE505" s="56"/>
      <c r="GF505" s="56"/>
      <c r="GG505" s="56"/>
      <c r="GH505" s="56"/>
      <c r="GI505" s="56"/>
      <c r="GJ505" s="56"/>
      <c r="GK505" s="56"/>
      <c r="GL505" s="56"/>
      <c r="GM505" s="56"/>
      <c r="GN505" s="56"/>
      <c r="GO505" s="56"/>
      <c r="GP505" s="56"/>
      <c r="GQ505" s="56"/>
      <c r="GR505" s="56"/>
      <c r="GS505" s="56"/>
      <c r="GT505" s="56"/>
      <c r="GU505" s="56"/>
      <c r="GV505" s="56"/>
      <c r="GW505" s="56"/>
      <c r="GX505" s="56"/>
      <c r="GY505" s="56"/>
      <c r="GZ505" s="56"/>
      <c r="HA505" s="56"/>
      <c r="HB505" s="56"/>
      <c r="HC505" s="56"/>
      <c r="HD505" s="56"/>
      <c r="HE505" s="56"/>
      <c r="HF505" s="56"/>
      <c r="HG505" s="56"/>
      <c r="HH505" s="56"/>
      <c r="HI505" s="56"/>
      <c r="HJ505" s="56"/>
      <c r="HK505" s="56"/>
      <c r="HL505" s="56"/>
      <c r="HM505" s="56"/>
    </row>
    <row r="506" spans="2:221" x14ac:dyDescent="0.25"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  <c r="EO506" s="56"/>
      <c r="EP506" s="56"/>
      <c r="EQ506" s="56"/>
      <c r="ER506" s="56"/>
      <c r="ES506" s="56"/>
      <c r="ET506" s="56"/>
      <c r="EU506" s="56"/>
      <c r="EV506" s="56"/>
      <c r="EW506" s="56"/>
      <c r="EX506" s="56"/>
      <c r="EY506" s="56"/>
      <c r="EZ506" s="56"/>
      <c r="FA506" s="56"/>
      <c r="FB506" s="56"/>
      <c r="FC506" s="56"/>
      <c r="FD506" s="56"/>
      <c r="FE506" s="56"/>
      <c r="FF506" s="56"/>
      <c r="FG506" s="56"/>
      <c r="FH506" s="56"/>
      <c r="FI506" s="56"/>
      <c r="FJ506" s="56"/>
      <c r="FK506" s="56"/>
      <c r="FL506" s="56"/>
      <c r="FM506" s="56"/>
      <c r="FN506" s="56"/>
      <c r="FO506" s="56"/>
      <c r="FP506" s="56"/>
      <c r="FQ506" s="56"/>
      <c r="FR506" s="56"/>
      <c r="FS506" s="56"/>
      <c r="FT506" s="56"/>
      <c r="FU506" s="56"/>
      <c r="FV506" s="56"/>
      <c r="FW506" s="56"/>
      <c r="FX506" s="56"/>
      <c r="FY506" s="56"/>
      <c r="FZ506" s="56"/>
      <c r="GA506" s="56"/>
      <c r="GB506" s="56"/>
      <c r="GC506" s="56"/>
      <c r="GD506" s="56"/>
      <c r="GE506" s="56"/>
      <c r="GF506" s="56"/>
      <c r="GG506" s="56"/>
      <c r="GH506" s="56"/>
      <c r="GI506" s="56"/>
      <c r="GJ506" s="56"/>
      <c r="GK506" s="56"/>
      <c r="GL506" s="56"/>
      <c r="GM506" s="56"/>
      <c r="GN506" s="56"/>
      <c r="GO506" s="56"/>
      <c r="GP506" s="56"/>
      <c r="GQ506" s="56"/>
      <c r="GR506" s="56"/>
      <c r="GS506" s="56"/>
      <c r="GT506" s="56"/>
      <c r="GU506" s="56"/>
      <c r="GV506" s="56"/>
      <c r="GW506" s="56"/>
      <c r="GX506" s="56"/>
      <c r="GY506" s="56"/>
      <c r="GZ506" s="56"/>
      <c r="HA506" s="56"/>
      <c r="HB506" s="56"/>
      <c r="HC506" s="56"/>
      <c r="HD506" s="56"/>
      <c r="HE506" s="56"/>
      <c r="HF506" s="56"/>
      <c r="HG506" s="56"/>
      <c r="HH506" s="56"/>
      <c r="HI506" s="56"/>
      <c r="HJ506" s="56"/>
      <c r="HK506" s="56"/>
      <c r="HL506" s="56"/>
      <c r="HM506" s="56"/>
    </row>
    <row r="507" spans="2:221" x14ac:dyDescent="0.25"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  <c r="EO507" s="56"/>
      <c r="EP507" s="56"/>
      <c r="EQ507" s="56"/>
      <c r="ER507" s="56"/>
      <c r="ES507" s="56"/>
      <c r="ET507" s="56"/>
      <c r="EU507" s="56"/>
      <c r="EV507" s="56"/>
      <c r="EW507" s="56"/>
      <c r="EX507" s="56"/>
      <c r="EY507" s="56"/>
      <c r="EZ507" s="56"/>
      <c r="FA507" s="56"/>
      <c r="FB507" s="56"/>
      <c r="FC507" s="56"/>
      <c r="FD507" s="56"/>
      <c r="FE507" s="56"/>
      <c r="FF507" s="56"/>
      <c r="FG507" s="56"/>
      <c r="FH507" s="56"/>
      <c r="FI507" s="56"/>
      <c r="FJ507" s="56"/>
      <c r="FK507" s="56"/>
      <c r="FL507" s="56"/>
      <c r="FM507" s="56"/>
      <c r="FN507" s="56"/>
      <c r="FO507" s="56"/>
      <c r="FP507" s="56"/>
      <c r="FQ507" s="56"/>
      <c r="FR507" s="56"/>
      <c r="FS507" s="56"/>
      <c r="FT507" s="56"/>
      <c r="FU507" s="56"/>
      <c r="FV507" s="56"/>
      <c r="FW507" s="56"/>
      <c r="FX507" s="56"/>
      <c r="FY507" s="56"/>
      <c r="FZ507" s="56"/>
      <c r="GA507" s="56"/>
      <c r="GB507" s="56"/>
      <c r="GC507" s="56"/>
      <c r="GD507" s="56"/>
      <c r="GE507" s="56"/>
      <c r="GF507" s="56"/>
      <c r="GG507" s="56"/>
      <c r="GH507" s="56"/>
      <c r="GI507" s="56"/>
      <c r="GJ507" s="56"/>
      <c r="GK507" s="56"/>
      <c r="GL507" s="56"/>
      <c r="GM507" s="56"/>
      <c r="GN507" s="56"/>
      <c r="GO507" s="56"/>
      <c r="GP507" s="56"/>
      <c r="GQ507" s="56"/>
      <c r="GR507" s="56"/>
      <c r="GS507" s="56"/>
      <c r="GT507" s="56"/>
      <c r="GU507" s="56"/>
      <c r="GV507" s="56"/>
      <c r="GW507" s="56"/>
      <c r="GX507" s="56"/>
      <c r="GY507" s="56"/>
      <c r="GZ507" s="56"/>
      <c r="HA507" s="56"/>
      <c r="HB507" s="56"/>
      <c r="HC507" s="56"/>
      <c r="HD507" s="56"/>
      <c r="HE507" s="56"/>
      <c r="HF507" s="56"/>
      <c r="HG507" s="56"/>
      <c r="HH507" s="56"/>
      <c r="HI507" s="56"/>
      <c r="HJ507" s="56"/>
      <c r="HK507" s="56"/>
      <c r="HL507" s="56"/>
      <c r="HM507" s="56"/>
    </row>
    <row r="508" spans="2:221" x14ac:dyDescent="0.25"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  <c r="EO508" s="56"/>
      <c r="EP508" s="56"/>
      <c r="EQ508" s="56"/>
      <c r="ER508" s="56"/>
      <c r="ES508" s="56"/>
      <c r="ET508" s="56"/>
      <c r="EU508" s="56"/>
      <c r="EV508" s="56"/>
      <c r="EW508" s="56"/>
      <c r="EX508" s="56"/>
      <c r="EY508" s="56"/>
      <c r="EZ508" s="56"/>
      <c r="FA508" s="56"/>
      <c r="FB508" s="56"/>
      <c r="FC508" s="56"/>
      <c r="FD508" s="56"/>
      <c r="FE508" s="56"/>
      <c r="FF508" s="56"/>
      <c r="FG508" s="56"/>
      <c r="FH508" s="56"/>
      <c r="FI508" s="56"/>
      <c r="FJ508" s="56"/>
      <c r="FK508" s="56"/>
      <c r="FL508" s="56"/>
      <c r="FM508" s="56"/>
      <c r="FN508" s="56"/>
      <c r="FO508" s="56"/>
      <c r="FP508" s="56"/>
      <c r="FQ508" s="56"/>
      <c r="FR508" s="56"/>
      <c r="FS508" s="56"/>
      <c r="FT508" s="56"/>
      <c r="FU508" s="56"/>
      <c r="FV508" s="56"/>
      <c r="FW508" s="56"/>
      <c r="FX508" s="56"/>
      <c r="FY508" s="56"/>
      <c r="FZ508" s="56"/>
      <c r="GA508" s="56"/>
      <c r="GB508" s="56"/>
      <c r="GC508" s="56"/>
      <c r="GD508" s="56"/>
      <c r="GE508" s="56"/>
      <c r="GF508" s="56"/>
      <c r="GG508" s="56"/>
      <c r="GH508" s="56"/>
      <c r="GI508" s="56"/>
      <c r="GJ508" s="56"/>
      <c r="GK508" s="56"/>
      <c r="GL508" s="56"/>
      <c r="GM508" s="56"/>
      <c r="GN508" s="56"/>
      <c r="GO508" s="56"/>
      <c r="GP508" s="56"/>
      <c r="GQ508" s="56"/>
      <c r="GR508" s="56"/>
      <c r="GS508" s="56"/>
      <c r="GT508" s="56"/>
      <c r="GU508" s="56"/>
      <c r="GV508" s="56"/>
      <c r="GW508" s="56"/>
      <c r="GX508" s="56"/>
      <c r="GY508" s="56"/>
      <c r="GZ508" s="56"/>
      <c r="HA508" s="56"/>
      <c r="HB508" s="56"/>
      <c r="HC508" s="56"/>
      <c r="HD508" s="56"/>
      <c r="HE508" s="56"/>
      <c r="HF508" s="56"/>
      <c r="HG508" s="56"/>
      <c r="HH508" s="56"/>
      <c r="HI508" s="56"/>
      <c r="HJ508" s="56"/>
      <c r="HK508" s="56"/>
      <c r="HL508" s="56"/>
      <c r="HM508" s="56"/>
    </row>
    <row r="509" spans="2:221" x14ac:dyDescent="0.25"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  <c r="EO509" s="56"/>
      <c r="EP509" s="56"/>
      <c r="EQ509" s="56"/>
      <c r="ER509" s="56"/>
      <c r="ES509" s="56"/>
      <c r="ET509" s="56"/>
      <c r="EU509" s="56"/>
      <c r="EV509" s="56"/>
      <c r="EW509" s="56"/>
      <c r="EX509" s="56"/>
      <c r="EY509" s="56"/>
      <c r="EZ509" s="56"/>
      <c r="FA509" s="56"/>
      <c r="FB509" s="56"/>
      <c r="FC509" s="56"/>
      <c r="FD509" s="56"/>
      <c r="FE509" s="56"/>
      <c r="FF509" s="56"/>
      <c r="FG509" s="56"/>
      <c r="FH509" s="56"/>
      <c r="FI509" s="56"/>
      <c r="FJ509" s="56"/>
      <c r="FK509" s="56"/>
      <c r="FL509" s="56"/>
      <c r="FM509" s="56"/>
      <c r="FN509" s="56"/>
      <c r="FO509" s="56"/>
      <c r="FP509" s="56"/>
      <c r="FQ509" s="56"/>
      <c r="FR509" s="56"/>
      <c r="FS509" s="56"/>
      <c r="FT509" s="56"/>
      <c r="FU509" s="56"/>
      <c r="FV509" s="56"/>
      <c r="FW509" s="56"/>
      <c r="FX509" s="56"/>
      <c r="FY509" s="56"/>
      <c r="FZ509" s="56"/>
      <c r="GA509" s="56"/>
      <c r="GB509" s="56"/>
      <c r="GC509" s="56"/>
      <c r="GD509" s="56"/>
      <c r="GE509" s="56"/>
      <c r="GF509" s="56"/>
      <c r="GG509" s="56"/>
      <c r="GH509" s="56"/>
      <c r="GI509" s="56"/>
      <c r="GJ509" s="56"/>
      <c r="GK509" s="56"/>
      <c r="GL509" s="56"/>
      <c r="GM509" s="56"/>
      <c r="GN509" s="56"/>
      <c r="GO509" s="56"/>
      <c r="GP509" s="56"/>
      <c r="GQ509" s="56"/>
      <c r="GR509" s="56"/>
      <c r="GS509" s="56"/>
      <c r="GT509" s="56"/>
      <c r="GU509" s="56"/>
      <c r="GV509" s="56"/>
      <c r="GW509" s="56"/>
      <c r="GX509" s="56"/>
      <c r="GY509" s="56"/>
      <c r="GZ509" s="56"/>
      <c r="HA509" s="56"/>
      <c r="HB509" s="56"/>
      <c r="HC509" s="56"/>
      <c r="HD509" s="56"/>
      <c r="HE509" s="56"/>
      <c r="HF509" s="56"/>
      <c r="HG509" s="56"/>
      <c r="HH509" s="56"/>
      <c r="HI509" s="56"/>
      <c r="HJ509" s="56"/>
      <c r="HK509" s="56"/>
      <c r="HL509" s="56"/>
      <c r="HM509" s="56"/>
    </row>
    <row r="510" spans="2:221" x14ac:dyDescent="0.25"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  <c r="EO510" s="56"/>
      <c r="EP510" s="56"/>
      <c r="EQ510" s="56"/>
      <c r="ER510" s="56"/>
      <c r="ES510" s="56"/>
      <c r="ET510" s="56"/>
      <c r="EU510" s="56"/>
      <c r="EV510" s="56"/>
      <c r="EW510" s="56"/>
      <c r="EX510" s="56"/>
      <c r="EY510" s="56"/>
      <c r="EZ510" s="56"/>
      <c r="FA510" s="56"/>
      <c r="FB510" s="56"/>
      <c r="FC510" s="56"/>
      <c r="FD510" s="56"/>
      <c r="FE510" s="56"/>
      <c r="FF510" s="56"/>
      <c r="FG510" s="56"/>
      <c r="FH510" s="56"/>
      <c r="FI510" s="56"/>
      <c r="FJ510" s="56"/>
      <c r="FK510" s="56"/>
      <c r="FL510" s="56"/>
      <c r="FM510" s="56"/>
      <c r="FN510" s="56"/>
      <c r="FO510" s="56"/>
      <c r="FP510" s="56"/>
      <c r="FQ510" s="56"/>
      <c r="FR510" s="56"/>
      <c r="FS510" s="56"/>
      <c r="FT510" s="56"/>
      <c r="FU510" s="56"/>
      <c r="FV510" s="56"/>
      <c r="FW510" s="56"/>
      <c r="FX510" s="56"/>
      <c r="FY510" s="56"/>
      <c r="FZ510" s="56"/>
      <c r="GA510" s="56"/>
      <c r="GB510" s="56"/>
      <c r="GC510" s="56"/>
      <c r="GD510" s="56"/>
      <c r="GE510" s="56"/>
      <c r="GF510" s="56"/>
      <c r="GG510" s="56"/>
      <c r="GH510" s="56"/>
      <c r="GI510" s="56"/>
      <c r="GJ510" s="56"/>
      <c r="GK510" s="56"/>
      <c r="GL510" s="56"/>
      <c r="GM510" s="56"/>
      <c r="GN510" s="56"/>
      <c r="GO510" s="56"/>
      <c r="GP510" s="56"/>
      <c r="GQ510" s="56"/>
      <c r="GR510" s="56"/>
      <c r="GS510" s="56"/>
      <c r="GT510" s="56"/>
      <c r="GU510" s="56"/>
      <c r="GV510" s="56"/>
      <c r="GW510" s="56"/>
      <c r="GX510" s="56"/>
      <c r="GY510" s="56"/>
      <c r="GZ510" s="56"/>
      <c r="HA510" s="56"/>
      <c r="HB510" s="56"/>
      <c r="HC510" s="56"/>
      <c r="HD510" s="56"/>
      <c r="HE510" s="56"/>
      <c r="HF510" s="56"/>
      <c r="HG510" s="56"/>
      <c r="HH510" s="56"/>
      <c r="HI510" s="56"/>
      <c r="HJ510" s="56"/>
      <c r="HK510" s="56"/>
      <c r="HL510" s="56"/>
      <c r="HM510" s="56"/>
    </row>
    <row r="511" spans="2:221" x14ac:dyDescent="0.25"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  <c r="EO511" s="56"/>
      <c r="EP511" s="56"/>
      <c r="EQ511" s="56"/>
      <c r="ER511" s="56"/>
      <c r="ES511" s="56"/>
      <c r="ET511" s="56"/>
      <c r="EU511" s="56"/>
      <c r="EV511" s="56"/>
      <c r="EW511" s="56"/>
      <c r="EX511" s="56"/>
      <c r="EY511" s="56"/>
      <c r="EZ511" s="56"/>
      <c r="FA511" s="56"/>
      <c r="FB511" s="56"/>
      <c r="FC511" s="56"/>
      <c r="FD511" s="56"/>
      <c r="FE511" s="56"/>
      <c r="FF511" s="56"/>
      <c r="FG511" s="56"/>
      <c r="FH511" s="56"/>
      <c r="FI511" s="56"/>
      <c r="FJ511" s="56"/>
      <c r="FK511" s="56"/>
      <c r="FL511" s="56"/>
      <c r="FM511" s="56"/>
      <c r="FN511" s="56"/>
      <c r="FO511" s="56"/>
      <c r="FP511" s="56"/>
      <c r="FQ511" s="56"/>
      <c r="FR511" s="56"/>
      <c r="FS511" s="56"/>
      <c r="FT511" s="56"/>
      <c r="FU511" s="56"/>
      <c r="FV511" s="56"/>
      <c r="FW511" s="56"/>
      <c r="FX511" s="56"/>
      <c r="FY511" s="56"/>
      <c r="FZ511" s="56"/>
      <c r="GA511" s="56"/>
      <c r="GB511" s="56"/>
      <c r="GC511" s="56"/>
      <c r="GD511" s="56"/>
      <c r="GE511" s="56"/>
      <c r="GF511" s="56"/>
      <c r="GG511" s="56"/>
      <c r="GH511" s="56"/>
      <c r="GI511" s="56"/>
      <c r="GJ511" s="56"/>
      <c r="GK511" s="56"/>
      <c r="GL511" s="56"/>
      <c r="GM511" s="56"/>
      <c r="GN511" s="56"/>
      <c r="GO511" s="56"/>
      <c r="GP511" s="56"/>
      <c r="GQ511" s="56"/>
      <c r="GR511" s="56"/>
      <c r="GS511" s="56"/>
      <c r="GT511" s="56"/>
      <c r="GU511" s="56"/>
      <c r="GV511" s="56"/>
      <c r="GW511" s="56"/>
      <c r="GX511" s="56"/>
      <c r="GY511" s="56"/>
      <c r="GZ511" s="56"/>
      <c r="HA511" s="56"/>
      <c r="HB511" s="56"/>
      <c r="HC511" s="56"/>
      <c r="HD511" s="56"/>
      <c r="HE511" s="56"/>
      <c r="HF511" s="56"/>
      <c r="HG511" s="56"/>
      <c r="HH511" s="56"/>
      <c r="HI511" s="56"/>
      <c r="HJ511" s="56"/>
      <c r="HK511" s="56"/>
      <c r="HL511" s="56"/>
      <c r="HM511" s="56"/>
    </row>
    <row r="512" spans="2:221" x14ac:dyDescent="0.25"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  <c r="EO512" s="56"/>
      <c r="EP512" s="56"/>
      <c r="EQ512" s="56"/>
      <c r="ER512" s="56"/>
      <c r="ES512" s="56"/>
      <c r="ET512" s="56"/>
      <c r="EU512" s="56"/>
      <c r="EV512" s="56"/>
      <c r="EW512" s="56"/>
      <c r="EX512" s="56"/>
      <c r="EY512" s="56"/>
      <c r="EZ512" s="56"/>
      <c r="FA512" s="56"/>
      <c r="FB512" s="56"/>
      <c r="FC512" s="56"/>
      <c r="FD512" s="56"/>
      <c r="FE512" s="56"/>
      <c r="FF512" s="56"/>
      <c r="FG512" s="56"/>
      <c r="FH512" s="56"/>
      <c r="FI512" s="56"/>
      <c r="FJ512" s="56"/>
      <c r="FK512" s="56"/>
      <c r="FL512" s="56"/>
      <c r="FM512" s="56"/>
      <c r="FN512" s="56"/>
      <c r="FO512" s="56"/>
      <c r="FP512" s="56"/>
      <c r="FQ512" s="56"/>
      <c r="FR512" s="56"/>
      <c r="FS512" s="56"/>
      <c r="FT512" s="56"/>
      <c r="FU512" s="56"/>
      <c r="FV512" s="56"/>
      <c r="FW512" s="56"/>
      <c r="FX512" s="56"/>
      <c r="FY512" s="56"/>
      <c r="FZ512" s="56"/>
      <c r="GA512" s="56"/>
      <c r="GB512" s="56"/>
      <c r="GC512" s="56"/>
      <c r="GD512" s="56"/>
      <c r="GE512" s="56"/>
      <c r="GF512" s="56"/>
      <c r="GG512" s="56"/>
      <c r="GH512" s="56"/>
      <c r="GI512" s="56"/>
      <c r="GJ512" s="56"/>
      <c r="GK512" s="56"/>
      <c r="GL512" s="56"/>
      <c r="GM512" s="56"/>
      <c r="GN512" s="56"/>
      <c r="GO512" s="56"/>
      <c r="GP512" s="56"/>
      <c r="GQ512" s="56"/>
      <c r="GR512" s="56"/>
      <c r="GS512" s="56"/>
      <c r="GT512" s="56"/>
      <c r="GU512" s="56"/>
      <c r="GV512" s="56"/>
      <c r="GW512" s="56"/>
      <c r="GX512" s="56"/>
      <c r="GY512" s="56"/>
      <c r="GZ512" s="56"/>
      <c r="HA512" s="56"/>
      <c r="HB512" s="56"/>
      <c r="HC512" s="56"/>
      <c r="HD512" s="56"/>
      <c r="HE512" s="56"/>
      <c r="HF512" s="56"/>
      <c r="HG512" s="56"/>
      <c r="HH512" s="56"/>
      <c r="HI512" s="56"/>
      <c r="HJ512" s="56"/>
      <c r="HK512" s="56"/>
      <c r="HL512" s="56"/>
      <c r="HM512" s="56"/>
    </row>
    <row r="513" spans="2:221" x14ac:dyDescent="0.25"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  <c r="EO513" s="56"/>
      <c r="EP513" s="56"/>
      <c r="EQ513" s="56"/>
      <c r="ER513" s="56"/>
      <c r="ES513" s="56"/>
      <c r="ET513" s="56"/>
      <c r="EU513" s="56"/>
      <c r="EV513" s="56"/>
      <c r="EW513" s="56"/>
      <c r="EX513" s="56"/>
      <c r="EY513" s="56"/>
      <c r="EZ513" s="56"/>
      <c r="FA513" s="56"/>
      <c r="FB513" s="56"/>
      <c r="FC513" s="56"/>
      <c r="FD513" s="56"/>
      <c r="FE513" s="56"/>
      <c r="FF513" s="56"/>
      <c r="FG513" s="56"/>
      <c r="FH513" s="56"/>
      <c r="FI513" s="56"/>
      <c r="FJ513" s="56"/>
      <c r="FK513" s="56"/>
      <c r="FL513" s="56"/>
      <c r="FM513" s="56"/>
      <c r="FN513" s="56"/>
      <c r="FO513" s="56"/>
      <c r="FP513" s="56"/>
      <c r="FQ513" s="56"/>
      <c r="FR513" s="56"/>
      <c r="FS513" s="56"/>
      <c r="FT513" s="56"/>
      <c r="FU513" s="56"/>
      <c r="FV513" s="56"/>
      <c r="FW513" s="56"/>
      <c r="FX513" s="56"/>
      <c r="FY513" s="56"/>
      <c r="FZ513" s="56"/>
      <c r="GA513" s="56"/>
      <c r="GB513" s="56"/>
      <c r="GC513" s="56"/>
      <c r="GD513" s="56"/>
      <c r="GE513" s="56"/>
      <c r="GF513" s="56"/>
      <c r="GG513" s="56"/>
      <c r="GH513" s="56"/>
      <c r="GI513" s="56"/>
      <c r="GJ513" s="56"/>
      <c r="GK513" s="56"/>
      <c r="GL513" s="56"/>
      <c r="GM513" s="56"/>
      <c r="GN513" s="56"/>
      <c r="GO513" s="56"/>
      <c r="GP513" s="56"/>
      <c r="GQ513" s="56"/>
      <c r="GR513" s="56"/>
      <c r="GS513" s="56"/>
      <c r="GT513" s="56"/>
      <c r="GU513" s="56"/>
      <c r="GV513" s="56"/>
      <c r="GW513" s="56"/>
      <c r="GX513" s="56"/>
      <c r="GY513" s="56"/>
      <c r="GZ513" s="56"/>
      <c r="HA513" s="56"/>
      <c r="HB513" s="56"/>
      <c r="HC513" s="56"/>
      <c r="HD513" s="56"/>
      <c r="HE513" s="56"/>
      <c r="HF513" s="56"/>
      <c r="HG513" s="56"/>
      <c r="HH513" s="56"/>
      <c r="HI513" s="56"/>
      <c r="HJ513" s="56"/>
      <c r="HK513" s="56"/>
      <c r="HL513" s="56"/>
      <c r="HM513" s="56"/>
    </row>
    <row r="514" spans="2:221" x14ac:dyDescent="0.25"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  <c r="EO514" s="56"/>
      <c r="EP514" s="56"/>
      <c r="EQ514" s="56"/>
      <c r="ER514" s="56"/>
      <c r="ES514" s="56"/>
      <c r="ET514" s="56"/>
      <c r="EU514" s="56"/>
      <c r="EV514" s="56"/>
      <c r="EW514" s="56"/>
      <c r="EX514" s="56"/>
      <c r="EY514" s="56"/>
      <c r="EZ514" s="56"/>
      <c r="FA514" s="56"/>
      <c r="FB514" s="56"/>
      <c r="FC514" s="56"/>
      <c r="FD514" s="56"/>
      <c r="FE514" s="56"/>
      <c r="FF514" s="56"/>
      <c r="FG514" s="56"/>
      <c r="FH514" s="56"/>
      <c r="FI514" s="56"/>
      <c r="FJ514" s="56"/>
      <c r="FK514" s="56"/>
      <c r="FL514" s="56"/>
      <c r="FM514" s="56"/>
      <c r="FN514" s="56"/>
      <c r="FO514" s="56"/>
      <c r="FP514" s="56"/>
      <c r="FQ514" s="56"/>
      <c r="FR514" s="56"/>
      <c r="FS514" s="56"/>
      <c r="FT514" s="56"/>
      <c r="FU514" s="56"/>
      <c r="FV514" s="56"/>
      <c r="FW514" s="56"/>
      <c r="FX514" s="56"/>
      <c r="FY514" s="56"/>
      <c r="FZ514" s="56"/>
      <c r="GA514" s="56"/>
      <c r="GB514" s="56"/>
      <c r="GC514" s="56"/>
      <c r="GD514" s="56"/>
      <c r="GE514" s="56"/>
      <c r="GF514" s="56"/>
      <c r="GG514" s="56"/>
      <c r="GH514" s="56"/>
      <c r="GI514" s="56"/>
      <c r="GJ514" s="56"/>
      <c r="GK514" s="56"/>
      <c r="GL514" s="56"/>
      <c r="GM514" s="56"/>
      <c r="GN514" s="56"/>
      <c r="GO514" s="56"/>
      <c r="GP514" s="56"/>
      <c r="GQ514" s="56"/>
      <c r="GR514" s="56"/>
      <c r="GS514" s="56"/>
      <c r="GT514" s="56"/>
      <c r="GU514" s="56"/>
      <c r="GV514" s="56"/>
      <c r="GW514" s="56"/>
      <c r="GX514" s="56"/>
      <c r="GY514" s="56"/>
      <c r="GZ514" s="56"/>
      <c r="HA514" s="56"/>
      <c r="HB514" s="56"/>
      <c r="HC514" s="56"/>
      <c r="HD514" s="56"/>
      <c r="HE514" s="56"/>
      <c r="HF514" s="56"/>
      <c r="HG514" s="56"/>
      <c r="HH514" s="56"/>
      <c r="HI514" s="56"/>
      <c r="HJ514" s="56"/>
      <c r="HK514" s="56"/>
      <c r="HL514" s="56"/>
      <c r="HM514" s="56"/>
    </row>
    <row r="515" spans="2:221" x14ac:dyDescent="0.25"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  <c r="EO515" s="56"/>
      <c r="EP515" s="56"/>
      <c r="EQ515" s="56"/>
      <c r="ER515" s="56"/>
      <c r="ES515" s="56"/>
      <c r="ET515" s="56"/>
      <c r="EU515" s="56"/>
      <c r="EV515" s="56"/>
      <c r="EW515" s="56"/>
      <c r="EX515" s="56"/>
      <c r="EY515" s="56"/>
      <c r="EZ515" s="56"/>
      <c r="FA515" s="56"/>
      <c r="FB515" s="56"/>
      <c r="FC515" s="56"/>
      <c r="FD515" s="56"/>
      <c r="FE515" s="56"/>
      <c r="FF515" s="56"/>
      <c r="FG515" s="56"/>
      <c r="FH515" s="56"/>
      <c r="FI515" s="56"/>
      <c r="FJ515" s="56"/>
      <c r="FK515" s="56"/>
      <c r="FL515" s="56"/>
      <c r="FM515" s="56"/>
      <c r="FN515" s="56"/>
      <c r="FO515" s="56"/>
      <c r="FP515" s="56"/>
      <c r="FQ515" s="56"/>
      <c r="FR515" s="56"/>
      <c r="FS515" s="56"/>
      <c r="FT515" s="56"/>
      <c r="FU515" s="56"/>
      <c r="FV515" s="56"/>
      <c r="FW515" s="56"/>
      <c r="FX515" s="56"/>
      <c r="FY515" s="56"/>
      <c r="FZ515" s="56"/>
      <c r="GA515" s="56"/>
      <c r="GB515" s="56"/>
      <c r="GC515" s="56"/>
      <c r="GD515" s="56"/>
      <c r="GE515" s="56"/>
      <c r="GF515" s="56"/>
      <c r="GG515" s="56"/>
      <c r="GH515" s="56"/>
      <c r="GI515" s="56"/>
      <c r="GJ515" s="56"/>
      <c r="GK515" s="56"/>
      <c r="GL515" s="56"/>
      <c r="GM515" s="56"/>
      <c r="GN515" s="56"/>
      <c r="GO515" s="56"/>
      <c r="GP515" s="56"/>
      <c r="GQ515" s="56"/>
      <c r="GR515" s="56"/>
      <c r="GS515" s="56"/>
      <c r="GT515" s="56"/>
      <c r="GU515" s="56"/>
      <c r="GV515" s="56"/>
      <c r="GW515" s="56"/>
      <c r="GX515" s="56"/>
      <c r="GY515" s="56"/>
      <c r="GZ515" s="56"/>
      <c r="HA515" s="56"/>
      <c r="HB515" s="56"/>
      <c r="HC515" s="56"/>
      <c r="HD515" s="56"/>
      <c r="HE515" s="56"/>
      <c r="HF515" s="56"/>
      <c r="HG515" s="56"/>
      <c r="HH515" s="56"/>
      <c r="HI515" s="56"/>
      <c r="HJ515" s="56"/>
      <c r="HK515" s="56"/>
      <c r="HL515" s="56"/>
      <c r="HM515" s="56"/>
    </row>
    <row r="516" spans="2:221" x14ac:dyDescent="0.25"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  <c r="EO516" s="56"/>
      <c r="EP516" s="56"/>
      <c r="EQ516" s="56"/>
      <c r="ER516" s="56"/>
      <c r="ES516" s="56"/>
      <c r="ET516" s="56"/>
      <c r="EU516" s="56"/>
      <c r="EV516" s="56"/>
      <c r="EW516" s="56"/>
      <c r="EX516" s="56"/>
      <c r="EY516" s="56"/>
      <c r="EZ516" s="56"/>
      <c r="FA516" s="56"/>
      <c r="FB516" s="56"/>
      <c r="FC516" s="56"/>
      <c r="FD516" s="56"/>
      <c r="FE516" s="56"/>
      <c r="FF516" s="56"/>
      <c r="FG516" s="56"/>
      <c r="FH516" s="56"/>
      <c r="FI516" s="56"/>
      <c r="FJ516" s="56"/>
      <c r="FK516" s="56"/>
      <c r="FL516" s="56"/>
      <c r="FM516" s="56"/>
      <c r="FN516" s="56"/>
      <c r="FO516" s="56"/>
      <c r="FP516" s="56"/>
      <c r="FQ516" s="56"/>
      <c r="FR516" s="56"/>
      <c r="FS516" s="56"/>
      <c r="FT516" s="56"/>
      <c r="FU516" s="56"/>
      <c r="FV516" s="56"/>
      <c r="FW516" s="56"/>
      <c r="FX516" s="56"/>
      <c r="FY516" s="56"/>
      <c r="FZ516" s="56"/>
      <c r="GA516" s="56"/>
      <c r="GB516" s="56"/>
      <c r="GC516" s="56"/>
      <c r="GD516" s="56"/>
      <c r="GE516" s="56"/>
      <c r="GF516" s="56"/>
      <c r="GG516" s="56"/>
      <c r="GH516" s="56"/>
      <c r="GI516" s="56"/>
      <c r="GJ516" s="56"/>
      <c r="GK516" s="56"/>
      <c r="GL516" s="56"/>
      <c r="GM516" s="56"/>
      <c r="GN516" s="56"/>
      <c r="GO516" s="56"/>
      <c r="GP516" s="56"/>
      <c r="GQ516" s="56"/>
      <c r="GR516" s="56"/>
      <c r="GS516" s="56"/>
      <c r="GT516" s="56"/>
      <c r="GU516" s="56"/>
      <c r="GV516" s="56"/>
      <c r="GW516" s="56"/>
      <c r="GX516" s="56"/>
      <c r="GY516" s="56"/>
      <c r="GZ516" s="56"/>
      <c r="HA516" s="56"/>
      <c r="HB516" s="56"/>
      <c r="HC516" s="56"/>
      <c r="HD516" s="56"/>
      <c r="HE516" s="56"/>
      <c r="HF516" s="56"/>
      <c r="HG516" s="56"/>
      <c r="HH516" s="56"/>
      <c r="HI516" s="56"/>
      <c r="HJ516" s="56"/>
      <c r="HK516" s="56"/>
      <c r="HL516" s="56"/>
      <c r="HM516" s="56"/>
    </row>
    <row r="517" spans="2:221" x14ac:dyDescent="0.25"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  <c r="EO517" s="56"/>
      <c r="EP517" s="56"/>
      <c r="EQ517" s="56"/>
      <c r="ER517" s="56"/>
      <c r="ES517" s="56"/>
      <c r="ET517" s="56"/>
      <c r="EU517" s="56"/>
      <c r="EV517" s="56"/>
      <c r="EW517" s="56"/>
      <c r="EX517" s="56"/>
      <c r="EY517" s="56"/>
      <c r="EZ517" s="56"/>
      <c r="FA517" s="56"/>
      <c r="FB517" s="56"/>
      <c r="FC517" s="56"/>
      <c r="FD517" s="56"/>
      <c r="FE517" s="56"/>
      <c r="FF517" s="56"/>
      <c r="FG517" s="56"/>
      <c r="FH517" s="56"/>
      <c r="FI517" s="56"/>
      <c r="FJ517" s="56"/>
      <c r="FK517" s="56"/>
      <c r="FL517" s="56"/>
      <c r="FM517" s="56"/>
      <c r="FN517" s="56"/>
      <c r="FO517" s="56"/>
      <c r="FP517" s="56"/>
      <c r="FQ517" s="56"/>
      <c r="FR517" s="56"/>
      <c r="FS517" s="56"/>
      <c r="FT517" s="56"/>
      <c r="FU517" s="56"/>
      <c r="FV517" s="56"/>
      <c r="FW517" s="56"/>
      <c r="FX517" s="56"/>
      <c r="FY517" s="56"/>
      <c r="FZ517" s="56"/>
      <c r="GA517" s="56"/>
      <c r="GB517" s="56"/>
      <c r="GC517" s="56"/>
      <c r="GD517" s="56"/>
      <c r="GE517" s="56"/>
      <c r="GF517" s="56"/>
      <c r="GG517" s="56"/>
      <c r="GH517" s="56"/>
      <c r="GI517" s="56"/>
      <c r="GJ517" s="56"/>
      <c r="GK517" s="56"/>
      <c r="GL517" s="56"/>
      <c r="GM517" s="56"/>
      <c r="GN517" s="56"/>
      <c r="GO517" s="56"/>
      <c r="GP517" s="56"/>
      <c r="GQ517" s="56"/>
      <c r="GR517" s="56"/>
      <c r="GS517" s="56"/>
      <c r="GT517" s="56"/>
      <c r="GU517" s="56"/>
      <c r="GV517" s="56"/>
      <c r="GW517" s="56"/>
      <c r="GX517" s="56"/>
      <c r="GY517" s="56"/>
      <c r="GZ517" s="56"/>
      <c r="HA517" s="56"/>
      <c r="HB517" s="56"/>
      <c r="HC517" s="56"/>
      <c r="HD517" s="56"/>
      <c r="HE517" s="56"/>
      <c r="HF517" s="56"/>
      <c r="HG517" s="56"/>
      <c r="HH517" s="56"/>
      <c r="HI517" s="56"/>
      <c r="HJ517" s="56"/>
      <c r="HK517" s="56"/>
      <c r="HL517" s="56"/>
      <c r="HM517" s="56"/>
    </row>
    <row r="518" spans="2:221" x14ac:dyDescent="0.25"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  <c r="EO518" s="56"/>
      <c r="EP518" s="56"/>
      <c r="EQ518" s="56"/>
      <c r="ER518" s="56"/>
      <c r="ES518" s="56"/>
      <c r="ET518" s="56"/>
      <c r="EU518" s="56"/>
      <c r="EV518" s="56"/>
      <c r="EW518" s="56"/>
      <c r="EX518" s="56"/>
      <c r="EY518" s="56"/>
      <c r="EZ518" s="56"/>
      <c r="FA518" s="56"/>
      <c r="FB518" s="56"/>
      <c r="FC518" s="56"/>
      <c r="FD518" s="56"/>
      <c r="FE518" s="56"/>
      <c r="FF518" s="56"/>
      <c r="FG518" s="56"/>
      <c r="FH518" s="56"/>
      <c r="FI518" s="56"/>
      <c r="FJ518" s="56"/>
      <c r="FK518" s="56"/>
      <c r="FL518" s="56"/>
      <c r="FM518" s="56"/>
      <c r="FN518" s="56"/>
      <c r="FO518" s="56"/>
      <c r="FP518" s="56"/>
      <c r="FQ518" s="56"/>
      <c r="FR518" s="56"/>
      <c r="FS518" s="56"/>
      <c r="FT518" s="56"/>
      <c r="FU518" s="56"/>
      <c r="FV518" s="56"/>
      <c r="FW518" s="56"/>
      <c r="FX518" s="56"/>
      <c r="FY518" s="56"/>
      <c r="FZ518" s="56"/>
      <c r="GA518" s="56"/>
      <c r="GB518" s="56"/>
      <c r="GC518" s="56"/>
      <c r="GD518" s="56"/>
      <c r="GE518" s="56"/>
      <c r="GF518" s="56"/>
      <c r="GG518" s="56"/>
      <c r="GH518" s="56"/>
      <c r="GI518" s="56"/>
      <c r="GJ518" s="56"/>
      <c r="GK518" s="56"/>
      <c r="GL518" s="56"/>
      <c r="GM518" s="56"/>
      <c r="GN518" s="56"/>
      <c r="GO518" s="56"/>
      <c r="GP518" s="56"/>
      <c r="GQ518" s="56"/>
      <c r="GR518" s="56"/>
      <c r="GS518" s="56"/>
      <c r="GT518" s="56"/>
      <c r="GU518" s="56"/>
      <c r="GV518" s="56"/>
      <c r="GW518" s="56"/>
      <c r="GX518" s="56"/>
      <c r="GY518" s="56"/>
      <c r="GZ518" s="56"/>
      <c r="HA518" s="56"/>
      <c r="HB518" s="56"/>
      <c r="HC518" s="56"/>
      <c r="HD518" s="56"/>
      <c r="HE518" s="56"/>
      <c r="HF518" s="56"/>
      <c r="HG518" s="56"/>
      <c r="HH518" s="56"/>
      <c r="HI518" s="56"/>
      <c r="HJ518" s="56"/>
      <c r="HK518" s="56"/>
      <c r="HL518" s="56"/>
      <c r="HM518" s="56"/>
    </row>
    <row r="519" spans="2:221" x14ac:dyDescent="0.25"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  <c r="EO519" s="56"/>
      <c r="EP519" s="56"/>
      <c r="EQ519" s="56"/>
      <c r="ER519" s="56"/>
      <c r="ES519" s="56"/>
      <c r="ET519" s="56"/>
      <c r="EU519" s="56"/>
      <c r="EV519" s="56"/>
      <c r="EW519" s="56"/>
      <c r="EX519" s="56"/>
      <c r="EY519" s="56"/>
      <c r="EZ519" s="56"/>
      <c r="FA519" s="56"/>
      <c r="FB519" s="56"/>
      <c r="FC519" s="56"/>
      <c r="FD519" s="56"/>
      <c r="FE519" s="56"/>
      <c r="FF519" s="56"/>
      <c r="FG519" s="56"/>
      <c r="FH519" s="56"/>
      <c r="FI519" s="56"/>
      <c r="FJ519" s="56"/>
      <c r="FK519" s="56"/>
      <c r="FL519" s="56"/>
      <c r="FM519" s="56"/>
      <c r="FN519" s="56"/>
      <c r="FO519" s="56"/>
      <c r="FP519" s="56"/>
      <c r="FQ519" s="56"/>
      <c r="FR519" s="56"/>
      <c r="FS519" s="56"/>
      <c r="FT519" s="56"/>
      <c r="FU519" s="56"/>
      <c r="FV519" s="56"/>
      <c r="FW519" s="56"/>
      <c r="FX519" s="56"/>
      <c r="FY519" s="56"/>
      <c r="FZ519" s="56"/>
      <c r="GA519" s="56"/>
      <c r="GB519" s="56"/>
      <c r="GC519" s="56"/>
      <c r="GD519" s="56"/>
      <c r="GE519" s="56"/>
      <c r="GF519" s="56"/>
      <c r="GG519" s="56"/>
      <c r="GH519" s="56"/>
      <c r="GI519" s="56"/>
      <c r="GJ519" s="56"/>
      <c r="GK519" s="56"/>
      <c r="GL519" s="56"/>
      <c r="GM519" s="56"/>
      <c r="GN519" s="56"/>
      <c r="GO519" s="56"/>
      <c r="GP519" s="56"/>
      <c r="GQ519" s="56"/>
      <c r="GR519" s="56"/>
      <c r="GS519" s="56"/>
      <c r="GT519" s="56"/>
      <c r="GU519" s="56"/>
      <c r="GV519" s="56"/>
      <c r="GW519" s="56"/>
      <c r="GX519" s="56"/>
      <c r="GY519" s="56"/>
      <c r="GZ519" s="56"/>
      <c r="HA519" s="56"/>
      <c r="HB519" s="56"/>
      <c r="HC519" s="56"/>
      <c r="HD519" s="56"/>
      <c r="HE519" s="56"/>
      <c r="HF519" s="56"/>
      <c r="HG519" s="56"/>
      <c r="HH519" s="56"/>
      <c r="HI519" s="56"/>
      <c r="HJ519" s="56"/>
      <c r="HK519" s="56"/>
      <c r="HL519" s="56"/>
      <c r="HM519" s="56"/>
    </row>
    <row r="520" spans="2:221" x14ac:dyDescent="0.25"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  <c r="EO520" s="56"/>
      <c r="EP520" s="56"/>
      <c r="EQ520" s="56"/>
      <c r="ER520" s="56"/>
      <c r="ES520" s="56"/>
      <c r="ET520" s="56"/>
      <c r="EU520" s="56"/>
      <c r="EV520" s="56"/>
      <c r="EW520" s="56"/>
      <c r="EX520" s="56"/>
      <c r="EY520" s="56"/>
      <c r="EZ520" s="56"/>
      <c r="FA520" s="56"/>
      <c r="FB520" s="56"/>
      <c r="FC520" s="56"/>
      <c r="FD520" s="56"/>
      <c r="FE520" s="56"/>
      <c r="FF520" s="56"/>
      <c r="FG520" s="56"/>
      <c r="FH520" s="56"/>
      <c r="FI520" s="56"/>
      <c r="FJ520" s="56"/>
      <c r="FK520" s="56"/>
      <c r="FL520" s="56"/>
      <c r="FM520" s="56"/>
      <c r="FN520" s="56"/>
      <c r="FO520" s="56"/>
      <c r="FP520" s="56"/>
      <c r="FQ520" s="56"/>
      <c r="FR520" s="56"/>
      <c r="FS520" s="56"/>
      <c r="FT520" s="56"/>
      <c r="FU520" s="56"/>
      <c r="FV520" s="56"/>
      <c r="FW520" s="56"/>
      <c r="FX520" s="56"/>
      <c r="FY520" s="56"/>
      <c r="FZ520" s="56"/>
      <c r="GA520" s="56"/>
      <c r="GB520" s="56"/>
      <c r="GC520" s="56"/>
      <c r="GD520" s="56"/>
      <c r="GE520" s="56"/>
      <c r="GF520" s="56"/>
      <c r="GG520" s="56"/>
      <c r="GH520" s="56"/>
      <c r="GI520" s="56"/>
      <c r="GJ520" s="56"/>
      <c r="GK520" s="56"/>
      <c r="GL520" s="56"/>
      <c r="GM520" s="56"/>
      <c r="GN520" s="56"/>
      <c r="GO520" s="56"/>
      <c r="GP520" s="56"/>
      <c r="GQ520" s="56"/>
      <c r="GR520" s="56"/>
      <c r="GS520" s="56"/>
      <c r="GT520" s="56"/>
      <c r="GU520" s="56"/>
      <c r="GV520" s="56"/>
      <c r="GW520" s="56"/>
      <c r="GX520" s="56"/>
      <c r="GY520" s="56"/>
      <c r="GZ520" s="56"/>
      <c r="HA520" s="56"/>
      <c r="HB520" s="56"/>
      <c r="HC520" s="56"/>
      <c r="HD520" s="56"/>
      <c r="HE520" s="56"/>
      <c r="HF520" s="56"/>
      <c r="HG520" s="56"/>
      <c r="HH520" s="56"/>
      <c r="HI520" s="56"/>
      <c r="HJ520" s="56"/>
      <c r="HK520" s="56"/>
      <c r="HL520" s="56"/>
      <c r="HM520" s="56"/>
    </row>
    <row r="521" spans="2:221" x14ac:dyDescent="0.25"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6"/>
      <c r="EA521" s="56"/>
      <c r="EB521" s="56"/>
      <c r="EC521" s="56"/>
      <c r="ED521" s="56"/>
      <c r="EE521" s="56"/>
      <c r="EF521" s="56"/>
      <c r="EG521" s="56"/>
      <c r="EH521" s="56"/>
      <c r="EI521" s="56"/>
      <c r="EJ521" s="56"/>
      <c r="EK521" s="56"/>
      <c r="EL521" s="56"/>
      <c r="EM521" s="56"/>
      <c r="EN521" s="56"/>
      <c r="EO521" s="56"/>
      <c r="EP521" s="56"/>
      <c r="EQ521" s="56"/>
      <c r="ER521" s="56"/>
      <c r="ES521" s="56"/>
      <c r="ET521" s="56"/>
      <c r="EU521" s="56"/>
      <c r="EV521" s="56"/>
      <c r="EW521" s="56"/>
      <c r="EX521" s="56"/>
      <c r="EY521" s="56"/>
      <c r="EZ521" s="56"/>
      <c r="FA521" s="56"/>
      <c r="FB521" s="56"/>
      <c r="FC521" s="56"/>
      <c r="FD521" s="56"/>
      <c r="FE521" s="56"/>
      <c r="FF521" s="56"/>
      <c r="FG521" s="56"/>
      <c r="FH521" s="56"/>
      <c r="FI521" s="56"/>
      <c r="FJ521" s="56"/>
      <c r="FK521" s="56"/>
      <c r="FL521" s="56"/>
      <c r="FM521" s="56"/>
      <c r="FN521" s="56"/>
      <c r="FO521" s="56"/>
      <c r="FP521" s="56"/>
      <c r="FQ521" s="56"/>
      <c r="FR521" s="56"/>
      <c r="FS521" s="56"/>
      <c r="FT521" s="56"/>
      <c r="FU521" s="56"/>
      <c r="FV521" s="56"/>
      <c r="FW521" s="56"/>
      <c r="FX521" s="56"/>
      <c r="FY521" s="56"/>
      <c r="FZ521" s="56"/>
      <c r="GA521" s="56"/>
      <c r="GB521" s="56"/>
      <c r="GC521" s="56"/>
      <c r="GD521" s="56"/>
      <c r="GE521" s="56"/>
      <c r="GF521" s="56"/>
      <c r="GG521" s="56"/>
      <c r="GH521" s="56"/>
      <c r="GI521" s="56"/>
      <c r="GJ521" s="56"/>
      <c r="GK521" s="56"/>
      <c r="GL521" s="56"/>
      <c r="GM521" s="56"/>
      <c r="GN521" s="56"/>
      <c r="GO521" s="56"/>
      <c r="GP521" s="56"/>
      <c r="GQ521" s="56"/>
      <c r="GR521" s="56"/>
      <c r="GS521" s="56"/>
      <c r="GT521" s="56"/>
      <c r="GU521" s="56"/>
      <c r="GV521" s="56"/>
      <c r="GW521" s="56"/>
      <c r="GX521" s="56"/>
      <c r="GY521" s="56"/>
      <c r="GZ521" s="56"/>
      <c r="HA521" s="56"/>
      <c r="HB521" s="56"/>
      <c r="HC521" s="56"/>
      <c r="HD521" s="56"/>
      <c r="HE521" s="56"/>
      <c r="HF521" s="56"/>
      <c r="HG521" s="56"/>
      <c r="HH521" s="56"/>
      <c r="HI521" s="56"/>
      <c r="HJ521" s="56"/>
      <c r="HK521" s="56"/>
      <c r="HL521" s="56"/>
      <c r="HM521" s="56"/>
    </row>
    <row r="522" spans="2:221" x14ac:dyDescent="0.25"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  <c r="EO522" s="56"/>
      <c r="EP522" s="56"/>
      <c r="EQ522" s="56"/>
      <c r="ER522" s="56"/>
      <c r="ES522" s="56"/>
      <c r="ET522" s="56"/>
      <c r="EU522" s="56"/>
      <c r="EV522" s="56"/>
      <c r="EW522" s="56"/>
      <c r="EX522" s="56"/>
      <c r="EY522" s="56"/>
      <c r="EZ522" s="56"/>
      <c r="FA522" s="56"/>
      <c r="FB522" s="56"/>
      <c r="FC522" s="56"/>
      <c r="FD522" s="56"/>
      <c r="FE522" s="56"/>
      <c r="FF522" s="56"/>
      <c r="FG522" s="56"/>
      <c r="FH522" s="56"/>
      <c r="FI522" s="56"/>
      <c r="FJ522" s="56"/>
      <c r="FK522" s="56"/>
      <c r="FL522" s="56"/>
      <c r="FM522" s="56"/>
      <c r="FN522" s="56"/>
      <c r="FO522" s="56"/>
      <c r="FP522" s="56"/>
      <c r="FQ522" s="56"/>
      <c r="FR522" s="56"/>
      <c r="FS522" s="56"/>
      <c r="FT522" s="56"/>
      <c r="FU522" s="56"/>
      <c r="FV522" s="56"/>
      <c r="FW522" s="56"/>
      <c r="FX522" s="56"/>
      <c r="FY522" s="56"/>
      <c r="FZ522" s="56"/>
      <c r="GA522" s="56"/>
      <c r="GB522" s="56"/>
      <c r="GC522" s="56"/>
      <c r="GD522" s="56"/>
      <c r="GE522" s="56"/>
      <c r="GF522" s="56"/>
      <c r="GG522" s="56"/>
      <c r="GH522" s="56"/>
      <c r="GI522" s="56"/>
      <c r="GJ522" s="56"/>
      <c r="GK522" s="56"/>
      <c r="GL522" s="56"/>
      <c r="GM522" s="56"/>
      <c r="GN522" s="56"/>
      <c r="GO522" s="56"/>
      <c r="GP522" s="56"/>
      <c r="GQ522" s="56"/>
      <c r="GR522" s="56"/>
      <c r="GS522" s="56"/>
      <c r="GT522" s="56"/>
      <c r="GU522" s="56"/>
      <c r="GV522" s="56"/>
      <c r="GW522" s="56"/>
      <c r="GX522" s="56"/>
      <c r="GY522" s="56"/>
      <c r="GZ522" s="56"/>
      <c r="HA522" s="56"/>
      <c r="HB522" s="56"/>
      <c r="HC522" s="56"/>
      <c r="HD522" s="56"/>
      <c r="HE522" s="56"/>
      <c r="HF522" s="56"/>
      <c r="HG522" s="56"/>
      <c r="HH522" s="56"/>
      <c r="HI522" s="56"/>
      <c r="HJ522" s="56"/>
      <c r="HK522" s="56"/>
      <c r="HL522" s="56"/>
      <c r="HM522" s="56"/>
    </row>
    <row r="523" spans="2:221" x14ac:dyDescent="0.25"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  <c r="EO523" s="56"/>
      <c r="EP523" s="56"/>
      <c r="EQ523" s="56"/>
      <c r="ER523" s="56"/>
      <c r="ES523" s="56"/>
      <c r="ET523" s="56"/>
      <c r="EU523" s="56"/>
      <c r="EV523" s="56"/>
      <c r="EW523" s="56"/>
      <c r="EX523" s="56"/>
      <c r="EY523" s="56"/>
      <c r="EZ523" s="56"/>
      <c r="FA523" s="56"/>
      <c r="FB523" s="56"/>
      <c r="FC523" s="56"/>
      <c r="FD523" s="56"/>
      <c r="FE523" s="56"/>
      <c r="FF523" s="56"/>
      <c r="FG523" s="56"/>
      <c r="FH523" s="56"/>
      <c r="FI523" s="56"/>
      <c r="FJ523" s="56"/>
      <c r="FK523" s="56"/>
      <c r="FL523" s="56"/>
      <c r="FM523" s="56"/>
      <c r="FN523" s="56"/>
      <c r="FO523" s="56"/>
      <c r="FP523" s="56"/>
      <c r="FQ523" s="56"/>
      <c r="FR523" s="56"/>
      <c r="FS523" s="56"/>
      <c r="FT523" s="56"/>
      <c r="FU523" s="56"/>
      <c r="FV523" s="56"/>
      <c r="FW523" s="56"/>
      <c r="FX523" s="56"/>
      <c r="FY523" s="56"/>
      <c r="FZ523" s="56"/>
      <c r="GA523" s="56"/>
      <c r="GB523" s="56"/>
      <c r="GC523" s="56"/>
      <c r="GD523" s="56"/>
      <c r="GE523" s="56"/>
      <c r="GF523" s="56"/>
      <c r="GG523" s="56"/>
      <c r="GH523" s="56"/>
      <c r="GI523" s="56"/>
      <c r="GJ523" s="56"/>
      <c r="GK523" s="56"/>
      <c r="GL523" s="56"/>
      <c r="GM523" s="56"/>
      <c r="GN523" s="56"/>
      <c r="GO523" s="56"/>
      <c r="GP523" s="56"/>
      <c r="GQ523" s="56"/>
      <c r="GR523" s="56"/>
      <c r="GS523" s="56"/>
      <c r="GT523" s="56"/>
      <c r="GU523" s="56"/>
      <c r="GV523" s="56"/>
      <c r="GW523" s="56"/>
      <c r="GX523" s="56"/>
      <c r="GY523" s="56"/>
      <c r="GZ523" s="56"/>
      <c r="HA523" s="56"/>
      <c r="HB523" s="56"/>
      <c r="HC523" s="56"/>
      <c r="HD523" s="56"/>
      <c r="HE523" s="56"/>
      <c r="HF523" s="56"/>
      <c r="HG523" s="56"/>
      <c r="HH523" s="56"/>
      <c r="HI523" s="56"/>
      <c r="HJ523" s="56"/>
      <c r="HK523" s="56"/>
      <c r="HL523" s="56"/>
      <c r="HM523" s="56"/>
    </row>
    <row r="524" spans="2:221" x14ac:dyDescent="0.25"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  <c r="EO524" s="56"/>
      <c r="EP524" s="56"/>
      <c r="EQ524" s="56"/>
      <c r="ER524" s="56"/>
      <c r="ES524" s="56"/>
      <c r="ET524" s="56"/>
      <c r="EU524" s="56"/>
      <c r="EV524" s="56"/>
      <c r="EW524" s="56"/>
      <c r="EX524" s="56"/>
      <c r="EY524" s="56"/>
      <c r="EZ524" s="56"/>
      <c r="FA524" s="56"/>
      <c r="FB524" s="56"/>
      <c r="FC524" s="56"/>
      <c r="FD524" s="56"/>
      <c r="FE524" s="56"/>
      <c r="FF524" s="56"/>
      <c r="FG524" s="56"/>
      <c r="FH524" s="56"/>
      <c r="FI524" s="56"/>
      <c r="FJ524" s="56"/>
      <c r="FK524" s="56"/>
      <c r="FL524" s="56"/>
      <c r="FM524" s="56"/>
      <c r="FN524" s="56"/>
      <c r="FO524" s="56"/>
      <c r="FP524" s="56"/>
      <c r="FQ524" s="56"/>
      <c r="FR524" s="56"/>
      <c r="FS524" s="56"/>
      <c r="FT524" s="56"/>
      <c r="FU524" s="56"/>
      <c r="FV524" s="56"/>
      <c r="FW524" s="56"/>
      <c r="FX524" s="56"/>
      <c r="FY524" s="56"/>
      <c r="FZ524" s="56"/>
      <c r="GA524" s="56"/>
      <c r="GB524" s="56"/>
      <c r="GC524" s="56"/>
      <c r="GD524" s="56"/>
      <c r="GE524" s="56"/>
      <c r="GF524" s="56"/>
      <c r="GG524" s="56"/>
      <c r="GH524" s="56"/>
      <c r="GI524" s="56"/>
      <c r="GJ524" s="56"/>
      <c r="GK524" s="56"/>
      <c r="GL524" s="56"/>
      <c r="GM524" s="56"/>
      <c r="GN524" s="56"/>
      <c r="GO524" s="56"/>
      <c r="GP524" s="56"/>
      <c r="GQ524" s="56"/>
      <c r="GR524" s="56"/>
      <c r="GS524" s="56"/>
      <c r="GT524" s="56"/>
      <c r="GU524" s="56"/>
      <c r="GV524" s="56"/>
      <c r="GW524" s="56"/>
      <c r="GX524" s="56"/>
      <c r="GY524" s="56"/>
      <c r="GZ524" s="56"/>
      <c r="HA524" s="56"/>
      <c r="HB524" s="56"/>
      <c r="HC524" s="56"/>
      <c r="HD524" s="56"/>
      <c r="HE524" s="56"/>
      <c r="HF524" s="56"/>
      <c r="HG524" s="56"/>
      <c r="HH524" s="56"/>
      <c r="HI524" s="56"/>
      <c r="HJ524" s="56"/>
      <c r="HK524" s="56"/>
      <c r="HL524" s="56"/>
      <c r="HM524" s="56"/>
    </row>
    <row r="525" spans="2:221" x14ac:dyDescent="0.25"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  <c r="EO525" s="56"/>
      <c r="EP525" s="56"/>
      <c r="EQ525" s="56"/>
      <c r="ER525" s="56"/>
      <c r="ES525" s="56"/>
      <c r="ET525" s="56"/>
      <c r="EU525" s="56"/>
      <c r="EV525" s="56"/>
      <c r="EW525" s="56"/>
      <c r="EX525" s="56"/>
      <c r="EY525" s="56"/>
      <c r="EZ525" s="56"/>
      <c r="FA525" s="56"/>
      <c r="FB525" s="56"/>
      <c r="FC525" s="56"/>
      <c r="FD525" s="56"/>
      <c r="FE525" s="56"/>
      <c r="FF525" s="56"/>
      <c r="FG525" s="56"/>
      <c r="FH525" s="56"/>
      <c r="FI525" s="56"/>
      <c r="FJ525" s="56"/>
      <c r="FK525" s="56"/>
      <c r="FL525" s="56"/>
      <c r="FM525" s="56"/>
      <c r="FN525" s="56"/>
      <c r="FO525" s="56"/>
      <c r="FP525" s="56"/>
      <c r="FQ525" s="56"/>
      <c r="FR525" s="56"/>
      <c r="FS525" s="56"/>
      <c r="FT525" s="56"/>
      <c r="FU525" s="56"/>
      <c r="FV525" s="56"/>
      <c r="FW525" s="56"/>
      <c r="FX525" s="56"/>
      <c r="FY525" s="56"/>
      <c r="FZ525" s="56"/>
      <c r="GA525" s="56"/>
      <c r="GB525" s="56"/>
      <c r="GC525" s="56"/>
      <c r="GD525" s="56"/>
      <c r="GE525" s="56"/>
      <c r="GF525" s="56"/>
      <c r="GG525" s="56"/>
      <c r="GH525" s="56"/>
      <c r="GI525" s="56"/>
      <c r="GJ525" s="56"/>
      <c r="GK525" s="56"/>
      <c r="GL525" s="56"/>
      <c r="GM525" s="56"/>
      <c r="GN525" s="56"/>
      <c r="GO525" s="56"/>
      <c r="GP525" s="56"/>
      <c r="GQ525" s="56"/>
      <c r="GR525" s="56"/>
      <c r="GS525" s="56"/>
      <c r="GT525" s="56"/>
      <c r="GU525" s="56"/>
      <c r="GV525" s="56"/>
      <c r="GW525" s="56"/>
      <c r="GX525" s="56"/>
      <c r="GY525" s="56"/>
      <c r="GZ525" s="56"/>
      <c r="HA525" s="56"/>
      <c r="HB525" s="56"/>
      <c r="HC525" s="56"/>
      <c r="HD525" s="56"/>
      <c r="HE525" s="56"/>
      <c r="HF525" s="56"/>
      <c r="HG525" s="56"/>
      <c r="HH525" s="56"/>
      <c r="HI525" s="56"/>
      <c r="HJ525" s="56"/>
      <c r="HK525" s="56"/>
      <c r="HL525" s="56"/>
      <c r="HM525" s="56"/>
    </row>
    <row r="526" spans="2:221" x14ac:dyDescent="0.25"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  <c r="EO526" s="56"/>
      <c r="EP526" s="56"/>
      <c r="EQ526" s="56"/>
      <c r="ER526" s="56"/>
      <c r="ES526" s="56"/>
      <c r="ET526" s="56"/>
      <c r="EU526" s="56"/>
      <c r="EV526" s="56"/>
      <c r="EW526" s="56"/>
      <c r="EX526" s="56"/>
      <c r="EY526" s="56"/>
      <c r="EZ526" s="56"/>
      <c r="FA526" s="56"/>
      <c r="FB526" s="56"/>
      <c r="FC526" s="56"/>
      <c r="FD526" s="56"/>
      <c r="FE526" s="56"/>
      <c r="FF526" s="56"/>
      <c r="FG526" s="56"/>
      <c r="FH526" s="56"/>
      <c r="FI526" s="56"/>
      <c r="FJ526" s="56"/>
      <c r="FK526" s="56"/>
      <c r="FL526" s="56"/>
      <c r="FM526" s="56"/>
      <c r="FN526" s="56"/>
      <c r="FO526" s="56"/>
      <c r="FP526" s="56"/>
      <c r="FQ526" s="56"/>
      <c r="FR526" s="56"/>
      <c r="FS526" s="56"/>
      <c r="FT526" s="56"/>
      <c r="FU526" s="56"/>
      <c r="FV526" s="56"/>
      <c r="FW526" s="56"/>
      <c r="FX526" s="56"/>
      <c r="FY526" s="56"/>
      <c r="FZ526" s="56"/>
      <c r="GA526" s="56"/>
      <c r="GB526" s="56"/>
      <c r="GC526" s="56"/>
      <c r="GD526" s="56"/>
      <c r="GE526" s="56"/>
      <c r="GF526" s="56"/>
      <c r="GG526" s="56"/>
      <c r="GH526" s="56"/>
      <c r="GI526" s="56"/>
      <c r="GJ526" s="56"/>
      <c r="GK526" s="56"/>
      <c r="GL526" s="56"/>
      <c r="GM526" s="56"/>
      <c r="GN526" s="56"/>
      <c r="GO526" s="56"/>
      <c r="GP526" s="56"/>
      <c r="GQ526" s="56"/>
      <c r="GR526" s="56"/>
      <c r="GS526" s="56"/>
      <c r="GT526" s="56"/>
      <c r="GU526" s="56"/>
      <c r="GV526" s="56"/>
      <c r="GW526" s="56"/>
      <c r="GX526" s="56"/>
      <c r="GY526" s="56"/>
      <c r="GZ526" s="56"/>
      <c r="HA526" s="56"/>
      <c r="HB526" s="56"/>
      <c r="HC526" s="56"/>
      <c r="HD526" s="56"/>
      <c r="HE526" s="56"/>
      <c r="HF526" s="56"/>
      <c r="HG526" s="56"/>
      <c r="HH526" s="56"/>
      <c r="HI526" s="56"/>
      <c r="HJ526" s="56"/>
      <c r="HK526" s="56"/>
      <c r="HL526" s="56"/>
      <c r="HM526" s="56"/>
    </row>
    <row r="527" spans="2:221" x14ac:dyDescent="0.25"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  <c r="EO527" s="56"/>
      <c r="EP527" s="56"/>
      <c r="EQ527" s="56"/>
      <c r="ER527" s="56"/>
      <c r="ES527" s="56"/>
      <c r="ET527" s="56"/>
      <c r="EU527" s="56"/>
      <c r="EV527" s="56"/>
      <c r="EW527" s="56"/>
      <c r="EX527" s="56"/>
      <c r="EY527" s="56"/>
      <c r="EZ527" s="56"/>
      <c r="FA527" s="56"/>
      <c r="FB527" s="56"/>
      <c r="FC527" s="56"/>
      <c r="FD527" s="56"/>
      <c r="FE527" s="56"/>
      <c r="FF527" s="56"/>
      <c r="FG527" s="56"/>
      <c r="FH527" s="56"/>
      <c r="FI527" s="56"/>
      <c r="FJ527" s="56"/>
      <c r="FK527" s="56"/>
      <c r="FL527" s="56"/>
      <c r="FM527" s="56"/>
      <c r="FN527" s="56"/>
      <c r="FO527" s="56"/>
      <c r="FP527" s="56"/>
      <c r="FQ527" s="56"/>
      <c r="FR527" s="56"/>
      <c r="FS527" s="56"/>
      <c r="FT527" s="56"/>
      <c r="FU527" s="56"/>
      <c r="FV527" s="56"/>
      <c r="FW527" s="56"/>
      <c r="FX527" s="56"/>
      <c r="FY527" s="56"/>
      <c r="FZ527" s="56"/>
      <c r="GA527" s="56"/>
      <c r="GB527" s="56"/>
      <c r="GC527" s="56"/>
      <c r="GD527" s="56"/>
      <c r="GE527" s="56"/>
      <c r="GF527" s="56"/>
      <c r="GG527" s="56"/>
      <c r="GH527" s="56"/>
      <c r="GI527" s="56"/>
      <c r="GJ527" s="56"/>
      <c r="GK527" s="56"/>
      <c r="GL527" s="56"/>
      <c r="GM527" s="56"/>
      <c r="GN527" s="56"/>
      <c r="GO527" s="56"/>
      <c r="GP527" s="56"/>
      <c r="GQ527" s="56"/>
      <c r="GR527" s="56"/>
      <c r="GS527" s="56"/>
      <c r="GT527" s="56"/>
      <c r="GU527" s="56"/>
      <c r="GV527" s="56"/>
      <c r="GW527" s="56"/>
      <c r="GX527" s="56"/>
      <c r="GY527" s="56"/>
      <c r="GZ527" s="56"/>
      <c r="HA527" s="56"/>
      <c r="HB527" s="56"/>
      <c r="HC527" s="56"/>
      <c r="HD527" s="56"/>
      <c r="HE527" s="56"/>
      <c r="HF527" s="56"/>
      <c r="HG527" s="56"/>
      <c r="HH527" s="56"/>
      <c r="HI527" s="56"/>
      <c r="HJ527" s="56"/>
      <c r="HK527" s="56"/>
      <c r="HL527" s="56"/>
      <c r="HM527" s="56"/>
    </row>
    <row r="528" spans="2:221" x14ac:dyDescent="0.25"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  <c r="EO528" s="56"/>
      <c r="EP528" s="56"/>
      <c r="EQ528" s="56"/>
      <c r="ER528" s="56"/>
      <c r="ES528" s="56"/>
      <c r="ET528" s="56"/>
      <c r="EU528" s="56"/>
      <c r="EV528" s="56"/>
      <c r="EW528" s="56"/>
      <c r="EX528" s="56"/>
      <c r="EY528" s="56"/>
      <c r="EZ528" s="56"/>
      <c r="FA528" s="56"/>
      <c r="FB528" s="56"/>
      <c r="FC528" s="56"/>
      <c r="FD528" s="56"/>
      <c r="FE528" s="56"/>
      <c r="FF528" s="56"/>
      <c r="FG528" s="56"/>
      <c r="FH528" s="56"/>
      <c r="FI528" s="56"/>
      <c r="FJ528" s="56"/>
      <c r="FK528" s="56"/>
      <c r="FL528" s="56"/>
      <c r="FM528" s="56"/>
      <c r="FN528" s="56"/>
      <c r="FO528" s="56"/>
      <c r="FP528" s="56"/>
      <c r="FQ528" s="56"/>
      <c r="FR528" s="56"/>
      <c r="FS528" s="56"/>
      <c r="FT528" s="56"/>
      <c r="FU528" s="56"/>
      <c r="FV528" s="56"/>
      <c r="FW528" s="56"/>
      <c r="FX528" s="56"/>
      <c r="FY528" s="56"/>
      <c r="FZ528" s="56"/>
      <c r="GA528" s="56"/>
      <c r="GB528" s="56"/>
      <c r="GC528" s="56"/>
      <c r="GD528" s="56"/>
      <c r="GE528" s="56"/>
      <c r="GF528" s="56"/>
      <c r="GG528" s="56"/>
      <c r="GH528" s="56"/>
      <c r="GI528" s="56"/>
      <c r="GJ528" s="56"/>
      <c r="GK528" s="56"/>
      <c r="GL528" s="56"/>
      <c r="GM528" s="56"/>
      <c r="GN528" s="56"/>
      <c r="GO528" s="56"/>
      <c r="GP528" s="56"/>
      <c r="GQ528" s="56"/>
      <c r="GR528" s="56"/>
      <c r="GS528" s="56"/>
      <c r="GT528" s="56"/>
      <c r="GU528" s="56"/>
      <c r="GV528" s="56"/>
      <c r="GW528" s="56"/>
      <c r="GX528" s="56"/>
      <c r="GY528" s="56"/>
      <c r="GZ528" s="56"/>
      <c r="HA528" s="56"/>
      <c r="HB528" s="56"/>
      <c r="HC528" s="56"/>
      <c r="HD528" s="56"/>
      <c r="HE528" s="56"/>
      <c r="HF528" s="56"/>
      <c r="HG528" s="56"/>
      <c r="HH528" s="56"/>
      <c r="HI528" s="56"/>
      <c r="HJ528" s="56"/>
      <c r="HK528" s="56"/>
      <c r="HL528" s="56"/>
      <c r="HM528" s="56"/>
    </row>
    <row r="529" spans="2:221" x14ac:dyDescent="0.25"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  <c r="EO529" s="56"/>
      <c r="EP529" s="56"/>
      <c r="EQ529" s="56"/>
      <c r="ER529" s="56"/>
      <c r="ES529" s="56"/>
      <c r="ET529" s="56"/>
      <c r="EU529" s="56"/>
      <c r="EV529" s="56"/>
      <c r="EW529" s="56"/>
      <c r="EX529" s="56"/>
      <c r="EY529" s="56"/>
      <c r="EZ529" s="56"/>
      <c r="FA529" s="56"/>
      <c r="FB529" s="56"/>
      <c r="FC529" s="56"/>
      <c r="FD529" s="56"/>
      <c r="FE529" s="56"/>
      <c r="FF529" s="56"/>
      <c r="FG529" s="56"/>
      <c r="FH529" s="56"/>
      <c r="FI529" s="56"/>
      <c r="FJ529" s="56"/>
      <c r="FK529" s="56"/>
      <c r="FL529" s="56"/>
      <c r="FM529" s="56"/>
      <c r="FN529" s="56"/>
      <c r="FO529" s="56"/>
      <c r="FP529" s="56"/>
      <c r="FQ529" s="56"/>
      <c r="FR529" s="56"/>
      <c r="FS529" s="56"/>
      <c r="FT529" s="56"/>
      <c r="FU529" s="56"/>
      <c r="FV529" s="56"/>
      <c r="FW529" s="56"/>
      <c r="FX529" s="56"/>
      <c r="FY529" s="56"/>
      <c r="FZ529" s="56"/>
      <c r="GA529" s="56"/>
      <c r="GB529" s="56"/>
      <c r="GC529" s="56"/>
      <c r="GD529" s="56"/>
      <c r="GE529" s="56"/>
      <c r="GF529" s="56"/>
      <c r="GG529" s="56"/>
      <c r="GH529" s="56"/>
      <c r="GI529" s="56"/>
      <c r="GJ529" s="56"/>
      <c r="GK529" s="56"/>
      <c r="GL529" s="56"/>
      <c r="GM529" s="56"/>
      <c r="GN529" s="56"/>
      <c r="GO529" s="56"/>
      <c r="GP529" s="56"/>
      <c r="GQ529" s="56"/>
      <c r="GR529" s="56"/>
      <c r="GS529" s="56"/>
      <c r="GT529" s="56"/>
      <c r="GU529" s="56"/>
      <c r="GV529" s="56"/>
      <c r="GW529" s="56"/>
      <c r="GX529" s="56"/>
      <c r="GY529" s="56"/>
      <c r="GZ529" s="56"/>
      <c r="HA529" s="56"/>
      <c r="HB529" s="56"/>
      <c r="HC529" s="56"/>
      <c r="HD529" s="56"/>
      <c r="HE529" s="56"/>
      <c r="HF529" s="56"/>
      <c r="HG529" s="56"/>
      <c r="HH529" s="56"/>
      <c r="HI529" s="56"/>
      <c r="HJ529" s="56"/>
      <c r="HK529" s="56"/>
      <c r="HL529" s="56"/>
      <c r="HM529" s="56"/>
    </row>
    <row r="530" spans="2:221" x14ac:dyDescent="0.25"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  <c r="EO530" s="56"/>
      <c r="EP530" s="56"/>
      <c r="EQ530" s="56"/>
      <c r="ER530" s="56"/>
      <c r="ES530" s="56"/>
      <c r="ET530" s="56"/>
      <c r="EU530" s="56"/>
      <c r="EV530" s="56"/>
      <c r="EW530" s="56"/>
      <c r="EX530" s="56"/>
      <c r="EY530" s="56"/>
      <c r="EZ530" s="56"/>
      <c r="FA530" s="56"/>
      <c r="FB530" s="56"/>
      <c r="FC530" s="56"/>
      <c r="FD530" s="56"/>
      <c r="FE530" s="56"/>
      <c r="FF530" s="56"/>
      <c r="FG530" s="56"/>
      <c r="FH530" s="56"/>
      <c r="FI530" s="56"/>
      <c r="FJ530" s="56"/>
      <c r="FK530" s="56"/>
      <c r="FL530" s="56"/>
      <c r="FM530" s="56"/>
      <c r="FN530" s="56"/>
      <c r="FO530" s="56"/>
      <c r="FP530" s="56"/>
      <c r="FQ530" s="56"/>
      <c r="FR530" s="56"/>
      <c r="FS530" s="56"/>
      <c r="FT530" s="56"/>
      <c r="FU530" s="56"/>
      <c r="FV530" s="56"/>
      <c r="FW530" s="56"/>
      <c r="FX530" s="56"/>
      <c r="FY530" s="56"/>
      <c r="FZ530" s="56"/>
      <c r="GA530" s="56"/>
      <c r="GB530" s="56"/>
      <c r="GC530" s="56"/>
      <c r="GD530" s="56"/>
      <c r="GE530" s="56"/>
      <c r="GF530" s="56"/>
      <c r="GG530" s="56"/>
      <c r="GH530" s="56"/>
      <c r="GI530" s="56"/>
      <c r="GJ530" s="56"/>
      <c r="GK530" s="56"/>
      <c r="GL530" s="56"/>
      <c r="GM530" s="56"/>
      <c r="GN530" s="56"/>
      <c r="GO530" s="56"/>
      <c r="GP530" s="56"/>
      <c r="GQ530" s="56"/>
      <c r="GR530" s="56"/>
      <c r="GS530" s="56"/>
      <c r="GT530" s="56"/>
      <c r="GU530" s="56"/>
      <c r="GV530" s="56"/>
      <c r="GW530" s="56"/>
      <c r="GX530" s="56"/>
      <c r="GY530" s="56"/>
      <c r="GZ530" s="56"/>
      <c r="HA530" s="56"/>
      <c r="HB530" s="56"/>
      <c r="HC530" s="56"/>
      <c r="HD530" s="56"/>
      <c r="HE530" s="56"/>
      <c r="HF530" s="56"/>
      <c r="HG530" s="56"/>
      <c r="HH530" s="56"/>
      <c r="HI530" s="56"/>
      <c r="HJ530" s="56"/>
      <c r="HK530" s="56"/>
      <c r="HL530" s="56"/>
      <c r="HM530" s="56"/>
    </row>
    <row r="531" spans="2:221" x14ac:dyDescent="0.25"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  <c r="EO531" s="56"/>
      <c r="EP531" s="56"/>
      <c r="EQ531" s="56"/>
      <c r="ER531" s="56"/>
      <c r="ES531" s="56"/>
      <c r="ET531" s="56"/>
      <c r="EU531" s="56"/>
      <c r="EV531" s="56"/>
      <c r="EW531" s="56"/>
      <c r="EX531" s="56"/>
      <c r="EY531" s="56"/>
      <c r="EZ531" s="56"/>
      <c r="FA531" s="56"/>
      <c r="FB531" s="56"/>
      <c r="FC531" s="56"/>
      <c r="FD531" s="56"/>
      <c r="FE531" s="56"/>
      <c r="FF531" s="56"/>
      <c r="FG531" s="56"/>
      <c r="FH531" s="56"/>
      <c r="FI531" s="56"/>
      <c r="FJ531" s="56"/>
      <c r="FK531" s="56"/>
      <c r="FL531" s="56"/>
      <c r="FM531" s="56"/>
      <c r="FN531" s="56"/>
      <c r="FO531" s="56"/>
      <c r="FP531" s="56"/>
      <c r="FQ531" s="56"/>
      <c r="FR531" s="56"/>
      <c r="FS531" s="56"/>
      <c r="FT531" s="56"/>
      <c r="FU531" s="56"/>
      <c r="FV531" s="56"/>
      <c r="FW531" s="56"/>
      <c r="FX531" s="56"/>
      <c r="FY531" s="56"/>
      <c r="FZ531" s="56"/>
      <c r="GA531" s="56"/>
      <c r="GB531" s="56"/>
      <c r="GC531" s="56"/>
      <c r="GD531" s="56"/>
      <c r="GE531" s="56"/>
      <c r="GF531" s="56"/>
      <c r="GG531" s="56"/>
      <c r="GH531" s="56"/>
      <c r="GI531" s="56"/>
      <c r="GJ531" s="56"/>
      <c r="GK531" s="56"/>
      <c r="GL531" s="56"/>
      <c r="GM531" s="56"/>
      <c r="GN531" s="56"/>
      <c r="GO531" s="56"/>
      <c r="GP531" s="56"/>
      <c r="GQ531" s="56"/>
      <c r="GR531" s="56"/>
      <c r="GS531" s="56"/>
      <c r="GT531" s="56"/>
      <c r="GU531" s="56"/>
      <c r="GV531" s="56"/>
      <c r="GW531" s="56"/>
      <c r="GX531" s="56"/>
      <c r="GY531" s="56"/>
      <c r="GZ531" s="56"/>
      <c r="HA531" s="56"/>
      <c r="HB531" s="56"/>
      <c r="HC531" s="56"/>
      <c r="HD531" s="56"/>
      <c r="HE531" s="56"/>
      <c r="HF531" s="56"/>
      <c r="HG531" s="56"/>
      <c r="HH531" s="56"/>
      <c r="HI531" s="56"/>
      <c r="HJ531" s="56"/>
      <c r="HK531" s="56"/>
      <c r="HL531" s="56"/>
      <c r="HM531" s="56"/>
    </row>
    <row r="532" spans="2:221" x14ac:dyDescent="0.25"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  <c r="EO532" s="56"/>
      <c r="EP532" s="56"/>
      <c r="EQ532" s="56"/>
      <c r="ER532" s="56"/>
      <c r="ES532" s="56"/>
      <c r="ET532" s="56"/>
      <c r="EU532" s="56"/>
      <c r="EV532" s="56"/>
      <c r="EW532" s="56"/>
      <c r="EX532" s="56"/>
      <c r="EY532" s="56"/>
      <c r="EZ532" s="56"/>
      <c r="FA532" s="56"/>
      <c r="FB532" s="56"/>
      <c r="FC532" s="56"/>
      <c r="FD532" s="56"/>
      <c r="FE532" s="56"/>
      <c r="FF532" s="56"/>
      <c r="FG532" s="56"/>
      <c r="FH532" s="56"/>
      <c r="FI532" s="56"/>
      <c r="FJ532" s="56"/>
      <c r="FK532" s="56"/>
      <c r="FL532" s="56"/>
      <c r="FM532" s="56"/>
      <c r="FN532" s="56"/>
      <c r="FO532" s="56"/>
      <c r="FP532" s="56"/>
      <c r="FQ532" s="56"/>
      <c r="FR532" s="56"/>
      <c r="FS532" s="56"/>
      <c r="FT532" s="56"/>
      <c r="FU532" s="56"/>
      <c r="FV532" s="56"/>
      <c r="FW532" s="56"/>
      <c r="FX532" s="56"/>
      <c r="FY532" s="56"/>
      <c r="FZ532" s="56"/>
      <c r="GA532" s="56"/>
      <c r="GB532" s="56"/>
      <c r="GC532" s="56"/>
      <c r="GD532" s="56"/>
      <c r="GE532" s="56"/>
      <c r="GF532" s="56"/>
      <c r="GG532" s="56"/>
      <c r="GH532" s="56"/>
      <c r="GI532" s="56"/>
      <c r="GJ532" s="56"/>
      <c r="GK532" s="56"/>
      <c r="GL532" s="56"/>
      <c r="GM532" s="56"/>
      <c r="GN532" s="56"/>
      <c r="GO532" s="56"/>
      <c r="GP532" s="56"/>
      <c r="GQ532" s="56"/>
      <c r="GR532" s="56"/>
      <c r="GS532" s="56"/>
      <c r="GT532" s="56"/>
      <c r="GU532" s="56"/>
      <c r="GV532" s="56"/>
      <c r="GW532" s="56"/>
      <c r="GX532" s="56"/>
      <c r="GY532" s="56"/>
      <c r="GZ532" s="56"/>
      <c r="HA532" s="56"/>
      <c r="HB532" s="56"/>
      <c r="HC532" s="56"/>
      <c r="HD532" s="56"/>
      <c r="HE532" s="56"/>
      <c r="HF532" s="56"/>
      <c r="HG532" s="56"/>
      <c r="HH532" s="56"/>
      <c r="HI532" s="56"/>
      <c r="HJ532" s="56"/>
      <c r="HK532" s="56"/>
      <c r="HL532" s="56"/>
      <c r="HM532" s="56"/>
    </row>
    <row r="533" spans="2:221" x14ac:dyDescent="0.25"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  <c r="EO533" s="56"/>
      <c r="EP533" s="56"/>
      <c r="EQ533" s="56"/>
      <c r="ER533" s="56"/>
      <c r="ES533" s="56"/>
      <c r="ET533" s="56"/>
      <c r="EU533" s="56"/>
      <c r="EV533" s="56"/>
      <c r="EW533" s="56"/>
      <c r="EX533" s="56"/>
      <c r="EY533" s="56"/>
      <c r="EZ533" s="56"/>
      <c r="FA533" s="56"/>
      <c r="FB533" s="56"/>
      <c r="FC533" s="56"/>
      <c r="FD533" s="56"/>
      <c r="FE533" s="56"/>
      <c r="FF533" s="56"/>
      <c r="FG533" s="56"/>
      <c r="FH533" s="56"/>
      <c r="FI533" s="56"/>
      <c r="FJ533" s="56"/>
      <c r="FK533" s="56"/>
      <c r="FL533" s="56"/>
      <c r="FM533" s="56"/>
      <c r="FN533" s="56"/>
      <c r="FO533" s="56"/>
      <c r="FP533" s="56"/>
      <c r="FQ533" s="56"/>
      <c r="FR533" s="56"/>
      <c r="FS533" s="56"/>
      <c r="FT533" s="56"/>
      <c r="FU533" s="56"/>
      <c r="FV533" s="56"/>
      <c r="FW533" s="56"/>
      <c r="FX533" s="56"/>
      <c r="FY533" s="56"/>
      <c r="FZ533" s="56"/>
      <c r="GA533" s="56"/>
      <c r="GB533" s="56"/>
      <c r="GC533" s="56"/>
      <c r="GD533" s="56"/>
      <c r="GE533" s="56"/>
      <c r="GF533" s="56"/>
      <c r="GG533" s="56"/>
      <c r="GH533" s="56"/>
      <c r="GI533" s="56"/>
      <c r="GJ533" s="56"/>
      <c r="GK533" s="56"/>
      <c r="GL533" s="56"/>
      <c r="GM533" s="56"/>
      <c r="GN533" s="56"/>
      <c r="GO533" s="56"/>
      <c r="GP533" s="56"/>
      <c r="GQ533" s="56"/>
      <c r="GR533" s="56"/>
      <c r="GS533" s="56"/>
      <c r="GT533" s="56"/>
      <c r="GU533" s="56"/>
      <c r="GV533" s="56"/>
      <c r="GW533" s="56"/>
      <c r="GX533" s="56"/>
      <c r="GY533" s="56"/>
      <c r="GZ533" s="56"/>
      <c r="HA533" s="56"/>
      <c r="HB533" s="56"/>
      <c r="HC533" s="56"/>
      <c r="HD533" s="56"/>
      <c r="HE533" s="56"/>
      <c r="HF533" s="56"/>
      <c r="HG533" s="56"/>
      <c r="HH533" s="56"/>
      <c r="HI533" s="56"/>
      <c r="HJ533" s="56"/>
      <c r="HK533" s="56"/>
      <c r="HL533" s="56"/>
      <c r="HM533" s="56"/>
    </row>
    <row r="534" spans="2:221" x14ac:dyDescent="0.25"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  <c r="EO534" s="56"/>
      <c r="EP534" s="56"/>
      <c r="EQ534" s="56"/>
      <c r="ER534" s="56"/>
      <c r="ES534" s="56"/>
      <c r="ET534" s="56"/>
      <c r="EU534" s="56"/>
      <c r="EV534" s="56"/>
      <c r="EW534" s="56"/>
      <c r="EX534" s="56"/>
      <c r="EY534" s="56"/>
      <c r="EZ534" s="56"/>
      <c r="FA534" s="56"/>
      <c r="FB534" s="56"/>
      <c r="FC534" s="56"/>
      <c r="FD534" s="56"/>
      <c r="FE534" s="56"/>
      <c r="FF534" s="56"/>
      <c r="FG534" s="56"/>
      <c r="FH534" s="56"/>
      <c r="FI534" s="56"/>
      <c r="FJ534" s="56"/>
      <c r="FK534" s="56"/>
      <c r="FL534" s="56"/>
      <c r="FM534" s="56"/>
      <c r="FN534" s="56"/>
      <c r="FO534" s="56"/>
      <c r="FP534" s="56"/>
      <c r="FQ534" s="56"/>
      <c r="FR534" s="56"/>
      <c r="FS534" s="56"/>
      <c r="FT534" s="56"/>
      <c r="FU534" s="56"/>
      <c r="FV534" s="56"/>
      <c r="FW534" s="56"/>
      <c r="FX534" s="56"/>
      <c r="FY534" s="56"/>
      <c r="FZ534" s="56"/>
      <c r="GA534" s="56"/>
      <c r="GB534" s="56"/>
      <c r="GC534" s="56"/>
      <c r="GD534" s="56"/>
      <c r="GE534" s="56"/>
      <c r="GF534" s="56"/>
      <c r="GG534" s="56"/>
      <c r="GH534" s="56"/>
      <c r="GI534" s="56"/>
      <c r="GJ534" s="56"/>
      <c r="GK534" s="56"/>
      <c r="GL534" s="56"/>
      <c r="GM534" s="56"/>
      <c r="GN534" s="56"/>
      <c r="GO534" s="56"/>
      <c r="GP534" s="56"/>
      <c r="GQ534" s="56"/>
      <c r="GR534" s="56"/>
      <c r="GS534" s="56"/>
      <c r="GT534" s="56"/>
      <c r="GU534" s="56"/>
      <c r="GV534" s="56"/>
      <c r="GW534" s="56"/>
      <c r="GX534" s="56"/>
      <c r="GY534" s="56"/>
      <c r="GZ534" s="56"/>
      <c r="HA534" s="56"/>
      <c r="HB534" s="56"/>
      <c r="HC534" s="56"/>
      <c r="HD534" s="56"/>
      <c r="HE534" s="56"/>
      <c r="HF534" s="56"/>
      <c r="HG534" s="56"/>
      <c r="HH534" s="56"/>
      <c r="HI534" s="56"/>
      <c r="HJ534" s="56"/>
      <c r="HK534" s="56"/>
      <c r="HL534" s="56"/>
      <c r="HM534" s="56"/>
    </row>
    <row r="535" spans="2:221" x14ac:dyDescent="0.25"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  <c r="EO535" s="56"/>
      <c r="EP535" s="56"/>
      <c r="EQ535" s="56"/>
      <c r="ER535" s="56"/>
      <c r="ES535" s="56"/>
      <c r="ET535" s="56"/>
      <c r="EU535" s="56"/>
      <c r="EV535" s="56"/>
      <c r="EW535" s="56"/>
      <c r="EX535" s="56"/>
      <c r="EY535" s="56"/>
      <c r="EZ535" s="56"/>
      <c r="FA535" s="56"/>
      <c r="FB535" s="56"/>
      <c r="FC535" s="56"/>
      <c r="FD535" s="56"/>
      <c r="FE535" s="56"/>
      <c r="FF535" s="56"/>
      <c r="FG535" s="56"/>
      <c r="FH535" s="56"/>
      <c r="FI535" s="56"/>
      <c r="FJ535" s="56"/>
      <c r="FK535" s="56"/>
      <c r="FL535" s="56"/>
      <c r="FM535" s="56"/>
      <c r="FN535" s="56"/>
      <c r="FO535" s="56"/>
      <c r="FP535" s="56"/>
      <c r="FQ535" s="56"/>
      <c r="FR535" s="56"/>
      <c r="FS535" s="56"/>
      <c r="FT535" s="56"/>
      <c r="FU535" s="56"/>
      <c r="FV535" s="56"/>
      <c r="FW535" s="56"/>
      <c r="FX535" s="56"/>
      <c r="FY535" s="56"/>
      <c r="FZ535" s="56"/>
      <c r="GA535" s="56"/>
      <c r="GB535" s="56"/>
      <c r="GC535" s="56"/>
      <c r="GD535" s="56"/>
      <c r="GE535" s="56"/>
      <c r="GF535" s="56"/>
      <c r="GG535" s="56"/>
      <c r="GH535" s="56"/>
      <c r="GI535" s="56"/>
      <c r="GJ535" s="56"/>
      <c r="GK535" s="56"/>
      <c r="GL535" s="56"/>
      <c r="GM535" s="56"/>
      <c r="GN535" s="56"/>
      <c r="GO535" s="56"/>
      <c r="GP535" s="56"/>
      <c r="GQ535" s="56"/>
      <c r="GR535" s="56"/>
      <c r="GS535" s="56"/>
      <c r="GT535" s="56"/>
      <c r="GU535" s="56"/>
      <c r="GV535" s="56"/>
      <c r="GW535" s="56"/>
      <c r="GX535" s="56"/>
      <c r="GY535" s="56"/>
      <c r="GZ535" s="56"/>
      <c r="HA535" s="56"/>
      <c r="HB535" s="56"/>
      <c r="HC535" s="56"/>
      <c r="HD535" s="56"/>
      <c r="HE535" s="56"/>
      <c r="HF535" s="56"/>
      <c r="HG535" s="56"/>
      <c r="HH535" s="56"/>
      <c r="HI535" s="56"/>
      <c r="HJ535" s="56"/>
      <c r="HK535" s="56"/>
      <c r="HL535" s="56"/>
      <c r="HM535" s="56"/>
    </row>
    <row r="536" spans="2:221" x14ac:dyDescent="0.25"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  <c r="EO536" s="56"/>
      <c r="EP536" s="56"/>
      <c r="EQ536" s="56"/>
      <c r="ER536" s="56"/>
      <c r="ES536" s="56"/>
      <c r="ET536" s="56"/>
      <c r="EU536" s="56"/>
      <c r="EV536" s="56"/>
      <c r="EW536" s="56"/>
      <c r="EX536" s="56"/>
      <c r="EY536" s="56"/>
      <c r="EZ536" s="56"/>
      <c r="FA536" s="56"/>
      <c r="FB536" s="56"/>
      <c r="FC536" s="56"/>
      <c r="FD536" s="56"/>
      <c r="FE536" s="56"/>
      <c r="FF536" s="56"/>
      <c r="FG536" s="56"/>
      <c r="FH536" s="56"/>
      <c r="FI536" s="56"/>
      <c r="FJ536" s="56"/>
      <c r="FK536" s="56"/>
      <c r="FL536" s="56"/>
      <c r="FM536" s="56"/>
      <c r="FN536" s="56"/>
      <c r="FO536" s="56"/>
      <c r="FP536" s="56"/>
      <c r="FQ536" s="56"/>
      <c r="FR536" s="56"/>
      <c r="FS536" s="56"/>
      <c r="FT536" s="56"/>
      <c r="FU536" s="56"/>
      <c r="FV536" s="56"/>
      <c r="FW536" s="56"/>
      <c r="FX536" s="56"/>
      <c r="FY536" s="56"/>
      <c r="FZ536" s="56"/>
      <c r="GA536" s="56"/>
      <c r="GB536" s="56"/>
      <c r="GC536" s="56"/>
      <c r="GD536" s="56"/>
      <c r="GE536" s="56"/>
      <c r="GF536" s="56"/>
      <c r="GG536" s="56"/>
      <c r="GH536" s="56"/>
      <c r="GI536" s="56"/>
      <c r="GJ536" s="56"/>
      <c r="GK536" s="56"/>
      <c r="GL536" s="56"/>
      <c r="GM536" s="56"/>
      <c r="GN536" s="56"/>
      <c r="GO536" s="56"/>
      <c r="GP536" s="56"/>
      <c r="GQ536" s="56"/>
      <c r="GR536" s="56"/>
      <c r="GS536" s="56"/>
      <c r="GT536" s="56"/>
      <c r="GU536" s="56"/>
      <c r="GV536" s="56"/>
      <c r="GW536" s="56"/>
      <c r="GX536" s="56"/>
      <c r="GY536" s="56"/>
      <c r="GZ536" s="56"/>
      <c r="HA536" s="56"/>
      <c r="HB536" s="56"/>
      <c r="HC536" s="56"/>
      <c r="HD536" s="56"/>
      <c r="HE536" s="56"/>
      <c r="HF536" s="56"/>
      <c r="HG536" s="56"/>
      <c r="HH536" s="56"/>
      <c r="HI536" s="56"/>
      <c r="HJ536" s="56"/>
      <c r="HK536" s="56"/>
      <c r="HL536" s="56"/>
      <c r="HM536" s="56"/>
    </row>
    <row r="537" spans="2:221" x14ac:dyDescent="0.25"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  <c r="EO537" s="56"/>
      <c r="EP537" s="56"/>
      <c r="EQ537" s="56"/>
      <c r="ER537" s="56"/>
      <c r="ES537" s="56"/>
      <c r="ET537" s="56"/>
      <c r="EU537" s="56"/>
      <c r="EV537" s="56"/>
      <c r="EW537" s="56"/>
      <c r="EX537" s="56"/>
      <c r="EY537" s="56"/>
      <c r="EZ537" s="56"/>
      <c r="FA537" s="56"/>
      <c r="FB537" s="56"/>
      <c r="FC537" s="56"/>
      <c r="FD537" s="56"/>
      <c r="FE537" s="56"/>
      <c r="FF537" s="56"/>
      <c r="FG537" s="56"/>
      <c r="FH537" s="56"/>
      <c r="FI537" s="56"/>
      <c r="FJ537" s="56"/>
      <c r="FK537" s="56"/>
      <c r="FL537" s="56"/>
      <c r="FM537" s="56"/>
      <c r="FN537" s="56"/>
      <c r="FO537" s="56"/>
      <c r="FP537" s="56"/>
      <c r="FQ537" s="56"/>
      <c r="FR537" s="56"/>
      <c r="FS537" s="56"/>
      <c r="FT537" s="56"/>
      <c r="FU537" s="56"/>
      <c r="FV537" s="56"/>
      <c r="FW537" s="56"/>
      <c r="FX537" s="56"/>
      <c r="FY537" s="56"/>
      <c r="FZ537" s="56"/>
      <c r="GA537" s="56"/>
      <c r="GB537" s="56"/>
      <c r="GC537" s="56"/>
      <c r="GD537" s="56"/>
      <c r="GE537" s="56"/>
      <c r="GF537" s="56"/>
      <c r="GG537" s="56"/>
      <c r="GH537" s="56"/>
      <c r="GI537" s="56"/>
      <c r="GJ537" s="56"/>
      <c r="GK537" s="56"/>
      <c r="GL537" s="56"/>
      <c r="GM537" s="56"/>
      <c r="GN537" s="56"/>
      <c r="GO537" s="56"/>
      <c r="GP537" s="56"/>
      <c r="GQ537" s="56"/>
      <c r="GR537" s="56"/>
      <c r="GS537" s="56"/>
      <c r="GT537" s="56"/>
      <c r="GU537" s="56"/>
      <c r="GV537" s="56"/>
      <c r="GW537" s="56"/>
      <c r="GX537" s="56"/>
      <c r="GY537" s="56"/>
      <c r="GZ537" s="56"/>
      <c r="HA537" s="56"/>
      <c r="HB537" s="56"/>
      <c r="HC537" s="56"/>
      <c r="HD537" s="56"/>
      <c r="HE537" s="56"/>
      <c r="HF537" s="56"/>
      <c r="HG537" s="56"/>
      <c r="HH537" s="56"/>
      <c r="HI537" s="56"/>
      <c r="HJ537" s="56"/>
      <c r="HK537" s="56"/>
      <c r="HL537" s="56"/>
      <c r="HM537" s="56"/>
    </row>
    <row r="538" spans="2:221" x14ac:dyDescent="0.25"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  <c r="EO538" s="56"/>
      <c r="EP538" s="56"/>
      <c r="EQ538" s="56"/>
      <c r="ER538" s="56"/>
      <c r="ES538" s="56"/>
      <c r="ET538" s="56"/>
      <c r="EU538" s="56"/>
      <c r="EV538" s="56"/>
      <c r="EW538" s="56"/>
      <c r="EX538" s="56"/>
      <c r="EY538" s="56"/>
      <c r="EZ538" s="56"/>
      <c r="FA538" s="56"/>
      <c r="FB538" s="56"/>
      <c r="FC538" s="56"/>
      <c r="FD538" s="56"/>
      <c r="FE538" s="56"/>
      <c r="FF538" s="56"/>
      <c r="FG538" s="56"/>
      <c r="FH538" s="56"/>
      <c r="FI538" s="56"/>
      <c r="FJ538" s="56"/>
      <c r="FK538" s="56"/>
      <c r="FL538" s="56"/>
      <c r="FM538" s="56"/>
      <c r="FN538" s="56"/>
      <c r="FO538" s="56"/>
      <c r="FP538" s="56"/>
      <c r="FQ538" s="56"/>
      <c r="FR538" s="56"/>
      <c r="FS538" s="56"/>
      <c r="FT538" s="56"/>
      <c r="FU538" s="56"/>
      <c r="FV538" s="56"/>
      <c r="FW538" s="56"/>
      <c r="FX538" s="56"/>
      <c r="FY538" s="56"/>
      <c r="FZ538" s="56"/>
      <c r="GA538" s="56"/>
      <c r="GB538" s="56"/>
      <c r="GC538" s="56"/>
      <c r="GD538" s="56"/>
      <c r="GE538" s="56"/>
      <c r="GF538" s="56"/>
      <c r="GG538" s="56"/>
      <c r="GH538" s="56"/>
      <c r="GI538" s="56"/>
      <c r="GJ538" s="56"/>
      <c r="GK538" s="56"/>
      <c r="GL538" s="56"/>
      <c r="GM538" s="56"/>
      <c r="GN538" s="56"/>
      <c r="GO538" s="56"/>
      <c r="GP538" s="56"/>
      <c r="GQ538" s="56"/>
      <c r="GR538" s="56"/>
      <c r="GS538" s="56"/>
      <c r="GT538" s="56"/>
      <c r="GU538" s="56"/>
      <c r="GV538" s="56"/>
      <c r="GW538" s="56"/>
      <c r="GX538" s="56"/>
      <c r="GY538" s="56"/>
      <c r="GZ538" s="56"/>
      <c r="HA538" s="56"/>
      <c r="HB538" s="56"/>
      <c r="HC538" s="56"/>
      <c r="HD538" s="56"/>
      <c r="HE538" s="56"/>
      <c r="HF538" s="56"/>
      <c r="HG538" s="56"/>
      <c r="HH538" s="56"/>
      <c r="HI538" s="56"/>
      <c r="HJ538" s="56"/>
      <c r="HK538" s="56"/>
      <c r="HL538" s="56"/>
      <c r="HM538" s="56"/>
    </row>
    <row r="539" spans="2:221" x14ac:dyDescent="0.25"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  <c r="EO539" s="56"/>
      <c r="EP539" s="56"/>
      <c r="EQ539" s="56"/>
      <c r="ER539" s="56"/>
      <c r="ES539" s="56"/>
      <c r="ET539" s="56"/>
      <c r="EU539" s="56"/>
      <c r="EV539" s="56"/>
      <c r="EW539" s="56"/>
      <c r="EX539" s="56"/>
      <c r="EY539" s="56"/>
      <c r="EZ539" s="56"/>
      <c r="FA539" s="56"/>
      <c r="FB539" s="56"/>
      <c r="FC539" s="56"/>
      <c r="FD539" s="56"/>
      <c r="FE539" s="56"/>
      <c r="FF539" s="56"/>
      <c r="FG539" s="56"/>
      <c r="FH539" s="56"/>
      <c r="FI539" s="56"/>
      <c r="FJ539" s="56"/>
      <c r="FK539" s="56"/>
      <c r="FL539" s="56"/>
      <c r="FM539" s="56"/>
      <c r="FN539" s="56"/>
      <c r="FO539" s="56"/>
      <c r="FP539" s="56"/>
      <c r="FQ539" s="56"/>
      <c r="FR539" s="56"/>
      <c r="FS539" s="56"/>
      <c r="FT539" s="56"/>
      <c r="FU539" s="56"/>
      <c r="FV539" s="56"/>
      <c r="FW539" s="56"/>
      <c r="FX539" s="56"/>
      <c r="FY539" s="56"/>
      <c r="FZ539" s="56"/>
      <c r="GA539" s="56"/>
      <c r="GB539" s="56"/>
      <c r="GC539" s="56"/>
      <c r="GD539" s="56"/>
      <c r="GE539" s="56"/>
      <c r="GF539" s="56"/>
      <c r="GG539" s="56"/>
      <c r="GH539" s="56"/>
      <c r="GI539" s="56"/>
      <c r="GJ539" s="56"/>
      <c r="GK539" s="56"/>
      <c r="GL539" s="56"/>
      <c r="GM539" s="56"/>
      <c r="GN539" s="56"/>
      <c r="GO539" s="56"/>
      <c r="GP539" s="56"/>
      <c r="GQ539" s="56"/>
      <c r="GR539" s="56"/>
      <c r="GS539" s="56"/>
      <c r="GT539" s="56"/>
      <c r="GU539" s="56"/>
      <c r="GV539" s="56"/>
      <c r="GW539" s="56"/>
      <c r="GX539" s="56"/>
      <c r="GY539" s="56"/>
      <c r="GZ539" s="56"/>
      <c r="HA539" s="56"/>
      <c r="HB539" s="56"/>
      <c r="HC539" s="56"/>
      <c r="HD539" s="56"/>
      <c r="HE539" s="56"/>
      <c r="HF539" s="56"/>
      <c r="HG539" s="56"/>
      <c r="HH539" s="56"/>
      <c r="HI539" s="56"/>
      <c r="HJ539" s="56"/>
      <c r="HK539" s="56"/>
      <c r="HL539" s="56"/>
      <c r="HM539" s="56"/>
    </row>
    <row r="540" spans="2:221" x14ac:dyDescent="0.25"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  <c r="EO540" s="56"/>
      <c r="EP540" s="56"/>
      <c r="EQ540" s="56"/>
      <c r="ER540" s="56"/>
      <c r="ES540" s="56"/>
      <c r="ET540" s="56"/>
      <c r="EU540" s="56"/>
      <c r="EV540" s="56"/>
      <c r="EW540" s="56"/>
      <c r="EX540" s="56"/>
      <c r="EY540" s="56"/>
      <c r="EZ540" s="56"/>
      <c r="FA540" s="56"/>
      <c r="FB540" s="56"/>
      <c r="FC540" s="56"/>
      <c r="FD540" s="56"/>
      <c r="FE540" s="56"/>
      <c r="FF540" s="56"/>
      <c r="FG540" s="56"/>
      <c r="FH540" s="56"/>
      <c r="FI540" s="56"/>
      <c r="FJ540" s="56"/>
      <c r="FK540" s="56"/>
      <c r="FL540" s="56"/>
      <c r="FM540" s="56"/>
      <c r="FN540" s="56"/>
      <c r="FO540" s="56"/>
      <c r="FP540" s="56"/>
      <c r="FQ540" s="56"/>
      <c r="FR540" s="56"/>
      <c r="FS540" s="56"/>
      <c r="FT540" s="56"/>
      <c r="FU540" s="56"/>
      <c r="FV540" s="56"/>
      <c r="FW540" s="56"/>
      <c r="FX540" s="56"/>
      <c r="FY540" s="56"/>
      <c r="FZ540" s="56"/>
      <c r="GA540" s="56"/>
      <c r="GB540" s="56"/>
      <c r="GC540" s="56"/>
      <c r="GD540" s="56"/>
      <c r="GE540" s="56"/>
      <c r="GF540" s="56"/>
      <c r="GG540" s="56"/>
      <c r="GH540" s="56"/>
      <c r="GI540" s="56"/>
      <c r="GJ540" s="56"/>
      <c r="GK540" s="56"/>
      <c r="GL540" s="56"/>
      <c r="GM540" s="56"/>
      <c r="GN540" s="56"/>
      <c r="GO540" s="56"/>
      <c r="GP540" s="56"/>
      <c r="GQ540" s="56"/>
      <c r="GR540" s="56"/>
      <c r="GS540" s="56"/>
      <c r="GT540" s="56"/>
      <c r="GU540" s="56"/>
      <c r="GV540" s="56"/>
      <c r="GW540" s="56"/>
      <c r="GX540" s="56"/>
      <c r="GY540" s="56"/>
      <c r="GZ540" s="56"/>
      <c r="HA540" s="56"/>
      <c r="HB540" s="56"/>
      <c r="HC540" s="56"/>
      <c r="HD540" s="56"/>
      <c r="HE540" s="56"/>
      <c r="HF540" s="56"/>
      <c r="HG540" s="56"/>
      <c r="HH540" s="56"/>
      <c r="HI540" s="56"/>
      <c r="HJ540" s="56"/>
      <c r="HK540" s="56"/>
      <c r="HL540" s="56"/>
      <c r="HM540" s="56"/>
    </row>
    <row r="541" spans="2:221" x14ac:dyDescent="0.25"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  <c r="EO541" s="56"/>
      <c r="EP541" s="56"/>
      <c r="EQ541" s="56"/>
      <c r="ER541" s="56"/>
      <c r="ES541" s="56"/>
      <c r="ET541" s="56"/>
      <c r="EU541" s="56"/>
      <c r="EV541" s="56"/>
      <c r="EW541" s="56"/>
      <c r="EX541" s="56"/>
      <c r="EY541" s="56"/>
      <c r="EZ541" s="56"/>
      <c r="FA541" s="56"/>
      <c r="FB541" s="56"/>
      <c r="FC541" s="56"/>
      <c r="FD541" s="56"/>
      <c r="FE541" s="56"/>
      <c r="FF541" s="56"/>
      <c r="FG541" s="56"/>
      <c r="FH541" s="56"/>
      <c r="FI541" s="56"/>
      <c r="FJ541" s="56"/>
      <c r="FK541" s="56"/>
      <c r="FL541" s="56"/>
      <c r="FM541" s="56"/>
      <c r="FN541" s="56"/>
      <c r="FO541" s="56"/>
      <c r="FP541" s="56"/>
      <c r="FQ541" s="56"/>
      <c r="FR541" s="56"/>
      <c r="FS541" s="56"/>
      <c r="FT541" s="56"/>
      <c r="FU541" s="56"/>
      <c r="FV541" s="56"/>
      <c r="FW541" s="56"/>
      <c r="FX541" s="56"/>
      <c r="FY541" s="56"/>
      <c r="FZ541" s="56"/>
      <c r="GA541" s="56"/>
      <c r="GB541" s="56"/>
      <c r="GC541" s="56"/>
      <c r="GD541" s="56"/>
      <c r="GE541" s="56"/>
      <c r="GF541" s="56"/>
      <c r="GG541" s="56"/>
      <c r="GH541" s="56"/>
      <c r="GI541" s="56"/>
      <c r="GJ541" s="56"/>
      <c r="GK541" s="56"/>
      <c r="GL541" s="56"/>
      <c r="GM541" s="56"/>
      <c r="GN541" s="56"/>
      <c r="GO541" s="56"/>
      <c r="GP541" s="56"/>
      <c r="GQ541" s="56"/>
      <c r="GR541" s="56"/>
      <c r="GS541" s="56"/>
      <c r="GT541" s="56"/>
      <c r="GU541" s="56"/>
      <c r="GV541" s="56"/>
      <c r="GW541" s="56"/>
      <c r="GX541" s="56"/>
      <c r="GY541" s="56"/>
      <c r="GZ541" s="56"/>
      <c r="HA541" s="56"/>
      <c r="HB541" s="56"/>
      <c r="HC541" s="56"/>
      <c r="HD541" s="56"/>
      <c r="HE541" s="56"/>
      <c r="HF541" s="56"/>
      <c r="HG541" s="56"/>
      <c r="HH541" s="56"/>
      <c r="HI541" s="56"/>
      <c r="HJ541" s="56"/>
      <c r="HK541" s="56"/>
      <c r="HL541" s="56"/>
      <c r="HM541" s="56"/>
    </row>
    <row r="542" spans="2:221" x14ac:dyDescent="0.25"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  <c r="EO542" s="56"/>
      <c r="EP542" s="56"/>
      <c r="EQ542" s="56"/>
      <c r="ER542" s="56"/>
      <c r="ES542" s="56"/>
      <c r="ET542" s="56"/>
      <c r="EU542" s="56"/>
      <c r="EV542" s="56"/>
      <c r="EW542" s="56"/>
      <c r="EX542" s="56"/>
      <c r="EY542" s="56"/>
      <c r="EZ542" s="56"/>
      <c r="FA542" s="56"/>
      <c r="FB542" s="56"/>
      <c r="FC542" s="56"/>
      <c r="FD542" s="56"/>
      <c r="FE542" s="56"/>
      <c r="FF542" s="56"/>
      <c r="FG542" s="56"/>
      <c r="FH542" s="56"/>
      <c r="FI542" s="56"/>
      <c r="FJ542" s="56"/>
      <c r="FK542" s="56"/>
      <c r="FL542" s="56"/>
      <c r="FM542" s="56"/>
      <c r="FN542" s="56"/>
      <c r="FO542" s="56"/>
      <c r="FP542" s="56"/>
      <c r="FQ542" s="56"/>
      <c r="FR542" s="56"/>
      <c r="FS542" s="56"/>
      <c r="FT542" s="56"/>
      <c r="FU542" s="56"/>
      <c r="FV542" s="56"/>
      <c r="FW542" s="56"/>
      <c r="FX542" s="56"/>
      <c r="FY542" s="56"/>
      <c r="FZ542" s="56"/>
      <c r="GA542" s="56"/>
      <c r="GB542" s="56"/>
      <c r="GC542" s="56"/>
      <c r="GD542" s="56"/>
      <c r="GE542" s="56"/>
      <c r="GF542" s="56"/>
      <c r="GG542" s="56"/>
      <c r="GH542" s="56"/>
      <c r="GI542" s="56"/>
      <c r="GJ542" s="56"/>
      <c r="GK542" s="56"/>
      <c r="GL542" s="56"/>
      <c r="GM542" s="56"/>
      <c r="GN542" s="56"/>
      <c r="GO542" s="56"/>
      <c r="GP542" s="56"/>
      <c r="GQ542" s="56"/>
      <c r="GR542" s="56"/>
      <c r="GS542" s="56"/>
      <c r="GT542" s="56"/>
      <c r="GU542" s="56"/>
      <c r="GV542" s="56"/>
      <c r="GW542" s="56"/>
      <c r="GX542" s="56"/>
      <c r="GY542" s="56"/>
      <c r="GZ542" s="56"/>
      <c r="HA542" s="56"/>
      <c r="HB542" s="56"/>
      <c r="HC542" s="56"/>
      <c r="HD542" s="56"/>
      <c r="HE542" s="56"/>
      <c r="HF542" s="56"/>
      <c r="HG542" s="56"/>
      <c r="HH542" s="56"/>
      <c r="HI542" s="56"/>
      <c r="HJ542" s="56"/>
      <c r="HK542" s="56"/>
      <c r="HL542" s="56"/>
      <c r="HM542" s="56"/>
    </row>
    <row r="543" spans="2:221" x14ac:dyDescent="0.25"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  <c r="EO543" s="56"/>
      <c r="EP543" s="56"/>
      <c r="EQ543" s="56"/>
      <c r="ER543" s="56"/>
      <c r="ES543" s="56"/>
      <c r="ET543" s="56"/>
      <c r="EU543" s="56"/>
      <c r="EV543" s="56"/>
      <c r="EW543" s="56"/>
      <c r="EX543" s="56"/>
      <c r="EY543" s="56"/>
      <c r="EZ543" s="56"/>
      <c r="FA543" s="56"/>
      <c r="FB543" s="56"/>
      <c r="FC543" s="56"/>
      <c r="FD543" s="56"/>
      <c r="FE543" s="56"/>
      <c r="FF543" s="56"/>
      <c r="FG543" s="56"/>
      <c r="FH543" s="56"/>
      <c r="FI543" s="56"/>
      <c r="FJ543" s="56"/>
      <c r="FK543" s="56"/>
      <c r="FL543" s="56"/>
      <c r="FM543" s="56"/>
      <c r="FN543" s="56"/>
      <c r="FO543" s="56"/>
      <c r="FP543" s="56"/>
      <c r="FQ543" s="56"/>
      <c r="FR543" s="56"/>
      <c r="FS543" s="56"/>
      <c r="FT543" s="56"/>
      <c r="FU543" s="56"/>
      <c r="FV543" s="56"/>
      <c r="FW543" s="56"/>
      <c r="FX543" s="56"/>
      <c r="FY543" s="56"/>
      <c r="FZ543" s="56"/>
      <c r="GA543" s="56"/>
      <c r="GB543" s="56"/>
      <c r="GC543" s="56"/>
      <c r="GD543" s="56"/>
      <c r="GE543" s="56"/>
      <c r="GF543" s="56"/>
      <c r="GG543" s="56"/>
      <c r="GH543" s="56"/>
      <c r="GI543" s="56"/>
      <c r="GJ543" s="56"/>
      <c r="GK543" s="56"/>
      <c r="GL543" s="56"/>
      <c r="GM543" s="56"/>
      <c r="GN543" s="56"/>
      <c r="GO543" s="56"/>
      <c r="GP543" s="56"/>
      <c r="GQ543" s="56"/>
      <c r="GR543" s="56"/>
      <c r="GS543" s="56"/>
      <c r="GT543" s="56"/>
      <c r="GU543" s="56"/>
      <c r="GV543" s="56"/>
      <c r="GW543" s="56"/>
      <c r="GX543" s="56"/>
      <c r="GY543" s="56"/>
      <c r="GZ543" s="56"/>
      <c r="HA543" s="56"/>
      <c r="HB543" s="56"/>
      <c r="HC543" s="56"/>
      <c r="HD543" s="56"/>
      <c r="HE543" s="56"/>
      <c r="HF543" s="56"/>
      <c r="HG543" s="56"/>
      <c r="HH543" s="56"/>
      <c r="HI543" s="56"/>
      <c r="HJ543" s="56"/>
      <c r="HK543" s="56"/>
      <c r="HL543" s="56"/>
      <c r="HM543" s="56"/>
    </row>
    <row r="544" spans="2:221" x14ac:dyDescent="0.25"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  <c r="EO544" s="56"/>
      <c r="EP544" s="56"/>
      <c r="EQ544" s="56"/>
      <c r="ER544" s="56"/>
      <c r="ES544" s="56"/>
      <c r="ET544" s="56"/>
      <c r="EU544" s="56"/>
      <c r="EV544" s="56"/>
      <c r="EW544" s="56"/>
      <c r="EX544" s="56"/>
      <c r="EY544" s="56"/>
      <c r="EZ544" s="56"/>
      <c r="FA544" s="56"/>
      <c r="FB544" s="56"/>
      <c r="FC544" s="56"/>
      <c r="FD544" s="56"/>
      <c r="FE544" s="56"/>
      <c r="FF544" s="56"/>
      <c r="FG544" s="56"/>
      <c r="FH544" s="56"/>
      <c r="FI544" s="56"/>
      <c r="FJ544" s="56"/>
      <c r="FK544" s="56"/>
      <c r="FL544" s="56"/>
      <c r="FM544" s="56"/>
      <c r="FN544" s="56"/>
      <c r="FO544" s="56"/>
      <c r="FP544" s="56"/>
      <c r="FQ544" s="56"/>
      <c r="FR544" s="56"/>
      <c r="FS544" s="56"/>
      <c r="FT544" s="56"/>
      <c r="FU544" s="56"/>
      <c r="FV544" s="56"/>
      <c r="FW544" s="56"/>
      <c r="FX544" s="56"/>
      <c r="FY544" s="56"/>
      <c r="FZ544" s="56"/>
      <c r="GA544" s="56"/>
      <c r="GB544" s="56"/>
      <c r="GC544" s="56"/>
      <c r="GD544" s="56"/>
      <c r="GE544" s="56"/>
      <c r="GF544" s="56"/>
      <c r="GG544" s="56"/>
      <c r="GH544" s="56"/>
      <c r="GI544" s="56"/>
      <c r="GJ544" s="56"/>
      <c r="GK544" s="56"/>
      <c r="GL544" s="56"/>
      <c r="GM544" s="56"/>
      <c r="GN544" s="56"/>
      <c r="GO544" s="56"/>
      <c r="GP544" s="56"/>
      <c r="GQ544" s="56"/>
      <c r="GR544" s="56"/>
      <c r="GS544" s="56"/>
      <c r="GT544" s="56"/>
      <c r="GU544" s="56"/>
      <c r="GV544" s="56"/>
      <c r="GW544" s="56"/>
      <c r="GX544" s="56"/>
      <c r="GY544" s="56"/>
      <c r="GZ544" s="56"/>
      <c r="HA544" s="56"/>
      <c r="HB544" s="56"/>
      <c r="HC544" s="56"/>
      <c r="HD544" s="56"/>
      <c r="HE544" s="56"/>
      <c r="HF544" s="56"/>
      <c r="HG544" s="56"/>
      <c r="HH544" s="56"/>
      <c r="HI544" s="56"/>
      <c r="HJ544" s="56"/>
      <c r="HK544" s="56"/>
      <c r="HL544" s="56"/>
      <c r="HM544" s="56"/>
    </row>
    <row r="545" spans="2:221" x14ac:dyDescent="0.25"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  <c r="EO545" s="56"/>
      <c r="EP545" s="56"/>
      <c r="EQ545" s="56"/>
      <c r="ER545" s="56"/>
      <c r="ES545" s="56"/>
      <c r="ET545" s="56"/>
      <c r="EU545" s="56"/>
      <c r="EV545" s="56"/>
      <c r="EW545" s="56"/>
      <c r="EX545" s="56"/>
      <c r="EY545" s="56"/>
      <c r="EZ545" s="56"/>
      <c r="FA545" s="56"/>
      <c r="FB545" s="56"/>
      <c r="FC545" s="56"/>
      <c r="FD545" s="56"/>
      <c r="FE545" s="56"/>
      <c r="FF545" s="56"/>
      <c r="FG545" s="56"/>
      <c r="FH545" s="56"/>
      <c r="FI545" s="56"/>
      <c r="FJ545" s="56"/>
      <c r="FK545" s="56"/>
      <c r="FL545" s="56"/>
      <c r="FM545" s="56"/>
      <c r="FN545" s="56"/>
      <c r="FO545" s="56"/>
      <c r="FP545" s="56"/>
      <c r="FQ545" s="56"/>
      <c r="FR545" s="56"/>
      <c r="FS545" s="56"/>
      <c r="FT545" s="56"/>
      <c r="FU545" s="56"/>
      <c r="FV545" s="56"/>
      <c r="FW545" s="56"/>
      <c r="FX545" s="56"/>
      <c r="FY545" s="56"/>
      <c r="FZ545" s="56"/>
      <c r="GA545" s="56"/>
      <c r="GB545" s="56"/>
      <c r="GC545" s="56"/>
      <c r="GD545" s="56"/>
      <c r="GE545" s="56"/>
      <c r="GF545" s="56"/>
      <c r="GG545" s="56"/>
      <c r="GH545" s="56"/>
      <c r="GI545" s="56"/>
      <c r="GJ545" s="56"/>
      <c r="GK545" s="56"/>
      <c r="GL545" s="56"/>
      <c r="GM545" s="56"/>
      <c r="GN545" s="56"/>
      <c r="GO545" s="56"/>
      <c r="GP545" s="56"/>
      <c r="GQ545" s="56"/>
      <c r="GR545" s="56"/>
      <c r="GS545" s="56"/>
      <c r="GT545" s="56"/>
      <c r="GU545" s="56"/>
      <c r="GV545" s="56"/>
      <c r="GW545" s="56"/>
      <c r="GX545" s="56"/>
      <c r="GY545" s="56"/>
      <c r="GZ545" s="56"/>
      <c r="HA545" s="56"/>
      <c r="HB545" s="56"/>
      <c r="HC545" s="56"/>
      <c r="HD545" s="56"/>
      <c r="HE545" s="56"/>
      <c r="HF545" s="56"/>
      <c r="HG545" s="56"/>
      <c r="HH545" s="56"/>
      <c r="HI545" s="56"/>
      <c r="HJ545" s="56"/>
      <c r="HK545" s="56"/>
      <c r="HL545" s="56"/>
      <c r="HM545" s="56"/>
    </row>
    <row r="546" spans="2:221" x14ac:dyDescent="0.25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  <c r="EO546" s="56"/>
      <c r="EP546" s="56"/>
      <c r="EQ546" s="56"/>
      <c r="ER546" s="56"/>
      <c r="ES546" s="56"/>
      <c r="ET546" s="56"/>
      <c r="EU546" s="56"/>
      <c r="EV546" s="56"/>
      <c r="EW546" s="56"/>
      <c r="EX546" s="56"/>
      <c r="EY546" s="56"/>
      <c r="EZ546" s="56"/>
      <c r="FA546" s="56"/>
      <c r="FB546" s="56"/>
      <c r="FC546" s="56"/>
      <c r="FD546" s="56"/>
      <c r="FE546" s="56"/>
      <c r="FF546" s="56"/>
      <c r="FG546" s="56"/>
      <c r="FH546" s="56"/>
      <c r="FI546" s="56"/>
      <c r="FJ546" s="56"/>
      <c r="FK546" s="56"/>
      <c r="FL546" s="56"/>
      <c r="FM546" s="56"/>
      <c r="FN546" s="56"/>
      <c r="FO546" s="56"/>
      <c r="FP546" s="56"/>
      <c r="FQ546" s="56"/>
      <c r="FR546" s="56"/>
      <c r="FS546" s="56"/>
      <c r="FT546" s="56"/>
      <c r="FU546" s="56"/>
      <c r="FV546" s="56"/>
      <c r="FW546" s="56"/>
      <c r="FX546" s="56"/>
      <c r="FY546" s="56"/>
      <c r="FZ546" s="56"/>
      <c r="GA546" s="56"/>
      <c r="GB546" s="56"/>
      <c r="GC546" s="56"/>
      <c r="GD546" s="56"/>
      <c r="GE546" s="56"/>
      <c r="GF546" s="56"/>
      <c r="GG546" s="56"/>
      <c r="GH546" s="56"/>
      <c r="GI546" s="56"/>
      <c r="GJ546" s="56"/>
      <c r="GK546" s="56"/>
      <c r="GL546" s="56"/>
      <c r="GM546" s="56"/>
      <c r="GN546" s="56"/>
      <c r="GO546" s="56"/>
      <c r="GP546" s="56"/>
      <c r="GQ546" s="56"/>
      <c r="GR546" s="56"/>
      <c r="GS546" s="56"/>
      <c r="GT546" s="56"/>
      <c r="GU546" s="56"/>
      <c r="GV546" s="56"/>
      <c r="GW546" s="56"/>
      <c r="GX546" s="56"/>
      <c r="GY546" s="56"/>
      <c r="GZ546" s="56"/>
      <c r="HA546" s="56"/>
      <c r="HB546" s="56"/>
      <c r="HC546" s="56"/>
      <c r="HD546" s="56"/>
      <c r="HE546" s="56"/>
      <c r="HF546" s="56"/>
      <c r="HG546" s="56"/>
      <c r="HH546" s="56"/>
      <c r="HI546" s="56"/>
      <c r="HJ546" s="56"/>
      <c r="HK546" s="56"/>
      <c r="HL546" s="56"/>
      <c r="HM546" s="56"/>
    </row>
    <row r="547" spans="2:221" x14ac:dyDescent="0.25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  <c r="EO547" s="56"/>
      <c r="EP547" s="56"/>
      <c r="EQ547" s="56"/>
      <c r="ER547" s="56"/>
      <c r="ES547" s="56"/>
      <c r="ET547" s="56"/>
      <c r="EU547" s="56"/>
      <c r="EV547" s="56"/>
      <c r="EW547" s="56"/>
      <c r="EX547" s="56"/>
      <c r="EY547" s="56"/>
      <c r="EZ547" s="56"/>
      <c r="FA547" s="56"/>
      <c r="FB547" s="56"/>
      <c r="FC547" s="56"/>
      <c r="FD547" s="56"/>
      <c r="FE547" s="56"/>
      <c r="FF547" s="56"/>
      <c r="FG547" s="56"/>
      <c r="FH547" s="56"/>
      <c r="FI547" s="56"/>
      <c r="FJ547" s="56"/>
      <c r="FK547" s="56"/>
      <c r="FL547" s="56"/>
      <c r="FM547" s="56"/>
      <c r="FN547" s="56"/>
      <c r="FO547" s="56"/>
      <c r="FP547" s="56"/>
      <c r="FQ547" s="56"/>
      <c r="FR547" s="56"/>
      <c r="FS547" s="56"/>
      <c r="FT547" s="56"/>
      <c r="FU547" s="56"/>
      <c r="FV547" s="56"/>
      <c r="FW547" s="56"/>
      <c r="FX547" s="56"/>
      <c r="FY547" s="56"/>
      <c r="FZ547" s="56"/>
      <c r="GA547" s="56"/>
      <c r="GB547" s="56"/>
      <c r="GC547" s="56"/>
      <c r="GD547" s="56"/>
      <c r="GE547" s="56"/>
      <c r="GF547" s="56"/>
      <c r="GG547" s="56"/>
      <c r="GH547" s="56"/>
      <c r="GI547" s="56"/>
      <c r="GJ547" s="56"/>
      <c r="GK547" s="56"/>
      <c r="GL547" s="56"/>
      <c r="GM547" s="56"/>
      <c r="GN547" s="56"/>
      <c r="GO547" s="56"/>
      <c r="GP547" s="56"/>
      <c r="GQ547" s="56"/>
      <c r="GR547" s="56"/>
      <c r="GS547" s="56"/>
      <c r="GT547" s="56"/>
      <c r="GU547" s="56"/>
      <c r="GV547" s="56"/>
      <c r="GW547" s="56"/>
      <c r="GX547" s="56"/>
      <c r="GY547" s="56"/>
      <c r="GZ547" s="56"/>
      <c r="HA547" s="56"/>
      <c r="HB547" s="56"/>
      <c r="HC547" s="56"/>
      <c r="HD547" s="56"/>
      <c r="HE547" s="56"/>
      <c r="HF547" s="56"/>
      <c r="HG547" s="56"/>
      <c r="HH547" s="56"/>
      <c r="HI547" s="56"/>
      <c r="HJ547" s="56"/>
      <c r="HK547" s="56"/>
      <c r="HL547" s="56"/>
      <c r="HM547" s="56"/>
    </row>
    <row r="548" spans="2:221" x14ac:dyDescent="0.25"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  <c r="EO548" s="56"/>
      <c r="EP548" s="56"/>
      <c r="EQ548" s="56"/>
      <c r="ER548" s="56"/>
      <c r="ES548" s="56"/>
      <c r="ET548" s="56"/>
      <c r="EU548" s="56"/>
      <c r="EV548" s="56"/>
      <c r="EW548" s="56"/>
      <c r="EX548" s="56"/>
      <c r="EY548" s="56"/>
      <c r="EZ548" s="56"/>
      <c r="FA548" s="56"/>
      <c r="FB548" s="56"/>
      <c r="FC548" s="56"/>
      <c r="FD548" s="56"/>
      <c r="FE548" s="56"/>
      <c r="FF548" s="56"/>
      <c r="FG548" s="56"/>
      <c r="FH548" s="56"/>
      <c r="FI548" s="56"/>
      <c r="FJ548" s="56"/>
      <c r="FK548" s="56"/>
      <c r="FL548" s="56"/>
      <c r="FM548" s="56"/>
      <c r="FN548" s="56"/>
      <c r="FO548" s="56"/>
      <c r="FP548" s="56"/>
      <c r="FQ548" s="56"/>
      <c r="FR548" s="56"/>
      <c r="FS548" s="56"/>
      <c r="FT548" s="56"/>
      <c r="FU548" s="56"/>
      <c r="FV548" s="56"/>
      <c r="FW548" s="56"/>
      <c r="FX548" s="56"/>
      <c r="FY548" s="56"/>
      <c r="FZ548" s="56"/>
      <c r="GA548" s="56"/>
      <c r="GB548" s="56"/>
      <c r="GC548" s="56"/>
      <c r="GD548" s="56"/>
      <c r="GE548" s="56"/>
      <c r="GF548" s="56"/>
      <c r="GG548" s="56"/>
      <c r="GH548" s="56"/>
      <c r="GI548" s="56"/>
      <c r="GJ548" s="56"/>
      <c r="GK548" s="56"/>
      <c r="GL548" s="56"/>
      <c r="GM548" s="56"/>
      <c r="GN548" s="56"/>
      <c r="GO548" s="56"/>
      <c r="GP548" s="56"/>
      <c r="GQ548" s="56"/>
      <c r="GR548" s="56"/>
      <c r="GS548" s="56"/>
      <c r="GT548" s="56"/>
      <c r="GU548" s="56"/>
      <c r="GV548" s="56"/>
      <c r="GW548" s="56"/>
      <c r="GX548" s="56"/>
      <c r="GY548" s="56"/>
      <c r="GZ548" s="56"/>
      <c r="HA548" s="56"/>
      <c r="HB548" s="56"/>
      <c r="HC548" s="56"/>
      <c r="HD548" s="56"/>
      <c r="HE548" s="56"/>
      <c r="HF548" s="56"/>
      <c r="HG548" s="56"/>
      <c r="HH548" s="56"/>
      <c r="HI548" s="56"/>
      <c r="HJ548" s="56"/>
      <c r="HK548" s="56"/>
      <c r="HL548" s="56"/>
      <c r="HM548" s="56"/>
    </row>
    <row r="549" spans="2:221" x14ac:dyDescent="0.25"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  <c r="EO549" s="56"/>
      <c r="EP549" s="56"/>
      <c r="EQ549" s="56"/>
      <c r="ER549" s="56"/>
      <c r="ES549" s="56"/>
      <c r="ET549" s="56"/>
      <c r="EU549" s="56"/>
      <c r="EV549" s="56"/>
      <c r="EW549" s="56"/>
      <c r="EX549" s="56"/>
      <c r="EY549" s="56"/>
      <c r="EZ549" s="56"/>
      <c r="FA549" s="56"/>
      <c r="FB549" s="56"/>
      <c r="FC549" s="56"/>
      <c r="FD549" s="56"/>
      <c r="FE549" s="56"/>
      <c r="FF549" s="56"/>
      <c r="FG549" s="56"/>
      <c r="FH549" s="56"/>
      <c r="FI549" s="56"/>
      <c r="FJ549" s="56"/>
      <c r="FK549" s="56"/>
      <c r="FL549" s="56"/>
      <c r="FM549" s="56"/>
      <c r="FN549" s="56"/>
      <c r="FO549" s="56"/>
      <c r="FP549" s="56"/>
      <c r="FQ549" s="56"/>
      <c r="FR549" s="56"/>
      <c r="FS549" s="56"/>
      <c r="FT549" s="56"/>
      <c r="FU549" s="56"/>
      <c r="FV549" s="56"/>
      <c r="FW549" s="56"/>
      <c r="FX549" s="56"/>
      <c r="FY549" s="56"/>
      <c r="FZ549" s="56"/>
      <c r="GA549" s="56"/>
      <c r="GB549" s="56"/>
      <c r="GC549" s="56"/>
      <c r="GD549" s="56"/>
      <c r="GE549" s="56"/>
      <c r="GF549" s="56"/>
      <c r="GG549" s="56"/>
      <c r="GH549" s="56"/>
      <c r="GI549" s="56"/>
      <c r="GJ549" s="56"/>
      <c r="GK549" s="56"/>
      <c r="GL549" s="56"/>
      <c r="GM549" s="56"/>
      <c r="GN549" s="56"/>
      <c r="GO549" s="56"/>
      <c r="GP549" s="56"/>
      <c r="GQ549" s="56"/>
      <c r="GR549" s="56"/>
      <c r="GS549" s="56"/>
      <c r="GT549" s="56"/>
      <c r="GU549" s="56"/>
      <c r="GV549" s="56"/>
      <c r="GW549" s="56"/>
      <c r="GX549" s="56"/>
      <c r="GY549" s="56"/>
      <c r="GZ549" s="56"/>
      <c r="HA549" s="56"/>
      <c r="HB549" s="56"/>
      <c r="HC549" s="56"/>
      <c r="HD549" s="56"/>
      <c r="HE549" s="56"/>
      <c r="HF549" s="56"/>
      <c r="HG549" s="56"/>
      <c r="HH549" s="56"/>
      <c r="HI549" s="56"/>
      <c r="HJ549" s="56"/>
      <c r="HK549" s="56"/>
      <c r="HL549" s="56"/>
      <c r="HM549" s="56"/>
    </row>
    <row r="550" spans="2:221" x14ac:dyDescent="0.25"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  <c r="EO550" s="56"/>
      <c r="EP550" s="56"/>
      <c r="EQ550" s="56"/>
      <c r="ER550" s="56"/>
      <c r="ES550" s="56"/>
      <c r="ET550" s="56"/>
      <c r="EU550" s="56"/>
      <c r="EV550" s="56"/>
      <c r="EW550" s="56"/>
      <c r="EX550" s="56"/>
      <c r="EY550" s="56"/>
      <c r="EZ550" s="56"/>
      <c r="FA550" s="56"/>
      <c r="FB550" s="56"/>
      <c r="FC550" s="56"/>
      <c r="FD550" s="56"/>
      <c r="FE550" s="56"/>
      <c r="FF550" s="56"/>
      <c r="FG550" s="56"/>
      <c r="FH550" s="56"/>
      <c r="FI550" s="56"/>
      <c r="FJ550" s="56"/>
      <c r="FK550" s="56"/>
      <c r="FL550" s="56"/>
      <c r="FM550" s="56"/>
      <c r="FN550" s="56"/>
      <c r="FO550" s="56"/>
      <c r="FP550" s="56"/>
      <c r="FQ550" s="56"/>
      <c r="FR550" s="56"/>
      <c r="FS550" s="56"/>
      <c r="FT550" s="56"/>
      <c r="FU550" s="56"/>
      <c r="FV550" s="56"/>
      <c r="FW550" s="56"/>
      <c r="FX550" s="56"/>
      <c r="FY550" s="56"/>
      <c r="FZ550" s="56"/>
      <c r="GA550" s="56"/>
      <c r="GB550" s="56"/>
      <c r="GC550" s="56"/>
      <c r="GD550" s="56"/>
      <c r="GE550" s="56"/>
      <c r="GF550" s="56"/>
      <c r="GG550" s="56"/>
      <c r="GH550" s="56"/>
      <c r="GI550" s="56"/>
      <c r="GJ550" s="56"/>
      <c r="GK550" s="56"/>
      <c r="GL550" s="56"/>
      <c r="GM550" s="56"/>
      <c r="GN550" s="56"/>
      <c r="GO550" s="56"/>
      <c r="GP550" s="56"/>
      <c r="GQ550" s="56"/>
      <c r="GR550" s="56"/>
      <c r="GS550" s="56"/>
      <c r="GT550" s="56"/>
      <c r="GU550" s="56"/>
      <c r="GV550" s="56"/>
      <c r="GW550" s="56"/>
      <c r="GX550" s="56"/>
      <c r="GY550" s="56"/>
      <c r="GZ550" s="56"/>
      <c r="HA550" s="56"/>
      <c r="HB550" s="56"/>
      <c r="HC550" s="56"/>
      <c r="HD550" s="56"/>
      <c r="HE550" s="56"/>
      <c r="HF550" s="56"/>
      <c r="HG550" s="56"/>
      <c r="HH550" s="56"/>
      <c r="HI550" s="56"/>
      <c r="HJ550" s="56"/>
      <c r="HK550" s="56"/>
      <c r="HL550" s="56"/>
      <c r="HM550" s="56"/>
    </row>
    <row r="551" spans="2:221" x14ac:dyDescent="0.25"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  <c r="EO551" s="56"/>
      <c r="EP551" s="56"/>
      <c r="EQ551" s="56"/>
      <c r="ER551" s="56"/>
      <c r="ES551" s="56"/>
      <c r="ET551" s="56"/>
      <c r="EU551" s="56"/>
      <c r="EV551" s="56"/>
      <c r="EW551" s="56"/>
      <c r="EX551" s="56"/>
      <c r="EY551" s="56"/>
      <c r="EZ551" s="56"/>
      <c r="FA551" s="56"/>
      <c r="FB551" s="56"/>
      <c r="FC551" s="56"/>
      <c r="FD551" s="56"/>
      <c r="FE551" s="56"/>
      <c r="FF551" s="56"/>
      <c r="FG551" s="56"/>
      <c r="FH551" s="56"/>
      <c r="FI551" s="56"/>
      <c r="FJ551" s="56"/>
      <c r="FK551" s="56"/>
      <c r="FL551" s="56"/>
      <c r="FM551" s="56"/>
      <c r="FN551" s="56"/>
      <c r="FO551" s="56"/>
      <c r="FP551" s="56"/>
      <c r="FQ551" s="56"/>
      <c r="FR551" s="56"/>
      <c r="FS551" s="56"/>
      <c r="FT551" s="56"/>
      <c r="FU551" s="56"/>
      <c r="FV551" s="56"/>
      <c r="FW551" s="56"/>
      <c r="FX551" s="56"/>
      <c r="FY551" s="56"/>
      <c r="FZ551" s="56"/>
      <c r="GA551" s="56"/>
      <c r="GB551" s="56"/>
      <c r="GC551" s="56"/>
      <c r="GD551" s="56"/>
      <c r="GE551" s="56"/>
      <c r="GF551" s="56"/>
      <c r="GG551" s="56"/>
      <c r="GH551" s="56"/>
      <c r="GI551" s="56"/>
      <c r="GJ551" s="56"/>
      <c r="GK551" s="56"/>
      <c r="GL551" s="56"/>
      <c r="GM551" s="56"/>
      <c r="GN551" s="56"/>
      <c r="GO551" s="56"/>
      <c r="GP551" s="56"/>
      <c r="GQ551" s="56"/>
      <c r="GR551" s="56"/>
      <c r="GS551" s="56"/>
      <c r="GT551" s="56"/>
      <c r="GU551" s="56"/>
      <c r="GV551" s="56"/>
      <c r="GW551" s="56"/>
      <c r="GX551" s="56"/>
      <c r="GY551" s="56"/>
      <c r="GZ551" s="56"/>
      <c r="HA551" s="56"/>
      <c r="HB551" s="56"/>
      <c r="HC551" s="56"/>
      <c r="HD551" s="56"/>
      <c r="HE551" s="56"/>
      <c r="HF551" s="56"/>
      <c r="HG551" s="56"/>
      <c r="HH551" s="56"/>
      <c r="HI551" s="56"/>
      <c r="HJ551" s="56"/>
      <c r="HK551" s="56"/>
      <c r="HL551" s="56"/>
      <c r="HM551" s="56"/>
    </row>
    <row r="552" spans="2:221" x14ac:dyDescent="0.25"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  <c r="EO552" s="56"/>
      <c r="EP552" s="56"/>
      <c r="EQ552" s="56"/>
      <c r="ER552" s="56"/>
      <c r="ES552" s="56"/>
      <c r="ET552" s="56"/>
      <c r="EU552" s="56"/>
      <c r="EV552" s="56"/>
      <c r="EW552" s="56"/>
      <c r="EX552" s="56"/>
      <c r="EY552" s="56"/>
      <c r="EZ552" s="56"/>
      <c r="FA552" s="56"/>
      <c r="FB552" s="56"/>
      <c r="FC552" s="56"/>
      <c r="FD552" s="56"/>
      <c r="FE552" s="56"/>
      <c r="FF552" s="56"/>
      <c r="FG552" s="56"/>
      <c r="FH552" s="56"/>
      <c r="FI552" s="56"/>
      <c r="FJ552" s="56"/>
      <c r="FK552" s="56"/>
      <c r="FL552" s="56"/>
      <c r="FM552" s="56"/>
      <c r="FN552" s="56"/>
      <c r="FO552" s="56"/>
      <c r="FP552" s="56"/>
      <c r="FQ552" s="56"/>
      <c r="FR552" s="56"/>
      <c r="FS552" s="56"/>
      <c r="FT552" s="56"/>
      <c r="FU552" s="56"/>
      <c r="FV552" s="56"/>
      <c r="FW552" s="56"/>
      <c r="FX552" s="56"/>
      <c r="FY552" s="56"/>
      <c r="FZ552" s="56"/>
      <c r="GA552" s="56"/>
      <c r="GB552" s="56"/>
      <c r="GC552" s="56"/>
      <c r="GD552" s="56"/>
      <c r="GE552" s="56"/>
      <c r="GF552" s="56"/>
      <c r="GG552" s="56"/>
      <c r="GH552" s="56"/>
      <c r="GI552" s="56"/>
      <c r="GJ552" s="56"/>
      <c r="GK552" s="56"/>
      <c r="GL552" s="56"/>
      <c r="GM552" s="56"/>
      <c r="GN552" s="56"/>
      <c r="GO552" s="56"/>
      <c r="GP552" s="56"/>
      <c r="GQ552" s="56"/>
      <c r="GR552" s="56"/>
      <c r="GS552" s="56"/>
      <c r="GT552" s="56"/>
      <c r="GU552" s="56"/>
      <c r="GV552" s="56"/>
      <c r="GW552" s="56"/>
      <c r="GX552" s="56"/>
      <c r="GY552" s="56"/>
      <c r="GZ552" s="56"/>
      <c r="HA552" s="56"/>
      <c r="HB552" s="56"/>
      <c r="HC552" s="56"/>
      <c r="HD552" s="56"/>
      <c r="HE552" s="56"/>
      <c r="HF552" s="56"/>
      <c r="HG552" s="56"/>
      <c r="HH552" s="56"/>
      <c r="HI552" s="56"/>
      <c r="HJ552" s="56"/>
      <c r="HK552" s="56"/>
      <c r="HL552" s="56"/>
      <c r="HM552" s="56"/>
    </row>
    <row r="553" spans="2:221" x14ac:dyDescent="0.25"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  <c r="EO553" s="56"/>
      <c r="EP553" s="56"/>
      <c r="EQ553" s="56"/>
      <c r="ER553" s="56"/>
      <c r="ES553" s="56"/>
      <c r="ET553" s="56"/>
      <c r="EU553" s="56"/>
      <c r="EV553" s="56"/>
      <c r="EW553" s="56"/>
      <c r="EX553" s="56"/>
      <c r="EY553" s="56"/>
      <c r="EZ553" s="56"/>
      <c r="FA553" s="56"/>
      <c r="FB553" s="56"/>
      <c r="FC553" s="56"/>
      <c r="FD553" s="56"/>
      <c r="FE553" s="56"/>
      <c r="FF553" s="56"/>
      <c r="FG553" s="56"/>
      <c r="FH553" s="56"/>
      <c r="FI553" s="56"/>
      <c r="FJ553" s="56"/>
      <c r="FK553" s="56"/>
      <c r="FL553" s="56"/>
      <c r="FM553" s="56"/>
      <c r="FN553" s="56"/>
      <c r="FO553" s="56"/>
      <c r="FP553" s="56"/>
      <c r="FQ553" s="56"/>
      <c r="FR553" s="56"/>
      <c r="FS553" s="56"/>
      <c r="FT553" s="56"/>
      <c r="FU553" s="56"/>
      <c r="FV553" s="56"/>
      <c r="FW553" s="56"/>
      <c r="FX553" s="56"/>
      <c r="FY553" s="56"/>
      <c r="FZ553" s="56"/>
      <c r="GA553" s="56"/>
      <c r="GB553" s="56"/>
      <c r="GC553" s="56"/>
      <c r="GD553" s="56"/>
      <c r="GE553" s="56"/>
      <c r="GF553" s="56"/>
      <c r="GG553" s="56"/>
      <c r="GH553" s="56"/>
      <c r="GI553" s="56"/>
      <c r="GJ553" s="56"/>
      <c r="GK553" s="56"/>
      <c r="GL553" s="56"/>
      <c r="GM553" s="56"/>
      <c r="GN553" s="56"/>
      <c r="GO553" s="56"/>
      <c r="GP553" s="56"/>
      <c r="GQ553" s="56"/>
      <c r="GR553" s="56"/>
      <c r="GS553" s="56"/>
      <c r="GT553" s="56"/>
      <c r="GU553" s="56"/>
      <c r="GV553" s="56"/>
      <c r="GW553" s="56"/>
      <c r="GX553" s="56"/>
      <c r="GY553" s="56"/>
      <c r="GZ553" s="56"/>
      <c r="HA553" s="56"/>
      <c r="HB553" s="56"/>
      <c r="HC553" s="56"/>
      <c r="HD553" s="56"/>
      <c r="HE553" s="56"/>
      <c r="HF553" s="56"/>
      <c r="HG553" s="56"/>
      <c r="HH553" s="56"/>
      <c r="HI553" s="56"/>
      <c r="HJ553" s="56"/>
      <c r="HK553" s="56"/>
      <c r="HL553" s="56"/>
      <c r="HM553" s="56"/>
    </row>
    <row r="554" spans="2:221" x14ac:dyDescent="0.25"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  <c r="EO554" s="56"/>
      <c r="EP554" s="56"/>
      <c r="EQ554" s="56"/>
      <c r="ER554" s="56"/>
      <c r="ES554" s="56"/>
      <c r="ET554" s="56"/>
      <c r="EU554" s="56"/>
      <c r="EV554" s="56"/>
      <c r="EW554" s="56"/>
      <c r="EX554" s="56"/>
      <c r="EY554" s="56"/>
      <c r="EZ554" s="56"/>
      <c r="FA554" s="56"/>
      <c r="FB554" s="56"/>
      <c r="FC554" s="56"/>
      <c r="FD554" s="56"/>
      <c r="FE554" s="56"/>
      <c r="FF554" s="56"/>
      <c r="FG554" s="56"/>
      <c r="FH554" s="56"/>
      <c r="FI554" s="56"/>
      <c r="FJ554" s="56"/>
      <c r="FK554" s="56"/>
      <c r="FL554" s="56"/>
      <c r="FM554" s="56"/>
      <c r="FN554" s="56"/>
      <c r="FO554" s="56"/>
      <c r="FP554" s="56"/>
      <c r="FQ554" s="56"/>
      <c r="FR554" s="56"/>
      <c r="FS554" s="56"/>
      <c r="FT554" s="56"/>
      <c r="FU554" s="56"/>
      <c r="FV554" s="56"/>
      <c r="FW554" s="56"/>
      <c r="FX554" s="56"/>
      <c r="FY554" s="56"/>
      <c r="FZ554" s="56"/>
      <c r="GA554" s="56"/>
      <c r="GB554" s="56"/>
      <c r="GC554" s="56"/>
      <c r="GD554" s="56"/>
      <c r="GE554" s="56"/>
      <c r="GF554" s="56"/>
      <c r="GG554" s="56"/>
      <c r="GH554" s="56"/>
      <c r="GI554" s="56"/>
      <c r="GJ554" s="56"/>
      <c r="GK554" s="56"/>
      <c r="GL554" s="56"/>
      <c r="GM554" s="56"/>
      <c r="GN554" s="56"/>
      <c r="GO554" s="56"/>
      <c r="GP554" s="56"/>
      <c r="GQ554" s="56"/>
      <c r="GR554" s="56"/>
      <c r="GS554" s="56"/>
      <c r="GT554" s="56"/>
      <c r="GU554" s="56"/>
      <c r="GV554" s="56"/>
      <c r="GW554" s="56"/>
      <c r="GX554" s="56"/>
      <c r="GY554" s="56"/>
      <c r="GZ554" s="56"/>
      <c r="HA554" s="56"/>
      <c r="HB554" s="56"/>
      <c r="HC554" s="56"/>
      <c r="HD554" s="56"/>
      <c r="HE554" s="56"/>
      <c r="HF554" s="56"/>
      <c r="HG554" s="56"/>
      <c r="HH554" s="56"/>
      <c r="HI554" s="56"/>
      <c r="HJ554" s="56"/>
      <c r="HK554" s="56"/>
      <c r="HL554" s="56"/>
      <c r="HM554" s="56"/>
    </row>
    <row r="555" spans="2:221" x14ac:dyDescent="0.25"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  <c r="EO555" s="56"/>
      <c r="EP555" s="56"/>
      <c r="EQ555" s="56"/>
      <c r="ER555" s="56"/>
      <c r="ES555" s="56"/>
      <c r="ET555" s="56"/>
      <c r="EU555" s="56"/>
      <c r="EV555" s="56"/>
      <c r="EW555" s="56"/>
      <c r="EX555" s="56"/>
      <c r="EY555" s="56"/>
      <c r="EZ555" s="56"/>
      <c r="FA555" s="56"/>
      <c r="FB555" s="56"/>
      <c r="FC555" s="56"/>
      <c r="FD555" s="56"/>
      <c r="FE555" s="56"/>
      <c r="FF555" s="56"/>
      <c r="FG555" s="56"/>
      <c r="FH555" s="56"/>
      <c r="FI555" s="56"/>
      <c r="FJ555" s="56"/>
      <c r="FK555" s="56"/>
      <c r="FL555" s="56"/>
      <c r="FM555" s="56"/>
      <c r="FN555" s="56"/>
      <c r="FO555" s="56"/>
      <c r="FP555" s="56"/>
      <c r="FQ555" s="56"/>
      <c r="FR555" s="56"/>
      <c r="FS555" s="56"/>
      <c r="FT555" s="56"/>
      <c r="FU555" s="56"/>
      <c r="FV555" s="56"/>
      <c r="FW555" s="56"/>
      <c r="FX555" s="56"/>
      <c r="FY555" s="56"/>
      <c r="FZ555" s="56"/>
      <c r="GA555" s="56"/>
      <c r="GB555" s="56"/>
      <c r="GC555" s="56"/>
      <c r="GD555" s="56"/>
      <c r="GE555" s="56"/>
      <c r="GF555" s="56"/>
      <c r="GG555" s="56"/>
      <c r="GH555" s="56"/>
      <c r="GI555" s="56"/>
      <c r="GJ555" s="56"/>
      <c r="GK555" s="56"/>
      <c r="GL555" s="56"/>
      <c r="GM555" s="56"/>
      <c r="GN555" s="56"/>
      <c r="GO555" s="56"/>
      <c r="GP555" s="56"/>
      <c r="GQ555" s="56"/>
      <c r="GR555" s="56"/>
      <c r="GS555" s="56"/>
      <c r="GT555" s="56"/>
      <c r="GU555" s="56"/>
      <c r="GV555" s="56"/>
      <c r="GW555" s="56"/>
      <c r="GX555" s="56"/>
      <c r="GY555" s="56"/>
      <c r="GZ555" s="56"/>
      <c r="HA555" s="56"/>
      <c r="HB555" s="56"/>
      <c r="HC555" s="56"/>
      <c r="HD555" s="56"/>
      <c r="HE555" s="56"/>
      <c r="HF555" s="56"/>
      <c r="HG555" s="56"/>
      <c r="HH555" s="56"/>
      <c r="HI555" s="56"/>
      <c r="HJ555" s="56"/>
      <c r="HK555" s="56"/>
      <c r="HL555" s="56"/>
      <c r="HM555" s="56"/>
    </row>
    <row r="556" spans="2:221" x14ac:dyDescent="0.25"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  <c r="EO556" s="56"/>
      <c r="EP556" s="56"/>
      <c r="EQ556" s="56"/>
      <c r="ER556" s="56"/>
      <c r="ES556" s="56"/>
      <c r="ET556" s="56"/>
      <c r="EU556" s="56"/>
      <c r="EV556" s="56"/>
      <c r="EW556" s="56"/>
      <c r="EX556" s="56"/>
      <c r="EY556" s="56"/>
      <c r="EZ556" s="56"/>
      <c r="FA556" s="56"/>
      <c r="FB556" s="56"/>
      <c r="FC556" s="56"/>
      <c r="FD556" s="56"/>
      <c r="FE556" s="56"/>
      <c r="FF556" s="56"/>
      <c r="FG556" s="56"/>
      <c r="FH556" s="56"/>
      <c r="FI556" s="56"/>
      <c r="FJ556" s="56"/>
      <c r="FK556" s="56"/>
      <c r="FL556" s="56"/>
      <c r="FM556" s="56"/>
      <c r="FN556" s="56"/>
      <c r="FO556" s="56"/>
      <c r="FP556" s="56"/>
      <c r="FQ556" s="56"/>
      <c r="FR556" s="56"/>
      <c r="FS556" s="56"/>
      <c r="FT556" s="56"/>
      <c r="FU556" s="56"/>
      <c r="FV556" s="56"/>
      <c r="FW556" s="56"/>
      <c r="FX556" s="56"/>
      <c r="FY556" s="56"/>
      <c r="FZ556" s="56"/>
      <c r="GA556" s="56"/>
      <c r="GB556" s="56"/>
      <c r="GC556" s="56"/>
      <c r="GD556" s="56"/>
      <c r="GE556" s="56"/>
      <c r="GF556" s="56"/>
      <c r="GG556" s="56"/>
      <c r="GH556" s="56"/>
      <c r="GI556" s="56"/>
      <c r="GJ556" s="56"/>
      <c r="GK556" s="56"/>
      <c r="GL556" s="56"/>
      <c r="GM556" s="56"/>
      <c r="GN556" s="56"/>
      <c r="GO556" s="56"/>
      <c r="GP556" s="56"/>
      <c r="GQ556" s="56"/>
      <c r="GR556" s="56"/>
      <c r="GS556" s="56"/>
      <c r="GT556" s="56"/>
      <c r="GU556" s="56"/>
      <c r="GV556" s="56"/>
      <c r="GW556" s="56"/>
      <c r="GX556" s="56"/>
      <c r="GY556" s="56"/>
      <c r="GZ556" s="56"/>
      <c r="HA556" s="56"/>
      <c r="HB556" s="56"/>
      <c r="HC556" s="56"/>
      <c r="HD556" s="56"/>
      <c r="HE556" s="56"/>
      <c r="HF556" s="56"/>
      <c r="HG556" s="56"/>
      <c r="HH556" s="56"/>
      <c r="HI556" s="56"/>
      <c r="HJ556" s="56"/>
      <c r="HK556" s="56"/>
      <c r="HL556" s="56"/>
      <c r="HM556" s="56"/>
    </row>
    <row r="557" spans="2:221" x14ac:dyDescent="0.25"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  <c r="EN557" s="56"/>
      <c r="EO557" s="56"/>
      <c r="EP557" s="56"/>
      <c r="EQ557" s="56"/>
      <c r="ER557" s="56"/>
      <c r="ES557" s="56"/>
      <c r="ET557" s="56"/>
      <c r="EU557" s="56"/>
      <c r="EV557" s="56"/>
      <c r="EW557" s="56"/>
      <c r="EX557" s="56"/>
      <c r="EY557" s="56"/>
      <c r="EZ557" s="56"/>
      <c r="FA557" s="56"/>
      <c r="FB557" s="56"/>
      <c r="FC557" s="56"/>
      <c r="FD557" s="56"/>
      <c r="FE557" s="56"/>
      <c r="FF557" s="56"/>
      <c r="FG557" s="56"/>
      <c r="FH557" s="56"/>
      <c r="FI557" s="56"/>
      <c r="FJ557" s="56"/>
      <c r="FK557" s="56"/>
      <c r="FL557" s="56"/>
      <c r="FM557" s="56"/>
      <c r="FN557" s="56"/>
      <c r="FO557" s="56"/>
      <c r="FP557" s="56"/>
      <c r="FQ557" s="56"/>
      <c r="FR557" s="56"/>
      <c r="FS557" s="56"/>
      <c r="FT557" s="56"/>
      <c r="FU557" s="56"/>
      <c r="FV557" s="56"/>
      <c r="FW557" s="56"/>
      <c r="FX557" s="56"/>
      <c r="FY557" s="56"/>
      <c r="FZ557" s="56"/>
      <c r="GA557" s="56"/>
      <c r="GB557" s="56"/>
      <c r="GC557" s="56"/>
      <c r="GD557" s="56"/>
      <c r="GE557" s="56"/>
      <c r="GF557" s="56"/>
      <c r="GG557" s="56"/>
      <c r="GH557" s="56"/>
      <c r="GI557" s="56"/>
      <c r="GJ557" s="56"/>
      <c r="GK557" s="56"/>
      <c r="GL557" s="56"/>
      <c r="GM557" s="56"/>
      <c r="GN557" s="56"/>
      <c r="GO557" s="56"/>
      <c r="GP557" s="56"/>
      <c r="GQ557" s="56"/>
      <c r="GR557" s="56"/>
      <c r="GS557" s="56"/>
      <c r="GT557" s="56"/>
      <c r="GU557" s="56"/>
      <c r="GV557" s="56"/>
      <c r="GW557" s="56"/>
      <c r="GX557" s="56"/>
      <c r="GY557" s="56"/>
      <c r="GZ557" s="56"/>
      <c r="HA557" s="56"/>
      <c r="HB557" s="56"/>
      <c r="HC557" s="56"/>
      <c r="HD557" s="56"/>
      <c r="HE557" s="56"/>
      <c r="HF557" s="56"/>
      <c r="HG557" s="56"/>
      <c r="HH557" s="56"/>
      <c r="HI557" s="56"/>
      <c r="HJ557" s="56"/>
      <c r="HK557" s="56"/>
      <c r="HL557" s="56"/>
      <c r="HM557" s="56"/>
    </row>
    <row r="558" spans="2:221" x14ac:dyDescent="0.25"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  <c r="EO558" s="56"/>
      <c r="EP558" s="56"/>
      <c r="EQ558" s="56"/>
      <c r="ER558" s="56"/>
      <c r="ES558" s="56"/>
      <c r="ET558" s="56"/>
      <c r="EU558" s="56"/>
      <c r="EV558" s="56"/>
      <c r="EW558" s="56"/>
      <c r="EX558" s="56"/>
      <c r="EY558" s="56"/>
      <c r="EZ558" s="56"/>
      <c r="FA558" s="56"/>
      <c r="FB558" s="56"/>
      <c r="FC558" s="56"/>
      <c r="FD558" s="56"/>
      <c r="FE558" s="56"/>
      <c r="FF558" s="56"/>
      <c r="FG558" s="56"/>
      <c r="FH558" s="56"/>
      <c r="FI558" s="56"/>
      <c r="FJ558" s="56"/>
      <c r="FK558" s="56"/>
      <c r="FL558" s="56"/>
      <c r="FM558" s="56"/>
      <c r="FN558" s="56"/>
      <c r="FO558" s="56"/>
      <c r="FP558" s="56"/>
      <c r="FQ558" s="56"/>
      <c r="FR558" s="56"/>
      <c r="FS558" s="56"/>
      <c r="FT558" s="56"/>
      <c r="FU558" s="56"/>
      <c r="FV558" s="56"/>
      <c r="FW558" s="56"/>
      <c r="FX558" s="56"/>
      <c r="FY558" s="56"/>
      <c r="FZ558" s="56"/>
      <c r="GA558" s="56"/>
      <c r="GB558" s="56"/>
      <c r="GC558" s="56"/>
      <c r="GD558" s="56"/>
      <c r="GE558" s="56"/>
      <c r="GF558" s="56"/>
      <c r="GG558" s="56"/>
      <c r="GH558" s="56"/>
      <c r="GI558" s="56"/>
      <c r="GJ558" s="56"/>
      <c r="GK558" s="56"/>
      <c r="GL558" s="56"/>
      <c r="GM558" s="56"/>
      <c r="GN558" s="56"/>
      <c r="GO558" s="56"/>
      <c r="GP558" s="56"/>
      <c r="GQ558" s="56"/>
      <c r="GR558" s="56"/>
      <c r="GS558" s="56"/>
      <c r="GT558" s="56"/>
      <c r="GU558" s="56"/>
      <c r="GV558" s="56"/>
      <c r="GW558" s="56"/>
      <c r="GX558" s="56"/>
      <c r="GY558" s="56"/>
      <c r="GZ558" s="56"/>
      <c r="HA558" s="56"/>
      <c r="HB558" s="56"/>
      <c r="HC558" s="56"/>
      <c r="HD558" s="56"/>
      <c r="HE558" s="56"/>
      <c r="HF558" s="56"/>
      <c r="HG558" s="56"/>
      <c r="HH558" s="56"/>
      <c r="HI558" s="56"/>
      <c r="HJ558" s="56"/>
      <c r="HK558" s="56"/>
      <c r="HL558" s="56"/>
      <c r="HM558" s="56"/>
    </row>
    <row r="559" spans="2:221" x14ac:dyDescent="0.25"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  <c r="EN559" s="56"/>
      <c r="EO559" s="56"/>
      <c r="EP559" s="56"/>
      <c r="EQ559" s="56"/>
      <c r="ER559" s="56"/>
      <c r="ES559" s="56"/>
      <c r="ET559" s="56"/>
      <c r="EU559" s="56"/>
      <c r="EV559" s="56"/>
      <c r="EW559" s="56"/>
      <c r="EX559" s="56"/>
      <c r="EY559" s="56"/>
      <c r="EZ559" s="56"/>
      <c r="FA559" s="56"/>
      <c r="FB559" s="56"/>
      <c r="FC559" s="56"/>
      <c r="FD559" s="56"/>
      <c r="FE559" s="56"/>
      <c r="FF559" s="56"/>
      <c r="FG559" s="56"/>
      <c r="FH559" s="56"/>
      <c r="FI559" s="56"/>
      <c r="FJ559" s="56"/>
      <c r="FK559" s="56"/>
      <c r="FL559" s="56"/>
      <c r="FM559" s="56"/>
      <c r="FN559" s="56"/>
      <c r="FO559" s="56"/>
      <c r="FP559" s="56"/>
      <c r="FQ559" s="56"/>
      <c r="FR559" s="56"/>
      <c r="FS559" s="56"/>
      <c r="FT559" s="56"/>
      <c r="FU559" s="56"/>
      <c r="FV559" s="56"/>
      <c r="FW559" s="56"/>
      <c r="FX559" s="56"/>
      <c r="FY559" s="56"/>
      <c r="FZ559" s="56"/>
      <c r="GA559" s="56"/>
      <c r="GB559" s="56"/>
      <c r="GC559" s="56"/>
      <c r="GD559" s="56"/>
      <c r="GE559" s="56"/>
      <c r="GF559" s="56"/>
      <c r="GG559" s="56"/>
      <c r="GH559" s="56"/>
      <c r="GI559" s="56"/>
      <c r="GJ559" s="56"/>
      <c r="GK559" s="56"/>
      <c r="GL559" s="56"/>
      <c r="GM559" s="56"/>
      <c r="GN559" s="56"/>
      <c r="GO559" s="56"/>
      <c r="GP559" s="56"/>
      <c r="GQ559" s="56"/>
      <c r="GR559" s="56"/>
      <c r="GS559" s="56"/>
      <c r="GT559" s="56"/>
      <c r="GU559" s="56"/>
      <c r="GV559" s="56"/>
      <c r="GW559" s="56"/>
      <c r="GX559" s="56"/>
      <c r="GY559" s="56"/>
      <c r="GZ559" s="56"/>
      <c r="HA559" s="56"/>
      <c r="HB559" s="56"/>
      <c r="HC559" s="56"/>
      <c r="HD559" s="56"/>
      <c r="HE559" s="56"/>
      <c r="HF559" s="56"/>
      <c r="HG559" s="56"/>
      <c r="HH559" s="56"/>
      <c r="HI559" s="56"/>
      <c r="HJ559" s="56"/>
      <c r="HK559" s="56"/>
      <c r="HL559" s="56"/>
      <c r="HM559" s="56"/>
    </row>
    <row r="560" spans="2:221" x14ac:dyDescent="0.25"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6"/>
      <c r="DB560" s="56"/>
      <c r="DC560" s="56"/>
      <c r="DD560" s="56"/>
      <c r="DE560" s="56"/>
      <c r="DF560" s="56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6"/>
      <c r="EA560" s="56"/>
      <c r="EB560" s="56"/>
      <c r="EC560" s="56"/>
      <c r="ED560" s="56"/>
      <c r="EE560" s="56"/>
      <c r="EF560" s="56"/>
      <c r="EG560" s="56"/>
      <c r="EH560" s="56"/>
      <c r="EI560" s="56"/>
      <c r="EJ560" s="56"/>
      <c r="EK560" s="56"/>
      <c r="EL560" s="56"/>
      <c r="EM560" s="56"/>
      <c r="EN560" s="56"/>
      <c r="EO560" s="56"/>
      <c r="EP560" s="56"/>
      <c r="EQ560" s="56"/>
      <c r="ER560" s="56"/>
      <c r="ES560" s="56"/>
      <c r="ET560" s="56"/>
      <c r="EU560" s="56"/>
      <c r="EV560" s="56"/>
      <c r="EW560" s="56"/>
      <c r="EX560" s="56"/>
      <c r="EY560" s="56"/>
      <c r="EZ560" s="56"/>
      <c r="FA560" s="56"/>
      <c r="FB560" s="56"/>
      <c r="FC560" s="56"/>
      <c r="FD560" s="56"/>
      <c r="FE560" s="56"/>
      <c r="FF560" s="56"/>
      <c r="FG560" s="56"/>
      <c r="FH560" s="56"/>
      <c r="FI560" s="56"/>
      <c r="FJ560" s="56"/>
      <c r="FK560" s="56"/>
      <c r="FL560" s="56"/>
      <c r="FM560" s="56"/>
      <c r="FN560" s="56"/>
      <c r="FO560" s="56"/>
      <c r="FP560" s="56"/>
      <c r="FQ560" s="56"/>
      <c r="FR560" s="56"/>
      <c r="FS560" s="56"/>
      <c r="FT560" s="56"/>
      <c r="FU560" s="56"/>
      <c r="FV560" s="56"/>
      <c r="FW560" s="56"/>
      <c r="FX560" s="56"/>
      <c r="FY560" s="56"/>
      <c r="FZ560" s="56"/>
      <c r="GA560" s="56"/>
      <c r="GB560" s="56"/>
      <c r="GC560" s="56"/>
      <c r="GD560" s="56"/>
      <c r="GE560" s="56"/>
      <c r="GF560" s="56"/>
      <c r="GG560" s="56"/>
      <c r="GH560" s="56"/>
      <c r="GI560" s="56"/>
      <c r="GJ560" s="56"/>
      <c r="GK560" s="56"/>
      <c r="GL560" s="56"/>
      <c r="GM560" s="56"/>
      <c r="GN560" s="56"/>
      <c r="GO560" s="56"/>
      <c r="GP560" s="56"/>
      <c r="GQ560" s="56"/>
      <c r="GR560" s="56"/>
      <c r="GS560" s="56"/>
      <c r="GT560" s="56"/>
      <c r="GU560" s="56"/>
      <c r="GV560" s="56"/>
      <c r="GW560" s="56"/>
      <c r="GX560" s="56"/>
      <c r="GY560" s="56"/>
      <c r="GZ560" s="56"/>
      <c r="HA560" s="56"/>
      <c r="HB560" s="56"/>
      <c r="HC560" s="56"/>
      <c r="HD560" s="56"/>
      <c r="HE560" s="56"/>
      <c r="HF560" s="56"/>
      <c r="HG560" s="56"/>
      <c r="HH560" s="56"/>
      <c r="HI560" s="56"/>
      <c r="HJ560" s="56"/>
      <c r="HK560" s="56"/>
      <c r="HL560" s="56"/>
      <c r="HM560" s="56"/>
    </row>
    <row r="561" spans="2:221" x14ac:dyDescent="0.25"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  <c r="EO561" s="56"/>
      <c r="EP561" s="56"/>
      <c r="EQ561" s="56"/>
      <c r="ER561" s="56"/>
      <c r="ES561" s="56"/>
      <c r="ET561" s="56"/>
      <c r="EU561" s="56"/>
      <c r="EV561" s="56"/>
      <c r="EW561" s="56"/>
      <c r="EX561" s="56"/>
      <c r="EY561" s="56"/>
      <c r="EZ561" s="56"/>
      <c r="FA561" s="56"/>
      <c r="FB561" s="56"/>
      <c r="FC561" s="56"/>
      <c r="FD561" s="56"/>
      <c r="FE561" s="56"/>
      <c r="FF561" s="56"/>
      <c r="FG561" s="56"/>
      <c r="FH561" s="56"/>
      <c r="FI561" s="56"/>
      <c r="FJ561" s="56"/>
      <c r="FK561" s="56"/>
      <c r="FL561" s="56"/>
      <c r="FM561" s="56"/>
      <c r="FN561" s="56"/>
      <c r="FO561" s="56"/>
      <c r="FP561" s="56"/>
      <c r="FQ561" s="56"/>
      <c r="FR561" s="56"/>
      <c r="FS561" s="56"/>
      <c r="FT561" s="56"/>
      <c r="FU561" s="56"/>
      <c r="FV561" s="56"/>
      <c r="FW561" s="56"/>
      <c r="FX561" s="56"/>
      <c r="FY561" s="56"/>
      <c r="FZ561" s="56"/>
      <c r="GA561" s="56"/>
      <c r="GB561" s="56"/>
      <c r="GC561" s="56"/>
      <c r="GD561" s="56"/>
      <c r="GE561" s="56"/>
      <c r="GF561" s="56"/>
      <c r="GG561" s="56"/>
      <c r="GH561" s="56"/>
      <c r="GI561" s="56"/>
      <c r="GJ561" s="56"/>
      <c r="GK561" s="56"/>
      <c r="GL561" s="56"/>
      <c r="GM561" s="56"/>
      <c r="GN561" s="56"/>
      <c r="GO561" s="56"/>
      <c r="GP561" s="56"/>
      <c r="GQ561" s="56"/>
      <c r="GR561" s="56"/>
      <c r="GS561" s="56"/>
      <c r="GT561" s="56"/>
      <c r="GU561" s="56"/>
      <c r="GV561" s="56"/>
      <c r="GW561" s="56"/>
      <c r="GX561" s="56"/>
      <c r="GY561" s="56"/>
      <c r="GZ561" s="56"/>
      <c r="HA561" s="56"/>
      <c r="HB561" s="56"/>
      <c r="HC561" s="56"/>
      <c r="HD561" s="56"/>
      <c r="HE561" s="56"/>
      <c r="HF561" s="56"/>
      <c r="HG561" s="56"/>
      <c r="HH561" s="56"/>
      <c r="HI561" s="56"/>
      <c r="HJ561" s="56"/>
      <c r="HK561" s="56"/>
      <c r="HL561" s="56"/>
      <c r="HM561" s="56"/>
    </row>
    <row r="562" spans="2:221" x14ac:dyDescent="0.25"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  <c r="EO562" s="56"/>
      <c r="EP562" s="56"/>
      <c r="EQ562" s="56"/>
      <c r="ER562" s="56"/>
      <c r="ES562" s="56"/>
      <c r="ET562" s="56"/>
      <c r="EU562" s="56"/>
      <c r="EV562" s="56"/>
      <c r="EW562" s="56"/>
      <c r="EX562" s="56"/>
      <c r="EY562" s="56"/>
      <c r="EZ562" s="56"/>
      <c r="FA562" s="56"/>
      <c r="FB562" s="56"/>
      <c r="FC562" s="56"/>
      <c r="FD562" s="56"/>
      <c r="FE562" s="56"/>
      <c r="FF562" s="56"/>
      <c r="FG562" s="56"/>
      <c r="FH562" s="56"/>
      <c r="FI562" s="56"/>
      <c r="FJ562" s="56"/>
      <c r="FK562" s="56"/>
      <c r="FL562" s="56"/>
      <c r="FM562" s="56"/>
      <c r="FN562" s="56"/>
      <c r="FO562" s="56"/>
      <c r="FP562" s="56"/>
      <c r="FQ562" s="56"/>
      <c r="FR562" s="56"/>
      <c r="FS562" s="56"/>
      <c r="FT562" s="56"/>
      <c r="FU562" s="56"/>
      <c r="FV562" s="56"/>
      <c r="FW562" s="56"/>
      <c r="FX562" s="56"/>
      <c r="FY562" s="56"/>
      <c r="FZ562" s="56"/>
      <c r="GA562" s="56"/>
      <c r="GB562" s="56"/>
      <c r="GC562" s="56"/>
      <c r="GD562" s="56"/>
      <c r="GE562" s="56"/>
      <c r="GF562" s="56"/>
      <c r="GG562" s="56"/>
      <c r="GH562" s="56"/>
      <c r="GI562" s="56"/>
      <c r="GJ562" s="56"/>
      <c r="GK562" s="56"/>
      <c r="GL562" s="56"/>
      <c r="GM562" s="56"/>
      <c r="GN562" s="56"/>
      <c r="GO562" s="56"/>
      <c r="GP562" s="56"/>
      <c r="GQ562" s="56"/>
      <c r="GR562" s="56"/>
      <c r="GS562" s="56"/>
      <c r="GT562" s="56"/>
      <c r="GU562" s="56"/>
      <c r="GV562" s="56"/>
      <c r="GW562" s="56"/>
      <c r="GX562" s="56"/>
      <c r="GY562" s="56"/>
      <c r="GZ562" s="56"/>
      <c r="HA562" s="56"/>
      <c r="HB562" s="56"/>
      <c r="HC562" s="56"/>
      <c r="HD562" s="56"/>
      <c r="HE562" s="56"/>
      <c r="HF562" s="56"/>
      <c r="HG562" s="56"/>
      <c r="HH562" s="56"/>
      <c r="HI562" s="56"/>
      <c r="HJ562" s="56"/>
      <c r="HK562" s="56"/>
      <c r="HL562" s="56"/>
      <c r="HM562" s="56"/>
    </row>
    <row r="563" spans="2:221" x14ac:dyDescent="0.25"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  <c r="EO563" s="56"/>
      <c r="EP563" s="56"/>
      <c r="EQ563" s="56"/>
      <c r="ER563" s="56"/>
      <c r="ES563" s="56"/>
      <c r="ET563" s="56"/>
      <c r="EU563" s="56"/>
      <c r="EV563" s="56"/>
      <c r="EW563" s="56"/>
      <c r="EX563" s="56"/>
      <c r="EY563" s="56"/>
      <c r="EZ563" s="56"/>
      <c r="FA563" s="56"/>
      <c r="FB563" s="56"/>
      <c r="FC563" s="56"/>
      <c r="FD563" s="56"/>
      <c r="FE563" s="56"/>
      <c r="FF563" s="56"/>
      <c r="FG563" s="56"/>
      <c r="FH563" s="56"/>
      <c r="FI563" s="56"/>
      <c r="FJ563" s="56"/>
      <c r="FK563" s="56"/>
      <c r="FL563" s="56"/>
      <c r="FM563" s="56"/>
      <c r="FN563" s="56"/>
      <c r="FO563" s="56"/>
      <c r="FP563" s="56"/>
      <c r="FQ563" s="56"/>
      <c r="FR563" s="56"/>
      <c r="FS563" s="56"/>
      <c r="FT563" s="56"/>
      <c r="FU563" s="56"/>
      <c r="FV563" s="56"/>
      <c r="FW563" s="56"/>
      <c r="FX563" s="56"/>
      <c r="FY563" s="56"/>
      <c r="FZ563" s="56"/>
      <c r="GA563" s="56"/>
      <c r="GB563" s="56"/>
      <c r="GC563" s="56"/>
      <c r="GD563" s="56"/>
      <c r="GE563" s="56"/>
      <c r="GF563" s="56"/>
      <c r="GG563" s="56"/>
      <c r="GH563" s="56"/>
      <c r="GI563" s="56"/>
      <c r="GJ563" s="56"/>
      <c r="GK563" s="56"/>
      <c r="GL563" s="56"/>
      <c r="GM563" s="56"/>
      <c r="GN563" s="56"/>
      <c r="GO563" s="56"/>
      <c r="GP563" s="56"/>
      <c r="GQ563" s="56"/>
      <c r="GR563" s="56"/>
      <c r="GS563" s="56"/>
      <c r="GT563" s="56"/>
      <c r="GU563" s="56"/>
      <c r="GV563" s="56"/>
      <c r="GW563" s="56"/>
      <c r="GX563" s="56"/>
      <c r="GY563" s="56"/>
      <c r="GZ563" s="56"/>
      <c r="HA563" s="56"/>
      <c r="HB563" s="56"/>
      <c r="HC563" s="56"/>
      <c r="HD563" s="56"/>
      <c r="HE563" s="56"/>
      <c r="HF563" s="56"/>
      <c r="HG563" s="56"/>
      <c r="HH563" s="56"/>
      <c r="HI563" s="56"/>
      <c r="HJ563" s="56"/>
      <c r="HK563" s="56"/>
      <c r="HL563" s="56"/>
      <c r="HM563" s="56"/>
    </row>
    <row r="564" spans="2:221" x14ac:dyDescent="0.25"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  <c r="EO564" s="56"/>
      <c r="EP564" s="56"/>
      <c r="EQ564" s="56"/>
      <c r="ER564" s="56"/>
      <c r="ES564" s="56"/>
      <c r="ET564" s="56"/>
      <c r="EU564" s="56"/>
      <c r="EV564" s="56"/>
      <c r="EW564" s="56"/>
      <c r="EX564" s="56"/>
      <c r="EY564" s="56"/>
      <c r="EZ564" s="56"/>
      <c r="FA564" s="56"/>
      <c r="FB564" s="56"/>
      <c r="FC564" s="56"/>
      <c r="FD564" s="56"/>
      <c r="FE564" s="56"/>
      <c r="FF564" s="56"/>
      <c r="FG564" s="56"/>
      <c r="FH564" s="56"/>
      <c r="FI564" s="56"/>
      <c r="FJ564" s="56"/>
      <c r="FK564" s="56"/>
      <c r="FL564" s="56"/>
      <c r="FM564" s="56"/>
      <c r="FN564" s="56"/>
      <c r="FO564" s="56"/>
      <c r="FP564" s="56"/>
      <c r="FQ564" s="56"/>
      <c r="FR564" s="56"/>
      <c r="FS564" s="56"/>
      <c r="FT564" s="56"/>
      <c r="FU564" s="56"/>
      <c r="FV564" s="56"/>
      <c r="FW564" s="56"/>
      <c r="FX564" s="56"/>
      <c r="FY564" s="56"/>
      <c r="FZ564" s="56"/>
      <c r="GA564" s="56"/>
      <c r="GB564" s="56"/>
      <c r="GC564" s="56"/>
      <c r="GD564" s="56"/>
      <c r="GE564" s="56"/>
      <c r="GF564" s="56"/>
      <c r="GG564" s="56"/>
      <c r="GH564" s="56"/>
      <c r="GI564" s="56"/>
      <c r="GJ564" s="56"/>
      <c r="GK564" s="56"/>
      <c r="GL564" s="56"/>
      <c r="GM564" s="56"/>
      <c r="GN564" s="56"/>
      <c r="GO564" s="56"/>
      <c r="GP564" s="56"/>
      <c r="GQ564" s="56"/>
      <c r="GR564" s="56"/>
      <c r="GS564" s="56"/>
      <c r="GT564" s="56"/>
      <c r="GU564" s="56"/>
      <c r="GV564" s="56"/>
      <c r="GW564" s="56"/>
      <c r="GX564" s="56"/>
      <c r="GY564" s="56"/>
      <c r="GZ564" s="56"/>
      <c r="HA564" s="56"/>
      <c r="HB564" s="56"/>
      <c r="HC564" s="56"/>
      <c r="HD564" s="56"/>
      <c r="HE564" s="56"/>
      <c r="HF564" s="56"/>
      <c r="HG564" s="56"/>
      <c r="HH564" s="56"/>
      <c r="HI564" s="56"/>
      <c r="HJ564" s="56"/>
      <c r="HK564" s="56"/>
      <c r="HL564" s="56"/>
      <c r="HM564" s="56"/>
    </row>
    <row r="565" spans="2:221" x14ac:dyDescent="0.25"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  <c r="EO565" s="56"/>
      <c r="EP565" s="56"/>
      <c r="EQ565" s="56"/>
      <c r="ER565" s="56"/>
      <c r="ES565" s="56"/>
      <c r="ET565" s="56"/>
      <c r="EU565" s="56"/>
      <c r="EV565" s="56"/>
      <c r="EW565" s="56"/>
      <c r="EX565" s="56"/>
      <c r="EY565" s="56"/>
      <c r="EZ565" s="56"/>
      <c r="FA565" s="56"/>
      <c r="FB565" s="56"/>
      <c r="FC565" s="56"/>
      <c r="FD565" s="56"/>
      <c r="FE565" s="56"/>
      <c r="FF565" s="56"/>
      <c r="FG565" s="56"/>
      <c r="FH565" s="56"/>
      <c r="FI565" s="56"/>
      <c r="FJ565" s="56"/>
      <c r="FK565" s="56"/>
      <c r="FL565" s="56"/>
      <c r="FM565" s="56"/>
      <c r="FN565" s="56"/>
      <c r="FO565" s="56"/>
      <c r="FP565" s="56"/>
      <c r="FQ565" s="56"/>
      <c r="FR565" s="56"/>
      <c r="FS565" s="56"/>
      <c r="FT565" s="56"/>
      <c r="FU565" s="56"/>
      <c r="FV565" s="56"/>
      <c r="FW565" s="56"/>
      <c r="FX565" s="56"/>
      <c r="FY565" s="56"/>
      <c r="FZ565" s="56"/>
      <c r="GA565" s="56"/>
      <c r="GB565" s="56"/>
      <c r="GC565" s="56"/>
      <c r="GD565" s="56"/>
      <c r="GE565" s="56"/>
      <c r="GF565" s="56"/>
      <c r="GG565" s="56"/>
      <c r="GH565" s="56"/>
      <c r="GI565" s="56"/>
      <c r="GJ565" s="56"/>
      <c r="GK565" s="56"/>
      <c r="GL565" s="56"/>
      <c r="GM565" s="56"/>
      <c r="GN565" s="56"/>
      <c r="GO565" s="56"/>
      <c r="GP565" s="56"/>
      <c r="GQ565" s="56"/>
      <c r="GR565" s="56"/>
      <c r="GS565" s="56"/>
      <c r="GT565" s="56"/>
      <c r="GU565" s="56"/>
      <c r="GV565" s="56"/>
      <c r="GW565" s="56"/>
      <c r="GX565" s="56"/>
      <c r="GY565" s="56"/>
      <c r="GZ565" s="56"/>
      <c r="HA565" s="56"/>
      <c r="HB565" s="56"/>
      <c r="HC565" s="56"/>
      <c r="HD565" s="56"/>
      <c r="HE565" s="56"/>
      <c r="HF565" s="56"/>
      <c r="HG565" s="56"/>
      <c r="HH565" s="56"/>
      <c r="HI565" s="56"/>
      <c r="HJ565" s="56"/>
      <c r="HK565" s="56"/>
      <c r="HL565" s="56"/>
      <c r="HM565" s="56"/>
    </row>
    <row r="566" spans="2:221" x14ac:dyDescent="0.25"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  <c r="EO566" s="56"/>
      <c r="EP566" s="56"/>
      <c r="EQ566" s="56"/>
      <c r="ER566" s="56"/>
      <c r="ES566" s="56"/>
      <c r="ET566" s="56"/>
      <c r="EU566" s="56"/>
      <c r="EV566" s="56"/>
      <c r="EW566" s="56"/>
      <c r="EX566" s="56"/>
      <c r="EY566" s="56"/>
      <c r="EZ566" s="56"/>
      <c r="FA566" s="56"/>
      <c r="FB566" s="56"/>
      <c r="FC566" s="56"/>
      <c r="FD566" s="56"/>
      <c r="FE566" s="56"/>
      <c r="FF566" s="56"/>
      <c r="FG566" s="56"/>
      <c r="FH566" s="56"/>
      <c r="FI566" s="56"/>
      <c r="FJ566" s="56"/>
      <c r="FK566" s="56"/>
      <c r="FL566" s="56"/>
      <c r="FM566" s="56"/>
      <c r="FN566" s="56"/>
      <c r="FO566" s="56"/>
      <c r="FP566" s="56"/>
      <c r="FQ566" s="56"/>
      <c r="FR566" s="56"/>
      <c r="FS566" s="56"/>
      <c r="FT566" s="56"/>
      <c r="FU566" s="56"/>
      <c r="FV566" s="56"/>
      <c r="FW566" s="56"/>
      <c r="FX566" s="56"/>
      <c r="FY566" s="56"/>
      <c r="FZ566" s="56"/>
      <c r="GA566" s="56"/>
      <c r="GB566" s="56"/>
      <c r="GC566" s="56"/>
      <c r="GD566" s="56"/>
      <c r="GE566" s="56"/>
      <c r="GF566" s="56"/>
      <c r="GG566" s="56"/>
      <c r="GH566" s="56"/>
      <c r="GI566" s="56"/>
      <c r="GJ566" s="56"/>
      <c r="GK566" s="56"/>
      <c r="GL566" s="56"/>
      <c r="GM566" s="56"/>
      <c r="GN566" s="56"/>
      <c r="GO566" s="56"/>
      <c r="GP566" s="56"/>
      <c r="GQ566" s="56"/>
      <c r="GR566" s="56"/>
      <c r="GS566" s="56"/>
      <c r="GT566" s="56"/>
      <c r="GU566" s="56"/>
      <c r="GV566" s="56"/>
      <c r="GW566" s="56"/>
      <c r="GX566" s="56"/>
      <c r="GY566" s="56"/>
      <c r="GZ566" s="56"/>
      <c r="HA566" s="56"/>
      <c r="HB566" s="56"/>
      <c r="HC566" s="56"/>
      <c r="HD566" s="56"/>
      <c r="HE566" s="56"/>
      <c r="HF566" s="56"/>
      <c r="HG566" s="56"/>
      <c r="HH566" s="56"/>
      <c r="HI566" s="56"/>
      <c r="HJ566" s="56"/>
      <c r="HK566" s="56"/>
      <c r="HL566" s="56"/>
      <c r="HM566" s="56"/>
    </row>
    <row r="567" spans="2:221" x14ac:dyDescent="0.25"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  <c r="EO567" s="56"/>
      <c r="EP567" s="56"/>
      <c r="EQ567" s="56"/>
      <c r="ER567" s="56"/>
      <c r="ES567" s="56"/>
      <c r="ET567" s="56"/>
      <c r="EU567" s="56"/>
      <c r="EV567" s="56"/>
      <c r="EW567" s="56"/>
      <c r="EX567" s="56"/>
      <c r="EY567" s="56"/>
      <c r="EZ567" s="56"/>
      <c r="FA567" s="56"/>
      <c r="FB567" s="56"/>
      <c r="FC567" s="56"/>
      <c r="FD567" s="56"/>
      <c r="FE567" s="56"/>
      <c r="FF567" s="56"/>
      <c r="FG567" s="56"/>
      <c r="FH567" s="56"/>
      <c r="FI567" s="56"/>
      <c r="FJ567" s="56"/>
      <c r="FK567" s="56"/>
      <c r="FL567" s="56"/>
      <c r="FM567" s="56"/>
      <c r="FN567" s="56"/>
      <c r="FO567" s="56"/>
      <c r="FP567" s="56"/>
      <c r="FQ567" s="56"/>
      <c r="FR567" s="56"/>
      <c r="FS567" s="56"/>
      <c r="FT567" s="56"/>
      <c r="FU567" s="56"/>
      <c r="FV567" s="56"/>
      <c r="FW567" s="56"/>
      <c r="FX567" s="56"/>
      <c r="FY567" s="56"/>
      <c r="FZ567" s="56"/>
      <c r="GA567" s="56"/>
      <c r="GB567" s="56"/>
      <c r="GC567" s="56"/>
      <c r="GD567" s="56"/>
      <c r="GE567" s="56"/>
      <c r="GF567" s="56"/>
      <c r="GG567" s="56"/>
      <c r="GH567" s="56"/>
      <c r="GI567" s="56"/>
      <c r="GJ567" s="56"/>
      <c r="GK567" s="56"/>
      <c r="GL567" s="56"/>
      <c r="GM567" s="56"/>
      <c r="GN567" s="56"/>
      <c r="GO567" s="56"/>
      <c r="GP567" s="56"/>
      <c r="GQ567" s="56"/>
      <c r="GR567" s="56"/>
      <c r="GS567" s="56"/>
      <c r="GT567" s="56"/>
      <c r="GU567" s="56"/>
      <c r="GV567" s="56"/>
      <c r="GW567" s="56"/>
      <c r="GX567" s="56"/>
      <c r="GY567" s="56"/>
      <c r="GZ567" s="56"/>
      <c r="HA567" s="56"/>
      <c r="HB567" s="56"/>
      <c r="HC567" s="56"/>
      <c r="HD567" s="56"/>
      <c r="HE567" s="56"/>
      <c r="HF567" s="56"/>
      <c r="HG567" s="56"/>
      <c r="HH567" s="56"/>
      <c r="HI567" s="56"/>
      <c r="HJ567" s="56"/>
      <c r="HK567" s="56"/>
      <c r="HL567" s="56"/>
      <c r="HM567" s="56"/>
    </row>
    <row r="568" spans="2:221" x14ac:dyDescent="0.25"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  <c r="EO568" s="56"/>
      <c r="EP568" s="56"/>
      <c r="EQ568" s="56"/>
      <c r="ER568" s="56"/>
      <c r="ES568" s="56"/>
      <c r="ET568" s="56"/>
      <c r="EU568" s="56"/>
      <c r="EV568" s="56"/>
      <c r="EW568" s="56"/>
      <c r="EX568" s="56"/>
      <c r="EY568" s="56"/>
      <c r="EZ568" s="56"/>
      <c r="FA568" s="56"/>
      <c r="FB568" s="56"/>
      <c r="FC568" s="56"/>
      <c r="FD568" s="56"/>
      <c r="FE568" s="56"/>
      <c r="FF568" s="56"/>
      <c r="FG568" s="56"/>
      <c r="FH568" s="56"/>
      <c r="FI568" s="56"/>
      <c r="FJ568" s="56"/>
      <c r="FK568" s="56"/>
      <c r="FL568" s="56"/>
      <c r="FM568" s="56"/>
      <c r="FN568" s="56"/>
      <c r="FO568" s="56"/>
      <c r="FP568" s="56"/>
      <c r="FQ568" s="56"/>
      <c r="FR568" s="56"/>
      <c r="FS568" s="56"/>
      <c r="FT568" s="56"/>
      <c r="FU568" s="56"/>
      <c r="FV568" s="56"/>
      <c r="FW568" s="56"/>
      <c r="FX568" s="56"/>
      <c r="FY568" s="56"/>
      <c r="FZ568" s="56"/>
      <c r="GA568" s="56"/>
      <c r="GB568" s="56"/>
      <c r="GC568" s="56"/>
      <c r="GD568" s="56"/>
      <c r="GE568" s="56"/>
      <c r="GF568" s="56"/>
      <c r="GG568" s="56"/>
      <c r="GH568" s="56"/>
      <c r="GI568" s="56"/>
      <c r="GJ568" s="56"/>
      <c r="GK568" s="56"/>
      <c r="GL568" s="56"/>
      <c r="GM568" s="56"/>
      <c r="GN568" s="56"/>
      <c r="GO568" s="56"/>
      <c r="GP568" s="56"/>
      <c r="GQ568" s="56"/>
      <c r="GR568" s="56"/>
      <c r="GS568" s="56"/>
      <c r="GT568" s="56"/>
      <c r="GU568" s="56"/>
      <c r="GV568" s="56"/>
      <c r="GW568" s="56"/>
      <c r="GX568" s="56"/>
      <c r="GY568" s="56"/>
      <c r="GZ568" s="56"/>
      <c r="HA568" s="56"/>
      <c r="HB568" s="56"/>
      <c r="HC568" s="56"/>
      <c r="HD568" s="56"/>
      <c r="HE568" s="56"/>
      <c r="HF568" s="56"/>
      <c r="HG568" s="56"/>
      <c r="HH568" s="56"/>
      <c r="HI568" s="56"/>
      <c r="HJ568" s="56"/>
      <c r="HK568" s="56"/>
      <c r="HL568" s="56"/>
      <c r="HM568" s="56"/>
    </row>
    <row r="569" spans="2:221" x14ac:dyDescent="0.25"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  <c r="EO569" s="56"/>
      <c r="EP569" s="56"/>
      <c r="EQ569" s="56"/>
      <c r="ER569" s="56"/>
      <c r="ES569" s="56"/>
      <c r="ET569" s="56"/>
      <c r="EU569" s="56"/>
      <c r="EV569" s="56"/>
      <c r="EW569" s="56"/>
      <c r="EX569" s="56"/>
      <c r="EY569" s="56"/>
      <c r="EZ569" s="56"/>
      <c r="FA569" s="56"/>
      <c r="FB569" s="56"/>
      <c r="FC569" s="56"/>
      <c r="FD569" s="56"/>
      <c r="FE569" s="56"/>
      <c r="FF569" s="56"/>
      <c r="FG569" s="56"/>
      <c r="FH569" s="56"/>
      <c r="FI569" s="56"/>
      <c r="FJ569" s="56"/>
      <c r="FK569" s="56"/>
      <c r="FL569" s="56"/>
      <c r="FM569" s="56"/>
      <c r="FN569" s="56"/>
      <c r="FO569" s="56"/>
      <c r="FP569" s="56"/>
      <c r="FQ569" s="56"/>
      <c r="FR569" s="56"/>
      <c r="FS569" s="56"/>
      <c r="FT569" s="56"/>
      <c r="FU569" s="56"/>
      <c r="FV569" s="56"/>
      <c r="FW569" s="56"/>
      <c r="FX569" s="56"/>
      <c r="FY569" s="56"/>
      <c r="FZ569" s="56"/>
      <c r="GA569" s="56"/>
      <c r="GB569" s="56"/>
      <c r="GC569" s="56"/>
      <c r="GD569" s="56"/>
      <c r="GE569" s="56"/>
      <c r="GF569" s="56"/>
      <c r="GG569" s="56"/>
      <c r="GH569" s="56"/>
      <c r="GI569" s="56"/>
      <c r="GJ569" s="56"/>
      <c r="GK569" s="56"/>
      <c r="GL569" s="56"/>
      <c r="GM569" s="56"/>
      <c r="GN569" s="56"/>
      <c r="GO569" s="56"/>
      <c r="GP569" s="56"/>
      <c r="GQ569" s="56"/>
      <c r="GR569" s="56"/>
      <c r="GS569" s="56"/>
      <c r="GT569" s="56"/>
      <c r="GU569" s="56"/>
      <c r="GV569" s="56"/>
      <c r="GW569" s="56"/>
      <c r="GX569" s="56"/>
      <c r="GY569" s="56"/>
      <c r="GZ569" s="56"/>
      <c r="HA569" s="56"/>
      <c r="HB569" s="56"/>
      <c r="HC569" s="56"/>
      <c r="HD569" s="56"/>
      <c r="HE569" s="56"/>
      <c r="HF569" s="56"/>
      <c r="HG569" s="56"/>
      <c r="HH569" s="56"/>
      <c r="HI569" s="56"/>
      <c r="HJ569" s="56"/>
      <c r="HK569" s="56"/>
      <c r="HL569" s="56"/>
      <c r="HM569" s="56"/>
    </row>
    <row r="570" spans="2:221" x14ac:dyDescent="0.25"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  <c r="EN570" s="56"/>
      <c r="EO570" s="56"/>
      <c r="EP570" s="56"/>
      <c r="EQ570" s="56"/>
      <c r="ER570" s="56"/>
      <c r="ES570" s="56"/>
      <c r="ET570" s="56"/>
      <c r="EU570" s="56"/>
      <c r="EV570" s="56"/>
      <c r="EW570" s="56"/>
      <c r="EX570" s="56"/>
      <c r="EY570" s="56"/>
      <c r="EZ570" s="56"/>
      <c r="FA570" s="56"/>
      <c r="FB570" s="56"/>
      <c r="FC570" s="56"/>
      <c r="FD570" s="56"/>
      <c r="FE570" s="56"/>
      <c r="FF570" s="56"/>
      <c r="FG570" s="56"/>
      <c r="FH570" s="56"/>
      <c r="FI570" s="56"/>
      <c r="FJ570" s="56"/>
      <c r="FK570" s="56"/>
      <c r="FL570" s="56"/>
      <c r="FM570" s="56"/>
      <c r="FN570" s="56"/>
      <c r="FO570" s="56"/>
      <c r="FP570" s="56"/>
      <c r="FQ570" s="56"/>
      <c r="FR570" s="56"/>
      <c r="FS570" s="56"/>
      <c r="FT570" s="56"/>
      <c r="FU570" s="56"/>
      <c r="FV570" s="56"/>
      <c r="FW570" s="56"/>
      <c r="FX570" s="56"/>
      <c r="FY570" s="56"/>
      <c r="FZ570" s="56"/>
      <c r="GA570" s="56"/>
      <c r="GB570" s="56"/>
      <c r="GC570" s="56"/>
      <c r="GD570" s="56"/>
      <c r="GE570" s="56"/>
      <c r="GF570" s="56"/>
      <c r="GG570" s="56"/>
      <c r="GH570" s="56"/>
      <c r="GI570" s="56"/>
      <c r="GJ570" s="56"/>
      <c r="GK570" s="56"/>
      <c r="GL570" s="56"/>
      <c r="GM570" s="56"/>
      <c r="GN570" s="56"/>
      <c r="GO570" s="56"/>
      <c r="GP570" s="56"/>
      <c r="GQ570" s="56"/>
      <c r="GR570" s="56"/>
      <c r="GS570" s="56"/>
      <c r="GT570" s="56"/>
      <c r="GU570" s="56"/>
      <c r="GV570" s="56"/>
      <c r="GW570" s="56"/>
      <c r="GX570" s="56"/>
      <c r="GY570" s="56"/>
      <c r="GZ570" s="56"/>
      <c r="HA570" s="56"/>
      <c r="HB570" s="56"/>
      <c r="HC570" s="56"/>
      <c r="HD570" s="56"/>
      <c r="HE570" s="56"/>
      <c r="HF570" s="56"/>
      <c r="HG570" s="56"/>
      <c r="HH570" s="56"/>
      <c r="HI570" s="56"/>
      <c r="HJ570" s="56"/>
      <c r="HK570" s="56"/>
      <c r="HL570" s="56"/>
      <c r="HM570" s="56"/>
    </row>
    <row r="571" spans="2:221" x14ac:dyDescent="0.25"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  <c r="EO571" s="56"/>
      <c r="EP571" s="56"/>
      <c r="EQ571" s="56"/>
      <c r="ER571" s="56"/>
      <c r="ES571" s="56"/>
      <c r="ET571" s="56"/>
      <c r="EU571" s="56"/>
      <c r="EV571" s="56"/>
      <c r="EW571" s="56"/>
      <c r="EX571" s="56"/>
      <c r="EY571" s="56"/>
      <c r="EZ571" s="56"/>
      <c r="FA571" s="56"/>
      <c r="FB571" s="56"/>
      <c r="FC571" s="56"/>
      <c r="FD571" s="56"/>
      <c r="FE571" s="56"/>
      <c r="FF571" s="56"/>
      <c r="FG571" s="56"/>
      <c r="FH571" s="56"/>
      <c r="FI571" s="56"/>
      <c r="FJ571" s="56"/>
      <c r="FK571" s="56"/>
      <c r="FL571" s="56"/>
      <c r="FM571" s="56"/>
      <c r="FN571" s="56"/>
      <c r="FO571" s="56"/>
      <c r="FP571" s="56"/>
      <c r="FQ571" s="56"/>
      <c r="FR571" s="56"/>
      <c r="FS571" s="56"/>
      <c r="FT571" s="56"/>
      <c r="FU571" s="56"/>
      <c r="FV571" s="56"/>
      <c r="FW571" s="56"/>
      <c r="FX571" s="56"/>
      <c r="FY571" s="56"/>
      <c r="FZ571" s="56"/>
      <c r="GA571" s="56"/>
      <c r="GB571" s="56"/>
      <c r="GC571" s="56"/>
      <c r="GD571" s="56"/>
      <c r="GE571" s="56"/>
      <c r="GF571" s="56"/>
      <c r="GG571" s="56"/>
      <c r="GH571" s="56"/>
      <c r="GI571" s="56"/>
      <c r="GJ571" s="56"/>
      <c r="GK571" s="56"/>
      <c r="GL571" s="56"/>
      <c r="GM571" s="56"/>
      <c r="GN571" s="56"/>
      <c r="GO571" s="56"/>
      <c r="GP571" s="56"/>
      <c r="GQ571" s="56"/>
      <c r="GR571" s="56"/>
      <c r="GS571" s="56"/>
      <c r="GT571" s="56"/>
      <c r="GU571" s="56"/>
      <c r="GV571" s="56"/>
      <c r="GW571" s="56"/>
      <c r="GX571" s="56"/>
      <c r="GY571" s="56"/>
      <c r="GZ571" s="56"/>
      <c r="HA571" s="56"/>
      <c r="HB571" s="56"/>
      <c r="HC571" s="56"/>
      <c r="HD571" s="56"/>
      <c r="HE571" s="56"/>
      <c r="HF571" s="56"/>
      <c r="HG571" s="56"/>
      <c r="HH571" s="56"/>
      <c r="HI571" s="56"/>
      <c r="HJ571" s="56"/>
      <c r="HK571" s="56"/>
      <c r="HL571" s="56"/>
      <c r="HM571" s="56"/>
    </row>
    <row r="572" spans="2:221" x14ac:dyDescent="0.25"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  <c r="EO572" s="56"/>
      <c r="EP572" s="56"/>
      <c r="EQ572" s="56"/>
      <c r="ER572" s="56"/>
      <c r="ES572" s="56"/>
      <c r="ET572" s="56"/>
      <c r="EU572" s="56"/>
      <c r="EV572" s="56"/>
      <c r="EW572" s="56"/>
      <c r="EX572" s="56"/>
      <c r="EY572" s="56"/>
      <c r="EZ572" s="56"/>
      <c r="FA572" s="56"/>
      <c r="FB572" s="56"/>
      <c r="FC572" s="56"/>
      <c r="FD572" s="56"/>
      <c r="FE572" s="56"/>
      <c r="FF572" s="56"/>
      <c r="FG572" s="56"/>
      <c r="FH572" s="56"/>
      <c r="FI572" s="56"/>
      <c r="FJ572" s="56"/>
      <c r="FK572" s="56"/>
      <c r="FL572" s="56"/>
      <c r="FM572" s="56"/>
      <c r="FN572" s="56"/>
      <c r="FO572" s="56"/>
      <c r="FP572" s="56"/>
      <c r="FQ572" s="56"/>
      <c r="FR572" s="56"/>
      <c r="FS572" s="56"/>
      <c r="FT572" s="56"/>
      <c r="FU572" s="56"/>
      <c r="FV572" s="56"/>
      <c r="FW572" s="56"/>
      <c r="FX572" s="56"/>
      <c r="FY572" s="56"/>
      <c r="FZ572" s="56"/>
      <c r="GA572" s="56"/>
      <c r="GB572" s="56"/>
      <c r="GC572" s="56"/>
      <c r="GD572" s="56"/>
      <c r="GE572" s="56"/>
      <c r="GF572" s="56"/>
      <c r="GG572" s="56"/>
      <c r="GH572" s="56"/>
      <c r="GI572" s="56"/>
      <c r="GJ572" s="56"/>
      <c r="GK572" s="56"/>
      <c r="GL572" s="56"/>
      <c r="GM572" s="56"/>
      <c r="GN572" s="56"/>
      <c r="GO572" s="56"/>
      <c r="GP572" s="56"/>
      <c r="GQ572" s="56"/>
      <c r="GR572" s="56"/>
      <c r="GS572" s="56"/>
      <c r="GT572" s="56"/>
      <c r="GU572" s="56"/>
      <c r="GV572" s="56"/>
      <c r="GW572" s="56"/>
      <c r="GX572" s="56"/>
      <c r="GY572" s="56"/>
      <c r="GZ572" s="56"/>
      <c r="HA572" s="56"/>
      <c r="HB572" s="56"/>
      <c r="HC572" s="56"/>
      <c r="HD572" s="56"/>
      <c r="HE572" s="56"/>
      <c r="HF572" s="56"/>
      <c r="HG572" s="56"/>
      <c r="HH572" s="56"/>
      <c r="HI572" s="56"/>
      <c r="HJ572" s="56"/>
      <c r="HK572" s="56"/>
      <c r="HL572" s="56"/>
      <c r="HM572" s="56"/>
    </row>
    <row r="573" spans="2:221" x14ac:dyDescent="0.25"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  <c r="EO573" s="56"/>
      <c r="EP573" s="56"/>
      <c r="EQ573" s="56"/>
      <c r="ER573" s="56"/>
      <c r="ES573" s="56"/>
      <c r="ET573" s="56"/>
      <c r="EU573" s="56"/>
      <c r="EV573" s="56"/>
      <c r="EW573" s="56"/>
      <c r="EX573" s="56"/>
      <c r="EY573" s="56"/>
      <c r="EZ573" s="56"/>
      <c r="FA573" s="56"/>
      <c r="FB573" s="56"/>
      <c r="FC573" s="56"/>
      <c r="FD573" s="56"/>
      <c r="FE573" s="56"/>
      <c r="FF573" s="56"/>
      <c r="FG573" s="56"/>
      <c r="FH573" s="56"/>
      <c r="FI573" s="56"/>
      <c r="FJ573" s="56"/>
      <c r="FK573" s="56"/>
      <c r="FL573" s="56"/>
      <c r="FM573" s="56"/>
      <c r="FN573" s="56"/>
      <c r="FO573" s="56"/>
      <c r="FP573" s="56"/>
      <c r="FQ573" s="56"/>
      <c r="FR573" s="56"/>
      <c r="FS573" s="56"/>
      <c r="FT573" s="56"/>
      <c r="FU573" s="56"/>
      <c r="FV573" s="56"/>
      <c r="FW573" s="56"/>
      <c r="FX573" s="56"/>
      <c r="FY573" s="56"/>
      <c r="FZ573" s="56"/>
      <c r="GA573" s="56"/>
      <c r="GB573" s="56"/>
      <c r="GC573" s="56"/>
      <c r="GD573" s="56"/>
      <c r="GE573" s="56"/>
      <c r="GF573" s="56"/>
      <c r="GG573" s="56"/>
      <c r="GH573" s="56"/>
      <c r="GI573" s="56"/>
      <c r="GJ573" s="56"/>
      <c r="GK573" s="56"/>
      <c r="GL573" s="56"/>
      <c r="GM573" s="56"/>
      <c r="GN573" s="56"/>
      <c r="GO573" s="56"/>
      <c r="GP573" s="56"/>
      <c r="GQ573" s="56"/>
      <c r="GR573" s="56"/>
      <c r="GS573" s="56"/>
      <c r="GT573" s="56"/>
      <c r="GU573" s="56"/>
      <c r="GV573" s="56"/>
      <c r="GW573" s="56"/>
      <c r="GX573" s="56"/>
      <c r="GY573" s="56"/>
      <c r="GZ573" s="56"/>
      <c r="HA573" s="56"/>
      <c r="HB573" s="56"/>
      <c r="HC573" s="56"/>
      <c r="HD573" s="56"/>
      <c r="HE573" s="56"/>
      <c r="HF573" s="56"/>
      <c r="HG573" s="56"/>
      <c r="HH573" s="56"/>
      <c r="HI573" s="56"/>
      <c r="HJ573" s="56"/>
      <c r="HK573" s="56"/>
      <c r="HL573" s="56"/>
      <c r="HM573" s="56"/>
    </row>
    <row r="574" spans="2:221" x14ac:dyDescent="0.25"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  <c r="EO574" s="56"/>
      <c r="EP574" s="56"/>
      <c r="EQ574" s="56"/>
      <c r="ER574" s="56"/>
      <c r="ES574" s="56"/>
      <c r="ET574" s="56"/>
      <c r="EU574" s="56"/>
      <c r="EV574" s="56"/>
      <c r="EW574" s="56"/>
      <c r="EX574" s="56"/>
      <c r="EY574" s="56"/>
      <c r="EZ574" s="56"/>
      <c r="FA574" s="56"/>
      <c r="FB574" s="56"/>
      <c r="FC574" s="56"/>
      <c r="FD574" s="56"/>
      <c r="FE574" s="56"/>
      <c r="FF574" s="56"/>
      <c r="FG574" s="56"/>
      <c r="FH574" s="56"/>
      <c r="FI574" s="56"/>
      <c r="FJ574" s="56"/>
      <c r="FK574" s="56"/>
      <c r="FL574" s="56"/>
      <c r="FM574" s="56"/>
      <c r="FN574" s="56"/>
      <c r="FO574" s="56"/>
      <c r="FP574" s="56"/>
      <c r="FQ574" s="56"/>
      <c r="FR574" s="56"/>
      <c r="FS574" s="56"/>
      <c r="FT574" s="56"/>
      <c r="FU574" s="56"/>
      <c r="FV574" s="56"/>
      <c r="FW574" s="56"/>
      <c r="FX574" s="56"/>
      <c r="FY574" s="56"/>
      <c r="FZ574" s="56"/>
      <c r="GA574" s="56"/>
      <c r="GB574" s="56"/>
      <c r="GC574" s="56"/>
      <c r="GD574" s="56"/>
      <c r="GE574" s="56"/>
      <c r="GF574" s="56"/>
      <c r="GG574" s="56"/>
      <c r="GH574" s="56"/>
      <c r="GI574" s="56"/>
      <c r="GJ574" s="56"/>
      <c r="GK574" s="56"/>
      <c r="GL574" s="56"/>
      <c r="GM574" s="56"/>
      <c r="GN574" s="56"/>
      <c r="GO574" s="56"/>
      <c r="GP574" s="56"/>
      <c r="GQ574" s="56"/>
      <c r="GR574" s="56"/>
      <c r="GS574" s="56"/>
      <c r="GT574" s="56"/>
      <c r="GU574" s="56"/>
      <c r="GV574" s="56"/>
      <c r="GW574" s="56"/>
      <c r="GX574" s="56"/>
      <c r="GY574" s="56"/>
      <c r="GZ574" s="56"/>
      <c r="HA574" s="56"/>
      <c r="HB574" s="56"/>
      <c r="HC574" s="56"/>
      <c r="HD574" s="56"/>
      <c r="HE574" s="56"/>
      <c r="HF574" s="56"/>
      <c r="HG574" s="56"/>
      <c r="HH574" s="56"/>
      <c r="HI574" s="56"/>
      <c r="HJ574" s="56"/>
      <c r="HK574" s="56"/>
      <c r="HL574" s="56"/>
      <c r="HM574" s="56"/>
    </row>
    <row r="575" spans="2:221" x14ac:dyDescent="0.25"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  <c r="EO575" s="56"/>
      <c r="EP575" s="56"/>
      <c r="EQ575" s="56"/>
      <c r="ER575" s="56"/>
      <c r="ES575" s="56"/>
      <c r="ET575" s="56"/>
      <c r="EU575" s="56"/>
      <c r="EV575" s="56"/>
      <c r="EW575" s="56"/>
      <c r="EX575" s="56"/>
      <c r="EY575" s="56"/>
      <c r="EZ575" s="56"/>
      <c r="FA575" s="56"/>
      <c r="FB575" s="56"/>
      <c r="FC575" s="56"/>
      <c r="FD575" s="56"/>
      <c r="FE575" s="56"/>
      <c r="FF575" s="56"/>
      <c r="FG575" s="56"/>
      <c r="FH575" s="56"/>
      <c r="FI575" s="56"/>
      <c r="FJ575" s="56"/>
      <c r="FK575" s="56"/>
      <c r="FL575" s="56"/>
      <c r="FM575" s="56"/>
      <c r="FN575" s="56"/>
      <c r="FO575" s="56"/>
      <c r="FP575" s="56"/>
      <c r="FQ575" s="56"/>
      <c r="FR575" s="56"/>
      <c r="FS575" s="56"/>
      <c r="FT575" s="56"/>
      <c r="FU575" s="56"/>
      <c r="FV575" s="56"/>
      <c r="FW575" s="56"/>
      <c r="FX575" s="56"/>
      <c r="FY575" s="56"/>
      <c r="FZ575" s="56"/>
      <c r="GA575" s="56"/>
      <c r="GB575" s="56"/>
      <c r="GC575" s="56"/>
      <c r="GD575" s="56"/>
      <c r="GE575" s="56"/>
      <c r="GF575" s="56"/>
      <c r="GG575" s="56"/>
      <c r="GH575" s="56"/>
      <c r="GI575" s="56"/>
      <c r="GJ575" s="56"/>
      <c r="GK575" s="56"/>
      <c r="GL575" s="56"/>
      <c r="GM575" s="56"/>
      <c r="GN575" s="56"/>
      <c r="GO575" s="56"/>
      <c r="GP575" s="56"/>
      <c r="GQ575" s="56"/>
      <c r="GR575" s="56"/>
      <c r="GS575" s="56"/>
      <c r="GT575" s="56"/>
      <c r="GU575" s="56"/>
      <c r="GV575" s="56"/>
      <c r="GW575" s="56"/>
      <c r="GX575" s="56"/>
      <c r="GY575" s="56"/>
      <c r="GZ575" s="56"/>
      <c r="HA575" s="56"/>
      <c r="HB575" s="56"/>
      <c r="HC575" s="56"/>
      <c r="HD575" s="56"/>
      <c r="HE575" s="56"/>
      <c r="HF575" s="56"/>
      <c r="HG575" s="56"/>
      <c r="HH575" s="56"/>
      <c r="HI575" s="56"/>
      <c r="HJ575" s="56"/>
      <c r="HK575" s="56"/>
      <c r="HL575" s="56"/>
      <c r="HM575" s="56"/>
    </row>
    <row r="576" spans="2:221" x14ac:dyDescent="0.25"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  <c r="EO576" s="56"/>
      <c r="EP576" s="56"/>
      <c r="EQ576" s="56"/>
      <c r="ER576" s="56"/>
      <c r="ES576" s="56"/>
      <c r="ET576" s="56"/>
      <c r="EU576" s="56"/>
      <c r="EV576" s="56"/>
      <c r="EW576" s="56"/>
      <c r="EX576" s="56"/>
      <c r="EY576" s="56"/>
      <c r="EZ576" s="56"/>
      <c r="FA576" s="56"/>
      <c r="FB576" s="56"/>
      <c r="FC576" s="56"/>
      <c r="FD576" s="56"/>
      <c r="FE576" s="56"/>
      <c r="FF576" s="56"/>
      <c r="FG576" s="56"/>
      <c r="FH576" s="56"/>
      <c r="FI576" s="56"/>
      <c r="FJ576" s="56"/>
      <c r="FK576" s="56"/>
      <c r="FL576" s="56"/>
      <c r="FM576" s="56"/>
      <c r="FN576" s="56"/>
      <c r="FO576" s="56"/>
      <c r="FP576" s="56"/>
      <c r="FQ576" s="56"/>
      <c r="FR576" s="56"/>
      <c r="FS576" s="56"/>
      <c r="FT576" s="56"/>
      <c r="FU576" s="56"/>
      <c r="FV576" s="56"/>
      <c r="FW576" s="56"/>
      <c r="FX576" s="56"/>
      <c r="FY576" s="56"/>
      <c r="FZ576" s="56"/>
      <c r="GA576" s="56"/>
      <c r="GB576" s="56"/>
      <c r="GC576" s="56"/>
      <c r="GD576" s="56"/>
      <c r="GE576" s="56"/>
      <c r="GF576" s="56"/>
      <c r="GG576" s="56"/>
      <c r="GH576" s="56"/>
      <c r="GI576" s="56"/>
      <c r="GJ576" s="56"/>
      <c r="GK576" s="56"/>
      <c r="GL576" s="56"/>
      <c r="GM576" s="56"/>
      <c r="GN576" s="56"/>
      <c r="GO576" s="56"/>
      <c r="GP576" s="56"/>
      <c r="GQ576" s="56"/>
      <c r="GR576" s="56"/>
      <c r="GS576" s="56"/>
      <c r="GT576" s="56"/>
      <c r="GU576" s="56"/>
      <c r="GV576" s="56"/>
      <c r="GW576" s="56"/>
      <c r="GX576" s="56"/>
      <c r="GY576" s="56"/>
      <c r="GZ576" s="56"/>
      <c r="HA576" s="56"/>
      <c r="HB576" s="56"/>
      <c r="HC576" s="56"/>
      <c r="HD576" s="56"/>
      <c r="HE576" s="56"/>
      <c r="HF576" s="56"/>
      <c r="HG576" s="56"/>
      <c r="HH576" s="56"/>
      <c r="HI576" s="56"/>
      <c r="HJ576" s="56"/>
      <c r="HK576" s="56"/>
      <c r="HL576" s="56"/>
      <c r="HM576" s="56"/>
    </row>
    <row r="577" spans="2:221" x14ac:dyDescent="0.25"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  <c r="EO577" s="56"/>
      <c r="EP577" s="56"/>
      <c r="EQ577" s="56"/>
      <c r="ER577" s="56"/>
      <c r="ES577" s="56"/>
      <c r="ET577" s="56"/>
      <c r="EU577" s="56"/>
      <c r="EV577" s="56"/>
      <c r="EW577" s="56"/>
      <c r="EX577" s="56"/>
      <c r="EY577" s="56"/>
      <c r="EZ577" s="56"/>
      <c r="FA577" s="56"/>
      <c r="FB577" s="56"/>
      <c r="FC577" s="56"/>
      <c r="FD577" s="56"/>
      <c r="FE577" s="56"/>
      <c r="FF577" s="56"/>
      <c r="FG577" s="56"/>
      <c r="FH577" s="56"/>
      <c r="FI577" s="56"/>
      <c r="FJ577" s="56"/>
      <c r="FK577" s="56"/>
      <c r="FL577" s="56"/>
      <c r="FM577" s="56"/>
      <c r="FN577" s="56"/>
      <c r="FO577" s="56"/>
      <c r="FP577" s="56"/>
      <c r="FQ577" s="56"/>
      <c r="FR577" s="56"/>
      <c r="FS577" s="56"/>
      <c r="FT577" s="56"/>
      <c r="FU577" s="56"/>
      <c r="FV577" s="56"/>
      <c r="FW577" s="56"/>
      <c r="FX577" s="56"/>
      <c r="FY577" s="56"/>
      <c r="FZ577" s="56"/>
      <c r="GA577" s="56"/>
      <c r="GB577" s="56"/>
      <c r="GC577" s="56"/>
      <c r="GD577" s="56"/>
      <c r="GE577" s="56"/>
      <c r="GF577" s="56"/>
      <c r="GG577" s="56"/>
      <c r="GH577" s="56"/>
      <c r="GI577" s="56"/>
      <c r="GJ577" s="56"/>
      <c r="GK577" s="56"/>
      <c r="GL577" s="56"/>
      <c r="GM577" s="56"/>
      <c r="GN577" s="56"/>
      <c r="GO577" s="56"/>
      <c r="GP577" s="56"/>
      <c r="GQ577" s="56"/>
      <c r="GR577" s="56"/>
      <c r="GS577" s="56"/>
      <c r="GT577" s="56"/>
      <c r="GU577" s="56"/>
      <c r="GV577" s="56"/>
      <c r="GW577" s="56"/>
      <c r="GX577" s="56"/>
      <c r="GY577" s="56"/>
      <c r="GZ577" s="56"/>
      <c r="HA577" s="56"/>
      <c r="HB577" s="56"/>
      <c r="HC577" s="56"/>
      <c r="HD577" s="56"/>
      <c r="HE577" s="56"/>
      <c r="HF577" s="56"/>
      <c r="HG577" s="56"/>
      <c r="HH577" s="56"/>
      <c r="HI577" s="56"/>
      <c r="HJ577" s="56"/>
      <c r="HK577" s="56"/>
      <c r="HL577" s="56"/>
      <c r="HM577" s="56"/>
    </row>
    <row r="578" spans="2:221" x14ac:dyDescent="0.25"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  <c r="EO578" s="56"/>
      <c r="EP578" s="56"/>
      <c r="EQ578" s="56"/>
      <c r="ER578" s="56"/>
      <c r="ES578" s="56"/>
      <c r="ET578" s="56"/>
      <c r="EU578" s="56"/>
      <c r="EV578" s="56"/>
      <c r="EW578" s="56"/>
      <c r="EX578" s="56"/>
      <c r="EY578" s="56"/>
      <c r="EZ578" s="56"/>
      <c r="FA578" s="56"/>
      <c r="FB578" s="56"/>
      <c r="FC578" s="56"/>
      <c r="FD578" s="56"/>
      <c r="FE578" s="56"/>
      <c r="FF578" s="56"/>
      <c r="FG578" s="56"/>
      <c r="FH578" s="56"/>
      <c r="FI578" s="56"/>
      <c r="FJ578" s="56"/>
      <c r="FK578" s="56"/>
      <c r="FL578" s="56"/>
      <c r="FM578" s="56"/>
      <c r="FN578" s="56"/>
      <c r="FO578" s="56"/>
      <c r="FP578" s="56"/>
      <c r="FQ578" s="56"/>
      <c r="FR578" s="56"/>
      <c r="FS578" s="56"/>
      <c r="FT578" s="56"/>
      <c r="FU578" s="56"/>
      <c r="FV578" s="56"/>
      <c r="FW578" s="56"/>
      <c r="FX578" s="56"/>
      <c r="FY578" s="56"/>
      <c r="FZ578" s="56"/>
      <c r="GA578" s="56"/>
      <c r="GB578" s="56"/>
      <c r="GC578" s="56"/>
      <c r="GD578" s="56"/>
      <c r="GE578" s="56"/>
      <c r="GF578" s="56"/>
      <c r="GG578" s="56"/>
      <c r="GH578" s="56"/>
      <c r="GI578" s="56"/>
      <c r="GJ578" s="56"/>
      <c r="GK578" s="56"/>
      <c r="GL578" s="56"/>
      <c r="GM578" s="56"/>
      <c r="GN578" s="56"/>
      <c r="GO578" s="56"/>
      <c r="GP578" s="56"/>
      <c r="GQ578" s="56"/>
      <c r="GR578" s="56"/>
      <c r="GS578" s="56"/>
      <c r="GT578" s="56"/>
      <c r="GU578" s="56"/>
      <c r="GV578" s="56"/>
      <c r="GW578" s="56"/>
      <c r="GX578" s="56"/>
      <c r="GY578" s="56"/>
      <c r="GZ578" s="56"/>
      <c r="HA578" s="56"/>
      <c r="HB578" s="56"/>
      <c r="HC578" s="56"/>
      <c r="HD578" s="56"/>
      <c r="HE578" s="56"/>
      <c r="HF578" s="56"/>
      <c r="HG578" s="56"/>
      <c r="HH578" s="56"/>
      <c r="HI578" s="56"/>
      <c r="HJ578" s="56"/>
      <c r="HK578" s="56"/>
      <c r="HL578" s="56"/>
      <c r="HM578" s="56"/>
    </row>
    <row r="579" spans="2:221" x14ac:dyDescent="0.25"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  <c r="EO579" s="56"/>
      <c r="EP579" s="56"/>
      <c r="EQ579" s="56"/>
      <c r="ER579" s="56"/>
      <c r="ES579" s="56"/>
      <c r="ET579" s="56"/>
      <c r="EU579" s="56"/>
      <c r="EV579" s="56"/>
      <c r="EW579" s="56"/>
      <c r="EX579" s="56"/>
      <c r="EY579" s="56"/>
      <c r="EZ579" s="56"/>
      <c r="FA579" s="56"/>
      <c r="FB579" s="56"/>
      <c r="FC579" s="56"/>
      <c r="FD579" s="56"/>
      <c r="FE579" s="56"/>
      <c r="FF579" s="56"/>
      <c r="FG579" s="56"/>
      <c r="FH579" s="56"/>
      <c r="FI579" s="56"/>
      <c r="FJ579" s="56"/>
      <c r="FK579" s="56"/>
      <c r="FL579" s="56"/>
      <c r="FM579" s="56"/>
      <c r="FN579" s="56"/>
      <c r="FO579" s="56"/>
      <c r="FP579" s="56"/>
      <c r="FQ579" s="56"/>
      <c r="FR579" s="56"/>
      <c r="FS579" s="56"/>
      <c r="FT579" s="56"/>
      <c r="FU579" s="56"/>
      <c r="FV579" s="56"/>
      <c r="FW579" s="56"/>
      <c r="FX579" s="56"/>
      <c r="FY579" s="56"/>
      <c r="FZ579" s="56"/>
      <c r="GA579" s="56"/>
      <c r="GB579" s="56"/>
      <c r="GC579" s="56"/>
      <c r="GD579" s="56"/>
      <c r="GE579" s="56"/>
      <c r="GF579" s="56"/>
      <c r="GG579" s="56"/>
      <c r="GH579" s="56"/>
      <c r="GI579" s="56"/>
      <c r="GJ579" s="56"/>
      <c r="GK579" s="56"/>
      <c r="GL579" s="56"/>
      <c r="GM579" s="56"/>
      <c r="GN579" s="56"/>
      <c r="GO579" s="56"/>
      <c r="GP579" s="56"/>
      <c r="GQ579" s="56"/>
      <c r="GR579" s="56"/>
      <c r="GS579" s="56"/>
      <c r="GT579" s="56"/>
      <c r="GU579" s="56"/>
      <c r="GV579" s="56"/>
      <c r="GW579" s="56"/>
      <c r="GX579" s="56"/>
      <c r="GY579" s="56"/>
      <c r="GZ579" s="56"/>
      <c r="HA579" s="56"/>
      <c r="HB579" s="56"/>
      <c r="HC579" s="56"/>
      <c r="HD579" s="56"/>
      <c r="HE579" s="56"/>
      <c r="HF579" s="56"/>
      <c r="HG579" s="56"/>
      <c r="HH579" s="56"/>
      <c r="HI579" s="56"/>
      <c r="HJ579" s="56"/>
      <c r="HK579" s="56"/>
      <c r="HL579" s="56"/>
      <c r="HM579" s="56"/>
    </row>
    <row r="580" spans="2:221" x14ac:dyDescent="0.25"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  <c r="EO580" s="56"/>
      <c r="EP580" s="56"/>
      <c r="EQ580" s="56"/>
      <c r="ER580" s="56"/>
      <c r="ES580" s="56"/>
      <c r="ET580" s="56"/>
      <c r="EU580" s="56"/>
      <c r="EV580" s="56"/>
      <c r="EW580" s="56"/>
      <c r="EX580" s="56"/>
      <c r="EY580" s="56"/>
      <c r="EZ580" s="56"/>
      <c r="FA580" s="56"/>
      <c r="FB580" s="56"/>
      <c r="FC580" s="56"/>
      <c r="FD580" s="56"/>
      <c r="FE580" s="56"/>
      <c r="FF580" s="56"/>
      <c r="FG580" s="56"/>
      <c r="FH580" s="56"/>
      <c r="FI580" s="56"/>
      <c r="FJ580" s="56"/>
      <c r="FK580" s="56"/>
      <c r="FL580" s="56"/>
      <c r="FM580" s="56"/>
      <c r="FN580" s="56"/>
      <c r="FO580" s="56"/>
      <c r="FP580" s="56"/>
      <c r="FQ580" s="56"/>
      <c r="FR580" s="56"/>
      <c r="FS580" s="56"/>
      <c r="FT580" s="56"/>
      <c r="FU580" s="56"/>
      <c r="FV580" s="56"/>
      <c r="FW580" s="56"/>
      <c r="FX580" s="56"/>
      <c r="FY580" s="56"/>
      <c r="FZ580" s="56"/>
      <c r="GA580" s="56"/>
      <c r="GB580" s="56"/>
      <c r="GC580" s="56"/>
      <c r="GD580" s="56"/>
      <c r="GE580" s="56"/>
      <c r="GF580" s="56"/>
      <c r="GG580" s="56"/>
      <c r="GH580" s="56"/>
      <c r="GI580" s="56"/>
      <c r="GJ580" s="56"/>
      <c r="GK580" s="56"/>
      <c r="GL580" s="56"/>
      <c r="GM580" s="56"/>
      <c r="GN580" s="56"/>
      <c r="GO580" s="56"/>
      <c r="GP580" s="56"/>
      <c r="GQ580" s="56"/>
      <c r="GR580" s="56"/>
      <c r="GS580" s="56"/>
      <c r="GT580" s="56"/>
      <c r="GU580" s="56"/>
      <c r="GV580" s="56"/>
      <c r="GW580" s="56"/>
      <c r="GX580" s="56"/>
      <c r="GY580" s="56"/>
      <c r="GZ580" s="56"/>
      <c r="HA580" s="56"/>
      <c r="HB580" s="56"/>
      <c r="HC580" s="56"/>
      <c r="HD580" s="56"/>
      <c r="HE580" s="56"/>
      <c r="HF580" s="56"/>
      <c r="HG580" s="56"/>
      <c r="HH580" s="56"/>
      <c r="HI580" s="56"/>
      <c r="HJ580" s="56"/>
      <c r="HK580" s="56"/>
      <c r="HL580" s="56"/>
      <c r="HM580" s="56"/>
    </row>
    <row r="581" spans="2:221" x14ac:dyDescent="0.25"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  <c r="GB581" s="56"/>
      <c r="GC581" s="56"/>
      <c r="GD581" s="56"/>
      <c r="GE581" s="56"/>
      <c r="GF581" s="56"/>
      <c r="GG581" s="56"/>
      <c r="GH581" s="56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</row>
    <row r="582" spans="2:221" x14ac:dyDescent="0.25"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  <c r="GB582" s="56"/>
      <c r="GC582" s="56"/>
      <c r="GD582" s="56"/>
      <c r="GE582" s="56"/>
      <c r="GF582" s="56"/>
      <c r="GG582" s="56"/>
      <c r="GH582" s="56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</row>
    <row r="583" spans="2:221" x14ac:dyDescent="0.25"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  <c r="EO583" s="56"/>
      <c r="EP583" s="56"/>
      <c r="EQ583" s="56"/>
      <c r="ER583" s="56"/>
      <c r="ES583" s="56"/>
      <c r="ET583" s="56"/>
      <c r="EU583" s="56"/>
      <c r="EV583" s="56"/>
      <c r="EW583" s="56"/>
      <c r="EX583" s="56"/>
      <c r="EY583" s="56"/>
      <c r="EZ583" s="56"/>
      <c r="FA583" s="56"/>
      <c r="FB583" s="56"/>
      <c r="FC583" s="56"/>
      <c r="FD583" s="56"/>
      <c r="FE583" s="56"/>
      <c r="FF583" s="56"/>
      <c r="FG583" s="56"/>
      <c r="FH583" s="56"/>
      <c r="FI583" s="56"/>
      <c r="FJ583" s="56"/>
      <c r="FK583" s="56"/>
      <c r="FL583" s="56"/>
      <c r="FM583" s="56"/>
      <c r="FN583" s="56"/>
      <c r="FO583" s="56"/>
      <c r="FP583" s="56"/>
      <c r="FQ583" s="56"/>
      <c r="FR583" s="56"/>
      <c r="FS583" s="56"/>
      <c r="FT583" s="56"/>
      <c r="FU583" s="56"/>
      <c r="FV583" s="56"/>
      <c r="FW583" s="56"/>
      <c r="FX583" s="56"/>
      <c r="FY583" s="56"/>
      <c r="FZ583" s="56"/>
      <c r="GA583" s="56"/>
      <c r="GB583" s="56"/>
      <c r="GC583" s="56"/>
      <c r="GD583" s="56"/>
      <c r="GE583" s="56"/>
      <c r="GF583" s="56"/>
      <c r="GG583" s="56"/>
      <c r="GH583" s="56"/>
      <c r="GI583" s="56"/>
      <c r="GJ583" s="56"/>
      <c r="GK583" s="56"/>
      <c r="GL583" s="56"/>
      <c r="GM583" s="56"/>
      <c r="GN583" s="56"/>
      <c r="GO583" s="56"/>
      <c r="GP583" s="56"/>
      <c r="GQ583" s="56"/>
      <c r="GR583" s="56"/>
      <c r="GS583" s="56"/>
      <c r="GT583" s="56"/>
      <c r="GU583" s="56"/>
      <c r="GV583" s="56"/>
      <c r="GW583" s="56"/>
      <c r="GX583" s="56"/>
      <c r="GY583" s="56"/>
      <c r="GZ583" s="56"/>
      <c r="HA583" s="56"/>
      <c r="HB583" s="56"/>
      <c r="HC583" s="56"/>
      <c r="HD583" s="56"/>
      <c r="HE583" s="56"/>
      <c r="HF583" s="56"/>
      <c r="HG583" s="56"/>
      <c r="HH583" s="56"/>
      <c r="HI583" s="56"/>
      <c r="HJ583" s="56"/>
      <c r="HK583" s="56"/>
      <c r="HL583" s="56"/>
      <c r="HM583" s="56"/>
    </row>
    <row r="584" spans="2:221" x14ac:dyDescent="0.25"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  <c r="EO584" s="56"/>
      <c r="EP584" s="56"/>
      <c r="EQ584" s="56"/>
      <c r="ER584" s="56"/>
      <c r="ES584" s="56"/>
      <c r="ET584" s="56"/>
      <c r="EU584" s="56"/>
      <c r="EV584" s="56"/>
      <c r="EW584" s="56"/>
      <c r="EX584" s="56"/>
      <c r="EY584" s="56"/>
      <c r="EZ584" s="56"/>
      <c r="FA584" s="56"/>
      <c r="FB584" s="56"/>
      <c r="FC584" s="56"/>
      <c r="FD584" s="56"/>
      <c r="FE584" s="56"/>
      <c r="FF584" s="56"/>
      <c r="FG584" s="56"/>
      <c r="FH584" s="56"/>
      <c r="FI584" s="56"/>
      <c r="FJ584" s="56"/>
      <c r="FK584" s="56"/>
      <c r="FL584" s="56"/>
      <c r="FM584" s="56"/>
      <c r="FN584" s="56"/>
      <c r="FO584" s="56"/>
      <c r="FP584" s="56"/>
      <c r="FQ584" s="56"/>
      <c r="FR584" s="56"/>
      <c r="FS584" s="56"/>
      <c r="FT584" s="56"/>
      <c r="FU584" s="56"/>
      <c r="FV584" s="56"/>
      <c r="FW584" s="56"/>
      <c r="FX584" s="56"/>
      <c r="FY584" s="56"/>
      <c r="FZ584" s="56"/>
      <c r="GA584" s="56"/>
      <c r="GB584" s="56"/>
      <c r="GC584" s="56"/>
      <c r="GD584" s="56"/>
      <c r="GE584" s="56"/>
      <c r="GF584" s="56"/>
      <c r="GG584" s="56"/>
      <c r="GH584" s="56"/>
      <c r="GI584" s="56"/>
      <c r="GJ584" s="56"/>
      <c r="GK584" s="56"/>
      <c r="GL584" s="56"/>
      <c r="GM584" s="56"/>
      <c r="GN584" s="56"/>
      <c r="GO584" s="56"/>
      <c r="GP584" s="56"/>
      <c r="GQ584" s="56"/>
      <c r="GR584" s="56"/>
      <c r="GS584" s="56"/>
      <c r="GT584" s="56"/>
      <c r="GU584" s="56"/>
      <c r="GV584" s="56"/>
      <c r="GW584" s="56"/>
      <c r="GX584" s="56"/>
      <c r="GY584" s="56"/>
      <c r="GZ584" s="56"/>
      <c r="HA584" s="56"/>
      <c r="HB584" s="56"/>
      <c r="HC584" s="56"/>
      <c r="HD584" s="56"/>
      <c r="HE584" s="56"/>
      <c r="HF584" s="56"/>
      <c r="HG584" s="56"/>
      <c r="HH584" s="56"/>
      <c r="HI584" s="56"/>
      <c r="HJ584" s="56"/>
      <c r="HK584" s="56"/>
      <c r="HL584" s="56"/>
      <c r="HM584" s="56"/>
    </row>
    <row r="585" spans="2:221" x14ac:dyDescent="0.25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  <c r="EO585" s="56"/>
      <c r="EP585" s="56"/>
      <c r="EQ585" s="56"/>
      <c r="ER585" s="56"/>
      <c r="ES585" s="56"/>
      <c r="ET585" s="56"/>
      <c r="EU585" s="56"/>
      <c r="EV585" s="56"/>
      <c r="EW585" s="56"/>
      <c r="EX585" s="56"/>
      <c r="EY585" s="56"/>
      <c r="EZ585" s="56"/>
      <c r="FA585" s="56"/>
      <c r="FB585" s="56"/>
      <c r="FC585" s="56"/>
      <c r="FD585" s="56"/>
      <c r="FE585" s="56"/>
      <c r="FF585" s="56"/>
      <c r="FG585" s="56"/>
      <c r="FH585" s="56"/>
      <c r="FI585" s="56"/>
      <c r="FJ585" s="56"/>
      <c r="FK585" s="56"/>
      <c r="FL585" s="56"/>
      <c r="FM585" s="56"/>
      <c r="FN585" s="56"/>
      <c r="FO585" s="56"/>
      <c r="FP585" s="56"/>
      <c r="FQ585" s="56"/>
      <c r="FR585" s="56"/>
      <c r="FS585" s="56"/>
      <c r="FT585" s="56"/>
      <c r="FU585" s="56"/>
      <c r="FV585" s="56"/>
      <c r="FW585" s="56"/>
      <c r="FX585" s="56"/>
      <c r="FY585" s="56"/>
      <c r="FZ585" s="56"/>
      <c r="GA585" s="56"/>
      <c r="GB585" s="56"/>
      <c r="GC585" s="56"/>
      <c r="GD585" s="56"/>
      <c r="GE585" s="56"/>
      <c r="GF585" s="56"/>
      <c r="GG585" s="56"/>
      <c r="GH585" s="56"/>
      <c r="GI585" s="56"/>
      <c r="GJ585" s="56"/>
      <c r="GK585" s="56"/>
      <c r="GL585" s="56"/>
      <c r="GM585" s="56"/>
      <c r="GN585" s="56"/>
      <c r="GO585" s="56"/>
      <c r="GP585" s="56"/>
      <c r="GQ585" s="56"/>
      <c r="GR585" s="56"/>
      <c r="GS585" s="56"/>
      <c r="GT585" s="56"/>
      <c r="GU585" s="56"/>
      <c r="GV585" s="56"/>
      <c r="GW585" s="56"/>
      <c r="GX585" s="56"/>
      <c r="GY585" s="56"/>
      <c r="GZ585" s="56"/>
      <c r="HA585" s="56"/>
      <c r="HB585" s="56"/>
      <c r="HC585" s="56"/>
      <c r="HD585" s="56"/>
      <c r="HE585" s="56"/>
      <c r="HF585" s="56"/>
      <c r="HG585" s="56"/>
      <c r="HH585" s="56"/>
      <c r="HI585" s="56"/>
      <c r="HJ585" s="56"/>
      <c r="HK585" s="56"/>
      <c r="HL585" s="56"/>
      <c r="HM585" s="56"/>
    </row>
    <row r="586" spans="2:221" x14ac:dyDescent="0.25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  <c r="EO586" s="56"/>
      <c r="EP586" s="56"/>
      <c r="EQ586" s="56"/>
      <c r="ER586" s="56"/>
      <c r="ES586" s="56"/>
      <c r="ET586" s="56"/>
      <c r="EU586" s="56"/>
      <c r="EV586" s="56"/>
      <c r="EW586" s="56"/>
      <c r="EX586" s="56"/>
      <c r="EY586" s="56"/>
      <c r="EZ586" s="56"/>
      <c r="FA586" s="56"/>
      <c r="FB586" s="56"/>
      <c r="FC586" s="56"/>
      <c r="FD586" s="56"/>
      <c r="FE586" s="56"/>
      <c r="FF586" s="56"/>
      <c r="FG586" s="56"/>
      <c r="FH586" s="56"/>
      <c r="FI586" s="56"/>
      <c r="FJ586" s="56"/>
      <c r="FK586" s="56"/>
      <c r="FL586" s="56"/>
      <c r="FM586" s="56"/>
      <c r="FN586" s="56"/>
      <c r="FO586" s="56"/>
      <c r="FP586" s="56"/>
      <c r="FQ586" s="56"/>
      <c r="FR586" s="56"/>
      <c r="FS586" s="56"/>
      <c r="FT586" s="56"/>
      <c r="FU586" s="56"/>
      <c r="FV586" s="56"/>
      <c r="FW586" s="56"/>
      <c r="FX586" s="56"/>
      <c r="FY586" s="56"/>
      <c r="FZ586" s="56"/>
      <c r="GA586" s="56"/>
      <c r="GB586" s="56"/>
      <c r="GC586" s="56"/>
      <c r="GD586" s="56"/>
      <c r="GE586" s="56"/>
      <c r="GF586" s="56"/>
      <c r="GG586" s="56"/>
      <c r="GH586" s="56"/>
      <c r="GI586" s="56"/>
      <c r="GJ586" s="56"/>
      <c r="GK586" s="56"/>
      <c r="GL586" s="56"/>
      <c r="GM586" s="56"/>
      <c r="GN586" s="56"/>
      <c r="GO586" s="56"/>
      <c r="GP586" s="56"/>
      <c r="GQ586" s="56"/>
      <c r="GR586" s="56"/>
      <c r="GS586" s="56"/>
      <c r="GT586" s="56"/>
      <c r="GU586" s="56"/>
      <c r="GV586" s="56"/>
      <c r="GW586" s="56"/>
      <c r="GX586" s="56"/>
      <c r="GY586" s="56"/>
      <c r="GZ586" s="56"/>
      <c r="HA586" s="56"/>
      <c r="HB586" s="56"/>
      <c r="HC586" s="56"/>
      <c r="HD586" s="56"/>
      <c r="HE586" s="56"/>
      <c r="HF586" s="56"/>
      <c r="HG586" s="56"/>
      <c r="HH586" s="56"/>
      <c r="HI586" s="56"/>
      <c r="HJ586" s="56"/>
      <c r="HK586" s="56"/>
      <c r="HL586" s="56"/>
      <c r="HM586" s="56"/>
    </row>
    <row r="587" spans="2:221" x14ac:dyDescent="0.25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  <c r="EO587" s="56"/>
      <c r="EP587" s="56"/>
      <c r="EQ587" s="56"/>
      <c r="ER587" s="56"/>
      <c r="ES587" s="56"/>
      <c r="ET587" s="56"/>
      <c r="EU587" s="56"/>
      <c r="EV587" s="56"/>
      <c r="EW587" s="56"/>
      <c r="EX587" s="56"/>
      <c r="EY587" s="56"/>
      <c r="EZ587" s="56"/>
      <c r="FA587" s="56"/>
      <c r="FB587" s="56"/>
      <c r="FC587" s="56"/>
      <c r="FD587" s="56"/>
      <c r="FE587" s="56"/>
      <c r="FF587" s="56"/>
      <c r="FG587" s="56"/>
      <c r="FH587" s="56"/>
      <c r="FI587" s="56"/>
      <c r="FJ587" s="56"/>
      <c r="FK587" s="56"/>
      <c r="FL587" s="56"/>
      <c r="FM587" s="56"/>
      <c r="FN587" s="56"/>
      <c r="FO587" s="56"/>
      <c r="FP587" s="56"/>
      <c r="FQ587" s="56"/>
      <c r="FR587" s="56"/>
      <c r="FS587" s="56"/>
      <c r="FT587" s="56"/>
      <c r="FU587" s="56"/>
      <c r="FV587" s="56"/>
      <c r="FW587" s="56"/>
      <c r="FX587" s="56"/>
      <c r="FY587" s="56"/>
      <c r="FZ587" s="56"/>
      <c r="GA587" s="56"/>
      <c r="GB587" s="56"/>
      <c r="GC587" s="56"/>
      <c r="GD587" s="56"/>
      <c r="GE587" s="56"/>
      <c r="GF587" s="56"/>
      <c r="GG587" s="56"/>
      <c r="GH587" s="56"/>
      <c r="GI587" s="56"/>
      <c r="GJ587" s="56"/>
      <c r="GK587" s="56"/>
      <c r="GL587" s="56"/>
      <c r="GM587" s="56"/>
      <c r="GN587" s="56"/>
      <c r="GO587" s="56"/>
      <c r="GP587" s="56"/>
      <c r="GQ587" s="56"/>
      <c r="GR587" s="56"/>
      <c r="GS587" s="56"/>
      <c r="GT587" s="56"/>
      <c r="GU587" s="56"/>
      <c r="GV587" s="56"/>
      <c r="GW587" s="56"/>
      <c r="GX587" s="56"/>
      <c r="GY587" s="56"/>
      <c r="GZ587" s="56"/>
      <c r="HA587" s="56"/>
      <c r="HB587" s="56"/>
      <c r="HC587" s="56"/>
      <c r="HD587" s="56"/>
      <c r="HE587" s="56"/>
      <c r="HF587" s="56"/>
      <c r="HG587" s="56"/>
      <c r="HH587" s="56"/>
      <c r="HI587" s="56"/>
      <c r="HJ587" s="56"/>
      <c r="HK587" s="56"/>
      <c r="HL587" s="56"/>
      <c r="HM587" s="56"/>
    </row>
    <row r="588" spans="2:221" x14ac:dyDescent="0.25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  <c r="EO588" s="56"/>
      <c r="EP588" s="56"/>
      <c r="EQ588" s="56"/>
      <c r="ER588" s="56"/>
      <c r="ES588" s="56"/>
      <c r="ET588" s="56"/>
      <c r="EU588" s="56"/>
      <c r="EV588" s="56"/>
      <c r="EW588" s="56"/>
      <c r="EX588" s="56"/>
      <c r="EY588" s="56"/>
      <c r="EZ588" s="56"/>
      <c r="FA588" s="56"/>
      <c r="FB588" s="56"/>
      <c r="FC588" s="56"/>
      <c r="FD588" s="56"/>
      <c r="FE588" s="56"/>
      <c r="FF588" s="56"/>
      <c r="FG588" s="56"/>
      <c r="FH588" s="56"/>
      <c r="FI588" s="56"/>
      <c r="FJ588" s="56"/>
      <c r="FK588" s="56"/>
      <c r="FL588" s="56"/>
      <c r="FM588" s="56"/>
      <c r="FN588" s="56"/>
      <c r="FO588" s="56"/>
      <c r="FP588" s="56"/>
      <c r="FQ588" s="56"/>
      <c r="FR588" s="56"/>
      <c r="FS588" s="56"/>
      <c r="FT588" s="56"/>
      <c r="FU588" s="56"/>
      <c r="FV588" s="56"/>
      <c r="FW588" s="56"/>
      <c r="FX588" s="56"/>
      <c r="FY588" s="56"/>
      <c r="FZ588" s="56"/>
      <c r="GA588" s="56"/>
      <c r="GB588" s="56"/>
      <c r="GC588" s="56"/>
      <c r="GD588" s="56"/>
      <c r="GE588" s="56"/>
      <c r="GF588" s="56"/>
      <c r="GG588" s="56"/>
      <c r="GH588" s="56"/>
      <c r="GI588" s="56"/>
      <c r="GJ588" s="56"/>
      <c r="GK588" s="56"/>
      <c r="GL588" s="56"/>
      <c r="GM588" s="56"/>
      <c r="GN588" s="56"/>
      <c r="GO588" s="56"/>
      <c r="GP588" s="56"/>
      <c r="GQ588" s="56"/>
      <c r="GR588" s="56"/>
      <c r="GS588" s="56"/>
      <c r="GT588" s="56"/>
      <c r="GU588" s="56"/>
      <c r="GV588" s="56"/>
      <c r="GW588" s="56"/>
      <c r="GX588" s="56"/>
      <c r="GY588" s="56"/>
      <c r="GZ588" s="56"/>
      <c r="HA588" s="56"/>
      <c r="HB588" s="56"/>
      <c r="HC588" s="56"/>
      <c r="HD588" s="56"/>
      <c r="HE588" s="56"/>
      <c r="HF588" s="56"/>
      <c r="HG588" s="56"/>
      <c r="HH588" s="56"/>
      <c r="HI588" s="56"/>
      <c r="HJ588" s="56"/>
      <c r="HK588" s="56"/>
      <c r="HL588" s="56"/>
      <c r="HM588" s="56"/>
    </row>
    <row r="589" spans="2:221" x14ac:dyDescent="0.25"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  <c r="EO589" s="56"/>
      <c r="EP589" s="56"/>
      <c r="EQ589" s="56"/>
      <c r="ER589" s="56"/>
      <c r="ES589" s="56"/>
      <c r="ET589" s="56"/>
      <c r="EU589" s="56"/>
      <c r="EV589" s="56"/>
      <c r="EW589" s="56"/>
      <c r="EX589" s="56"/>
      <c r="EY589" s="56"/>
      <c r="EZ589" s="56"/>
      <c r="FA589" s="56"/>
      <c r="FB589" s="56"/>
      <c r="FC589" s="56"/>
      <c r="FD589" s="56"/>
      <c r="FE589" s="56"/>
      <c r="FF589" s="56"/>
      <c r="FG589" s="56"/>
      <c r="FH589" s="56"/>
      <c r="FI589" s="56"/>
      <c r="FJ589" s="56"/>
      <c r="FK589" s="56"/>
      <c r="FL589" s="56"/>
      <c r="FM589" s="56"/>
      <c r="FN589" s="56"/>
      <c r="FO589" s="56"/>
      <c r="FP589" s="56"/>
      <c r="FQ589" s="56"/>
      <c r="FR589" s="56"/>
      <c r="FS589" s="56"/>
      <c r="FT589" s="56"/>
      <c r="FU589" s="56"/>
      <c r="FV589" s="56"/>
      <c r="FW589" s="56"/>
      <c r="FX589" s="56"/>
      <c r="FY589" s="56"/>
      <c r="FZ589" s="56"/>
      <c r="GA589" s="56"/>
      <c r="GB589" s="56"/>
      <c r="GC589" s="56"/>
      <c r="GD589" s="56"/>
      <c r="GE589" s="56"/>
      <c r="GF589" s="56"/>
      <c r="GG589" s="56"/>
      <c r="GH589" s="56"/>
      <c r="GI589" s="56"/>
      <c r="GJ589" s="56"/>
      <c r="GK589" s="56"/>
      <c r="GL589" s="56"/>
      <c r="GM589" s="56"/>
      <c r="GN589" s="56"/>
      <c r="GO589" s="56"/>
      <c r="GP589" s="56"/>
      <c r="GQ589" s="56"/>
      <c r="GR589" s="56"/>
      <c r="GS589" s="56"/>
      <c r="GT589" s="56"/>
      <c r="GU589" s="56"/>
      <c r="GV589" s="56"/>
      <c r="GW589" s="56"/>
      <c r="GX589" s="56"/>
      <c r="GY589" s="56"/>
      <c r="GZ589" s="56"/>
      <c r="HA589" s="56"/>
      <c r="HB589" s="56"/>
      <c r="HC589" s="56"/>
      <c r="HD589" s="56"/>
      <c r="HE589" s="56"/>
      <c r="HF589" s="56"/>
      <c r="HG589" s="56"/>
      <c r="HH589" s="56"/>
      <c r="HI589" s="56"/>
      <c r="HJ589" s="56"/>
      <c r="HK589" s="56"/>
      <c r="HL589" s="56"/>
      <c r="HM589" s="56"/>
    </row>
    <row r="590" spans="2:221" x14ac:dyDescent="0.25"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  <c r="EO590" s="56"/>
      <c r="EP590" s="56"/>
      <c r="EQ590" s="56"/>
      <c r="ER590" s="56"/>
      <c r="ES590" s="56"/>
      <c r="ET590" s="56"/>
      <c r="EU590" s="56"/>
      <c r="EV590" s="56"/>
      <c r="EW590" s="56"/>
      <c r="EX590" s="56"/>
      <c r="EY590" s="56"/>
      <c r="EZ590" s="56"/>
      <c r="FA590" s="56"/>
      <c r="FB590" s="56"/>
      <c r="FC590" s="56"/>
      <c r="FD590" s="56"/>
      <c r="FE590" s="56"/>
      <c r="FF590" s="56"/>
      <c r="FG590" s="56"/>
      <c r="FH590" s="56"/>
      <c r="FI590" s="56"/>
      <c r="FJ590" s="56"/>
      <c r="FK590" s="56"/>
      <c r="FL590" s="56"/>
      <c r="FM590" s="56"/>
      <c r="FN590" s="56"/>
      <c r="FO590" s="56"/>
      <c r="FP590" s="56"/>
      <c r="FQ590" s="56"/>
      <c r="FR590" s="56"/>
      <c r="FS590" s="56"/>
      <c r="FT590" s="56"/>
      <c r="FU590" s="56"/>
      <c r="FV590" s="56"/>
      <c r="FW590" s="56"/>
      <c r="FX590" s="56"/>
      <c r="FY590" s="56"/>
      <c r="FZ590" s="56"/>
      <c r="GA590" s="56"/>
      <c r="GB590" s="56"/>
      <c r="GC590" s="56"/>
      <c r="GD590" s="56"/>
      <c r="GE590" s="56"/>
      <c r="GF590" s="56"/>
      <c r="GG590" s="56"/>
      <c r="GH590" s="56"/>
      <c r="GI590" s="56"/>
      <c r="GJ590" s="56"/>
      <c r="GK590" s="56"/>
      <c r="GL590" s="56"/>
      <c r="GM590" s="56"/>
      <c r="GN590" s="56"/>
      <c r="GO590" s="56"/>
      <c r="GP590" s="56"/>
      <c r="GQ590" s="56"/>
      <c r="GR590" s="56"/>
      <c r="GS590" s="56"/>
      <c r="GT590" s="56"/>
      <c r="GU590" s="56"/>
      <c r="GV590" s="56"/>
      <c r="GW590" s="56"/>
      <c r="GX590" s="56"/>
      <c r="GY590" s="56"/>
      <c r="GZ590" s="56"/>
      <c r="HA590" s="56"/>
      <c r="HB590" s="56"/>
      <c r="HC590" s="56"/>
      <c r="HD590" s="56"/>
      <c r="HE590" s="56"/>
      <c r="HF590" s="56"/>
      <c r="HG590" s="56"/>
      <c r="HH590" s="56"/>
      <c r="HI590" s="56"/>
      <c r="HJ590" s="56"/>
      <c r="HK590" s="56"/>
      <c r="HL590" s="56"/>
      <c r="HM590" s="56"/>
    </row>
    <row r="591" spans="2:221" x14ac:dyDescent="0.25"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  <c r="EO591" s="56"/>
      <c r="EP591" s="56"/>
      <c r="EQ591" s="56"/>
      <c r="ER591" s="56"/>
      <c r="ES591" s="56"/>
      <c r="ET591" s="56"/>
      <c r="EU591" s="56"/>
      <c r="EV591" s="56"/>
      <c r="EW591" s="56"/>
      <c r="EX591" s="56"/>
      <c r="EY591" s="56"/>
      <c r="EZ591" s="56"/>
      <c r="FA591" s="56"/>
      <c r="FB591" s="56"/>
      <c r="FC591" s="56"/>
      <c r="FD591" s="56"/>
      <c r="FE591" s="56"/>
      <c r="FF591" s="56"/>
      <c r="FG591" s="56"/>
      <c r="FH591" s="56"/>
      <c r="FI591" s="56"/>
      <c r="FJ591" s="56"/>
      <c r="FK591" s="56"/>
      <c r="FL591" s="56"/>
      <c r="FM591" s="56"/>
      <c r="FN591" s="56"/>
      <c r="FO591" s="56"/>
      <c r="FP591" s="56"/>
      <c r="FQ591" s="56"/>
      <c r="FR591" s="56"/>
      <c r="FS591" s="56"/>
      <c r="FT591" s="56"/>
      <c r="FU591" s="56"/>
      <c r="FV591" s="56"/>
      <c r="FW591" s="56"/>
      <c r="FX591" s="56"/>
      <c r="FY591" s="56"/>
      <c r="FZ591" s="56"/>
      <c r="GA591" s="56"/>
      <c r="GB591" s="56"/>
      <c r="GC591" s="56"/>
      <c r="GD591" s="56"/>
      <c r="GE591" s="56"/>
      <c r="GF591" s="56"/>
      <c r="GG591" s="56"/>
      <c r="GH591" s="56"/>
      <c r="GI591" s="56"/>
      <c r="GJ591" s="56"/>
      <c r="GK591" s="56"/>
      <c r="GL591" s="56"/>
      <c r="GM591" s="56"/>
      <c r="GN591" s="56"/>
      <c r="GO591" s="56"/>
      <c r="GP591" s="56"/>
      <c r="GQ591" s="56"/>
      <c r="GR591" s="56"/>
      <c r="GS591" s="56"/>
      <c r="GT591" s="56"/>
      <c r="GU591" s="56"/>
      <c r="GV591" s="56"/>
      <c r="GW591" s="56"/>
      <c r="GX591" s="56"/>
      <c r="GY591" s="56"/>
      <c r="GZ591" s="56"/>
      <c r="HA591" s="56"/>
      <c r="HB591" s="56"/>
      <c r="HC591" s="56"/>
      <c r="HD591" s="56"/>
      <c r="HE591" s="56"/>
      <c r="HF591" s="56"/>
      <c r="HG591" s="56"/>
      <c r="HH591" s="56"/>
      <c r="HI591" s="56"/>
      <c r="HJ591" s="56"/>
      <c r="HK591" s="56"/>
      <c r="HL591" s="56"/>
      <c r="HM591" s="56"/>
    </row>
    <row r="592" spans="2:221" x14ac:dyDescent="0.25"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  <c r="EO592" s="56"/>
      <c r="EP592" s="56"/>
      <c r="EQ592" s="56"/>
      <c r="ER592" s="56"/>
      <c r="ES592" s="56"/>
      <c r="ET592" s="56"/>
      <c r="EU592" s="56"/>
      <c r="EV592" s="56"/>
      <c r="EW592" s="56"/>
      <c r="EX592" s="56"/>
      <c r="EY592" s="56"/>
      <c r="EZ592" s="56"/>
      <c r="FA592" s="56"/>
      <c r="FB592" s="56"/>
      <c r="FC592" s="56"/>
      <c r="FD592" s="56"/>
      <c r="FE592" s="56"/>
      <c r="FF592" s="56"/>
      <c r="FG592" s="56"/>
      <c r="FH592" s="56"/>
      <c r="FI592" s="56"/>
      <c r="FJ592" s="56"/>
      <c r="FK592" s="56"/>
      <c r="FL592" s="56"/>
      <c r="FM592" s="56"/>
      <c r="FN592" s="56"/>
      <c r="FO592" s="56"/>
      <c r="FP592" s="56"/>
      <c r="FQ592" s="56"/>
      <c r="FR592" s="56"/>
      <c r="FS592" s="56"/>
      <c r="FT592" s="56"/>
      <c r="FU592" s="56"/>
      <c r="FV592" s="56"/>
      <c r="FW592" s="56"/>
      <c r="FX592" s="56"/>
      <c r="FY592" s="56"/>
      <c r="FZ592" s="56"/>
      <c r="GA592" s="56"/>
      <c r="GB592" s="56"/>
      <c r="GC592" s="56"/>
      <c r="GD592" s="56"/>
      <c r="GE592" s="56"/>
      <c r="GF592" s="56"/>
      <c r="GG592" s="56"/>
      <c r="GH592" s="56"/>
      <c r="GI592" s="56"/>
      <c r="GJ592" s="56"/>
      <c r="GK592" s="56"/>
      <c r="GL592" s="56"/>
      <c r="GM592" s="56"/>
      <c r="GN592" s="56"/>
      <c r="GO592" s="56"/>
      <c r="GP592" s="56"/>
      <c r="GQ592" s="56"/>
      <c r="GR592" s="56"/>
      <c r="GS592" s="56"/>
      <c r="GT592" s="56"/>
      <c r="GU592" s="56"/>
      <c r="GV592" s="56"/>
      <c r="GW592" s="56"/>
      <c r="GX592" s="56"/>
      <c r="GY592" s="56"/>
      <c r="GZ592" s="56"/>
      <c r="HA592" s="56"/>
      <c r="HB592" s="56"/>
      <c r="HC592" s="56"/>
      <c r="HD592" s="56"/>
      <c r="HE592" s="56"/>
      <c r="HF592" s="56"/>
      <c r="HG592" s="56"/>
      <c r="HH592" s="56"/>
      <c r="HI592" s="56"/>
      <c r="HJ592" s="56"/>
      <c r="HK592" s="56"/>
      <c r="HL592" s="56"/>
      <c r="HM592" s="56"/>
    </row>
    <row r="593" spans="2:221" x14ac:dyDescent="0.25"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  <c r="EO593" s="56"/>
      <c r="EP593" s="56"/>
      <c r="EQ593" s="56"/>
      <c r="ER593" s="56"/>
      <c r="ES593" s="56"/>
      <c r="ET593" s="56"/>
      <c r="EU593" s="56"/>
      <c r="EV593" s="56"/>
      <c r="EW593" s="56"/>
      <c r="EX593" s="56"/>
      <c r="EY593" s="56"/>
      <c r="EZ593" s="56"/>
      <c r="FA593" s="56"/>
      <c r="FB593" s="56"/>
      <c r="FC593" s="56"/>
      <c r="FD593" s="56"/>
      <c r="FE593" s="56"/>
      <c r="FF593" s="56"/>
      <c r="FG593" s="56"/>
      <c r="FH593" s="56"/>
      <c r="FI593" s="56"/>
      <c r="FJ593" s="56"/>
      <c r="FK593" s="56"/>
      <c r="FL593" s="56"/>
      <c r="FM593" s="56"/>
      <c r="FN593" s="56"/>
      <c r="FO593" s="56"/>
      <c r="FP593" s="56"/>
      <c r="FQ593" s="56"/>
      <c r="FR593" s="56"/>
      <c r="FS593" s="56"/>
      <c r="FT593" s="56"/>
      <c r="FU593" s="56"/>
      <c r="FV593" s="56"/>
      <c r="FW593" s="56"/>
      <c r="FX593" s="56"/>
      <c r="FY593" s="56"/>
      <c r="FZ593" s="56"/>
      <c r="GA593" s="56"/>
      <c r="GB593" s="56"/>
      <c r="GC593" s="56"/>
      <c r="GD593" s="56"/>
      <c r="GE593" s="56"/>
      <c r="GF593" s="56"/>
      <c r="GG593" s="56"/>
      <c r="GH593" s="56"/>
      <c r="GI593" s="56"/>
      <c r="GJ593" s="56"/>
      <c r="GK593" s="56"/>
      <c r="GL593" s="56"/>
      <c r="GM593" s="56"/>
      <c r="GN593" s="56"/>
      <c r="GO593" s="56"/>
      <c r="GP593" s="56"/>
      <c r="GQ593" s="56"/>
      <c r="GR593" s="56"/>
      <c r="GS593" s="56"/>
      <c r="GT593" s="56"/>
      <c r="GU593" s="56"/>
      <c r="GV593" s="56"/>
      <c r="GW593" s="56"/>
      <c r="GX593" s="56"/>
      <c r="GY593" s="56"/>
      <c r="GZ593" s="56"/>
      <c r="HA593" s="56"/>
      <c r="HB593" s="56"/>
      <c r="HC593" s="56"/>
      <c r="HD593" s="56"/>
      <c r="HE593" s="56"/>
      <c r="HF593" s="56"/>
      <c r="HG593" s="56"/>
      <c r="HH593" s="56"/>
      <c r="HI593" s="56"/>
      <c r="HJ593" s="56"/>
      <c r="HK593" s="56"/>
      <c r="HL593" s="56"/>
      <c r="HM593" s="56"/>
    </row>
    <row r="594" spans="2:221" x14ac:dyDescent="0.25"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  <c r="EO594" s="56"/>
      <c r="EP594" s="56"/>
      <c r="EQ594" s="56"/>
      <c r="ER594" s="56"/>
      <c r="ES594" s="56"/>
      <c r="ET594" s="56"/>
      <c r="EU594" s="56"/>
      <c r="EV594" s="56"/>
      <c r="EW594" s="56"/>
      <c r="EX594" s="56"/>
      <c r="EY594" s="56"/>
      <c r="EZ594" s="56"/>
      <c r="FA594" s="56"/>
      <c r="FB594" s="56"/>
      <c r="FC594" s="56"/>
      <c r="FD594" s="56"/>
      <c r="FE594" s="56"/>
      <c r="FF594" s="56"/>
      <c r="FG594" s="56"/>
      <c r="FH594" s="56"/>
      <c r="FI594" s="56"/>
      <c r="FJ594" s="56"/>
      <c r="FK594" s="56"/>
      <c r="FL594" s="56"/>
      <c r="FM594" s="56"/>
      <c r="FN594" s="56"/>
      <c r="FO594" s="56"/>
      <c r="FP594" s="56"/>
      <c r="FQ594" s="56"/>
      <c r="FR594" s="56"/>
      <c r="FS594" s="56"/>
      <c r="FT594" s="56"/>
      <c r="FU594" s="56"/>
      <c r="FV594" s="56"/>
      <c r="FW594" s="56"/>
      <c r="FX594" s="56"/>
      <c r="FY594" s="56"/>
      <c r="FZ594" s="56"/>
      <c r="GA594" s="56"/>
      <c r="GB594" s="56"/>
      <c r="GC594" s="56"/>
      <c r="GD594" s="56"/>
      <c r="GE594" s="56"/>
      <c r="GF594" s="56"/>
      <c r="GG594" s="56"/>
      <c r="GH594" s="56"/>
      <c r="GI594" s="56"/>
      <c r="GJ594" s="56"/>
      <c r="GK594" s="56"/>
      <c r="GL594" s="56"/>
      <c r="GM594" s="56"/>
      <c r="GN594" s="56"/>
      <c r="GO594" s="56"/>
      <c r="GP594" s="56"/>
      <c r="GQ594" s="56"/>
      <c r="GR594" s="56"/>
      <c r="GS594" s="56"/>
      <c r="GT594" s="56"/>
      <c r="GU594" s="56"/>
      <c r="GV594" s="56"/>
      <c r="GW594" s="56"/>
      <c r="GX594" s="56"/>
      <c r="GY594" s="56"/>
      <c r="GZ594" s="56"/>
      <c r="HA594" s="56"/>
      <c r="HB594" s="56"/>
      <c r="HC594" s="56"/>
      <c r="HD594" s="56"/>
      <c r="HE594" s="56"/>
      <c r="HF594" s="56"/>
      <c r="HG594" s="56"/>
      <c r="HH594" s="56"/>
      <c r="HI594" s="56"/>
      <c r="HJ594" s="56"/>
      <c r="HK594" s="56"/>
      <c r="HL594" s="56"/>
      <c r="HM594" s="56"/>
    </row>
    <row r="595" spans="2:221" x14ac:dyDescent="0.25"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  <c r="EO595" s="56"/>
      <c r="EP595" s="56"/>
      <c r="EQ595" s="56"/>
      <c r="ER595" s="56"/>
      <c r="ES595" s="56"/>
      <c r="ET595" s="56"/>
      <c r="EU595" s="56"/>
      <c r="EV595" s="56"/>
      <c r="EW595" s="56"/>
      <c r="EX595" s="56"/>
      <c r="EY595" s="56"/>
      <c r="EZ595" s="56"/>
      <c r="FA595" s="56"/>
      <c r="FB595" s="56"/>
      <c r="FC595" s="56"/>
      <c r="FD595" s="56"/>
      <c r="FE595" s="56"/>
      <c r="FF595" s="56"/>
      <c r="FG595" s="56"/>
      <c r="FH595" s="56"/>
      <c r="FI595" s="56"/>
      <c r="FJ595" s="56"/>
      <c r="FK595" s="56"/>
      <c r="FL595" s="56"/>
      <c r="FM595" s="56"/>
      <c r="FN595" s="56"/>
      <c r="FO595" s="56"/>
      <c r="FP595" s="56"/>
      <c r="FQ595" s="56"/>
      <c r="FR595" s="56"/>
      <c r="FS595" s="56"/>
      <c r="FT595" s="56"/>
      <c r="FU595" s="56"/>
      <c r="FV595" s="56"/>
      <c r="FW595" s="56"/>
      <c r="FX595" s="56"/>
      <c r="FY595" s="56"/>
      <c r="FZ595" s="56"/>
      <c r="GA595" s="56"/>
      <c r="GB595" s="56"/>
      <c r="GC595" s="56"/>
      <c r="GD595" s="56"/>
      <c r="GE595" s="56"/>
      <c r="GF595" s="56"/>
      <c r="GG595" s="56"/>
      <c r="GH595" s="56"/>
      <c r="GI595" s="56"/>
      <c r="GJ595" s="56"/>
      <c r="GK595" s="56"/>
      <c r="GL595" s="56"/>
      <c r="GM595" s="56"/>
      <c r="GN595" s="56"/>
      <c r="GO595" s="56"/>
      <c r="GP595" s="56"/>
      <c r="GQ595" s="56"/>
      <c r="GR595" s="56"/>
      <c r="GS595" s="56"/>
      <c r="GT595" s="56"/>
      <c r="GU595" s="56"/>
      <c r="GV595" s="56"/>
      <c r="GW595" s="56"/>
      <c r="GX595" s="56"/>
      <c r="GY595" s="56"/>
      <c r="GZ595" s="56"/>
      <c r="HA595" s="56"/>
      <c r="HB595" s="56"/>
      <c r="HC595" s="56"/>
      <c r="HD595" s="56"/>
      <c r="HE595" s="56"/>
      <c r="HF595" s="56"/>
      <c r="HG595" s="56"/>
      <c r="HH595" s="56"/>
      <c r="HI595" s="56"/>
      <c r="HJ595" s="56"/>
      <c r="HK595" s="56"/>
      <c r="HL595" s="56"/>
      <c r="HM595" s="56"/>
    </row>
    <row r="596" spans="2:221" x14ac:dyDescent="0.25"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  <c r="EO596" s="56"/>
      <c r="EP596" s="56"/>
      <c r="EQ596" s="56"/>
      <c r="ER596" s="56"/>
      <c r="ES596" s="56"/>
      <c r="ET596" s="56"/>
      <c r="EU596" s="56"/>
      <c r="EV596" s="56"/>
      <c r="EW596" s="56"/>
      <c r="EX596" s="56"/>
      <c r="EY596" s="56"/>
      <c r="EZ596" s="56"/>
      <c r="FA596" s="56"/>
      <c r="FB596" s="56"/>
      <c r="FC596" s="56"/>
      <c r="FD596" s="56"/>
      <c r="FE596" s="56"/>
      <c r="FF596" s="56"/>
      <c r="FG596" s="56"/>
      <c r="FH596" s="56"/>
      <c r="FI596" s="56"/>
      <c r="FJ596" s="56"/>
      <c r="FK596" s="56"/>
      <c r="FL596" s="56"/>
      <c r="FM596" s="56"/>
      <c r="FN596" s="56"/>
      <c r="FO596" s="56"/>
      <c r="FP596" s="56"/>
      <c r="FQ596" s="56"/>
      <c r="FR596" s="56"/>
      <c r="FS596" s="56"/>
      <c r="FT596" s="56"/>
      <c r="FU596" s="56"/>
      <c r="FV596" s="56"/>
      <c r="FW596" s="56"/>
      <c r="FX596" s="56"/>
      <c r="FY596" s="56"/>
      <c r="FZ596" s="56"/>
      <c r="GA596" s="56"/>
      <c r="GB596" s="56"/>
      <c r="GC596" s="56"/>
      <c r="GD596" s="56"/>
      <c r="GE596" s="56"/>
      <c r="GF596" s="56"/>
      <c r="GG596" s="56"/>
      <c r="GH596" s="56"/>
      <c r="GI596" s="56"/>
      <c r="GJ596" s="56"/>
      <c r="GK596" s="56"/>
      <c r="GL596" s="56"/>
      <c r="GM596" s="56"/>
      <c r="GN596" s="56"/>
      <c r="GO596" s="56"/>
      <c r="GP596" s="56"/>
      <c r="GQ596" s="56"/>
      <c r="GR596" s="56"/>
      <c r="GS596" s="56"/>
      <c r="GT596" s="56"/>
      <c r="GU596" s="56"/>
      <c r="GV596" s="56"/>
      <c r="GW596" s="56"/>
      <c r="GX596" s="56"/>
      <c r="GY596" s="56"/>
      <c r="GZ596" s="56"/>
      <c r="HA596" s="56"/>
      <c r="HB596" s="56"/>
      <c r="HC596" s="56"/>
      <c r="HD596" s="56"/>
      <c r="HE596" s="56"/>
      <c r="HF596" s="56"/>
      <c r="HG596" s="56"/>
      <c r="HH596" s="56"/>
      <c r="HI596" s="56"/>
      <c r="HJ596" s="56"/>
      <c r="HK596" s="56"/>
      <c r="HL596" s="56"/>
      <c r="HM596" s="56"/>
    </row>
    <row r="597" spans="2:221" x14ac:dyDescent="0.25"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  <c r="EO597" s="56"/>
      <c r="EP597" s="56"/>
      <c r="EQ597" s="56"/>
      <c r="ER597" s="56"/>
      <c r="ES597" s="56"/>
      <c r="ET597" s="56"/>
      <c r="EU597" s="56"/>
      <c r="EV597" s="56"/>
      <c r="EW597" s="56"/>
      <c r="EX597" s="56"/>
      <c r="EY597" s="56"/>
      <c r="EZ597" s="56"/>
      <c r="FA597" s="56"/>
      <c r="FB597" s="56"/>
      <c r="FC597" s="56"/>
      <c r="FD597" s="56"/>
      <c r="FE597" s="56"/>
      <c r="FF597" s="56"/>
      <c r="FG597" s="56"/>
      <c r="FH597" s="56"/>
      <c r="FI597" s="56"/>
      <c r="FJ597" s="56"/>
      <c r="FK597" s="56"/>
      <c r="FL597" s="56"/>
      <c r="FM597" s="56"/>
      <c r="FN597" s="56"/>
      <c r="FO597" s="56"/>
      <c r="FP597" s="56"/>
      <c r="FQ597" s="56"/>
      <c r="FR597" s="56"/>
      <c r="FS597" s="56"/>
      <c r="FT597" s="56"/>
      <c r="FU597" s="56"/>
      <c r="FV597" s="56"/>
      <c r="FW597" s="56"/>
      <c r="FX597" s="56"/>
      <c r="FY597" s="56"/>
      <c r="FZ597" s="56"/>
      <c r="GA597" s="56"/>
      <c r="GB597" s="56"/>
      <c r="GC597" s="56"/>
      <c r="GD597" s="56"/>
      <c r="GE597" s="56"/>
      <c r="GF597" s="56"/>
      <c r="GG597" s="56"/>
      <c r="GH597" s="56"/>
      <c r="GI597" s="56"/>
      <c r="GJ597" s="56"/>
      <c r="GK597" s="56"/>
      <c r="GL597" s="56"/>
      <c r="GM597" s="56"/>
      <c r="GN597" s="56"/>
      <c r="GO597" s="56"/>
      <c r="GP597" s="56"/>
      <c r="GQ597" s="56"/>
      <c r="GR597" s="56"/>
      <c r="GS597" s="56"/>
      <c r="GT597" s="56"/>
      <c r="GU597" s="56"/>
      <c r="GV597" s="56"/>
      <c r="GW597" s="56"/>
      <c r="GX597" s="56"/>
      <c r="GY597" s="56"/>
      <c r="GZ597" s="56"/>
      <c r="HA597" s="56"/>
      <c r="HB597" s="56"/>
      <c r="HC597" s="56"/>
      <c r="HD597" s="56"/>
      <c r="HE597" s="56"/>
      <c r="HF597" s="56"/>
      <c r="HG597" s="56"/>
      <c r="HH597" s="56"/>
      <c r="HI597" s="56"/>
      <c r="HJ597" s="56"/>
      <c r="HK597" s="56"/>
      <c r="HL597" s="56"/>
      <c r="HM597" s="56"/>
    </row>
    <row r="598" spans="2:221" x14ac:dyDescent="0.25"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  <c r="EO598" s="56"/>
      <c r="EP598" s="56"/>
      <c r="EQ598" s="56"/>
      <c r="ER598" s="56"/>
      <c r="ES598" s="56"/>
      <c r="ET598" s="56"/>
      <c r="EU598" s="56"/>
      <c r="EV598" s="56"/>
      <c r="EW598" s="56"/>
      <c r="EX598" s="56"/>
      <c r="EY598" s="56"/>
      <c r="EZ598" s="56"/>
      <c r="FA598" s="56"/>
      <c r="FB598" s="56"/>
      <c r="FC598" s="56"/>
      <c r="FD598" s="56"/>
      <c r="FE598" s="56"/>
      <c r="FF598" s="56"/>
      <c r="FG598" s="56"/>
      <c r="FH598" s="56"/>
      <c r="FI598" s="56"/>
      <c r="FJ598" s="56"/>
      <c r="FK598" s="56"/>
      <c r="FL598" s="56"/>
      <c r="FM598" s="56"/>
      <c r="FN598" s="56"/>
      <c r="FO598" s="56"/>
      <c r="FP598" s="56"/>
      <c r="FQ598" s="56"/>
      <c r="FR598" s="56"/>
      <c r="FS598" s="56"/>
      <c r="FT598" s="56"/>
      <c r="FU598" s="56"/>
      <c r="FV598" s="56"/>
      <c r="FW598" s="56"/>
      <c r="FX598" s="56"/>
      <c r="FY598" s="56"/>
      <c r="FZ598" s="56"/>
      <c r="GA598" s="56"/>
      <c r="GB598" s="56"/>
      <c r="GC598" s="56"/>
      <c r="GD598" s="56"/>
      <c r="GE598" s="56"/>
      <c r="GF598" s="56"/>
      <c r="GG598" s="56"/>
      <c r="GH598" s="56"/>
      <c r="GI598" s="56"/>
      <c r="GJ598" s="56"/>
      <c r="GK598" s="56"/>
      <c r="GL598" s="56"/>
      <c r="GM598" s="56"/>
      <c r="GN598" s="56"/>
      <c r="GO598" s="56"/>
      <c r="GP598" s="56"/>
      <c r="GQ598" s="56"/>
      <c r="GR598" s="56"/>
      <c r="GS598" s="56"/>
      <c r="GT598" s="56"/>
      <c r="GU598" s="56"/>
      <c r="GV598" s="56"/>
      <c r="GW598" s="56"/>
      <c r="GX598" s="56"/>
      <c r="GY598" s="56"/>
      <c r="GZ598" s="56"/>
      <c r="HA598" s="56"/>
      <c r="HB598" s="56"/>
      <c r="HC598" s="56"/>
      <c r="HD598" s="56"/>
      <c r="HE598" s="56"/>
      <c r="HF598" s="56"/>
      <c r="HG598" s="56"/>
      <c r="HH598" s="56"/>
      <c r="HI598" s="56"/>
      <c r="HJ598" s="56"/>
      <c r="HK598" s="56"/>
      <c r="HL598" s="56"/>
      <c r="HM598" s="56"/>
    </row>
    <row r="599" spans="2:221" x14ac:dyDescent="0.25"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  <c r="EO599" s="56"/>
      <c r="EP599" s="56"/>
      <c r="EQ599" s="56"/>
      <c r="ER599" s="56"/>
      <c r="ES599" s="56"/>
      <c r="ET599" s="56"/>
      <c r="EU599" s="56"/>
      <c r="EV599" s="56"/>
      <c r="EW599" s="56"/>
      <c r="EX599" s="56"/>
      <c r="EY599" s="56"/>
      <c r="EZ599" s="56"/>
      <c r="FA599" s="56"/>
      <c r="FB599" s="56"/>
      <c r="FC599" s="56"/>
      <c r="FD599" s="56"/>
      <c r="FE599" s="56"/>
      <c r="FF599" s="56"/>
      <c r="FG599" s="56"/>
      <c r="FH599" s="56"/>
      <c r="FI599" s="56"/>
      <c r="FJ599" s="56"/>
      <c r="FK599" s="56"/>
      <c r="FL599" s="56"/>
      <c r="FM599" s="56"/>
      <c r="FN599" s="56"/>
      <c r="FO599" s="56"/>
      <c r="FP599" s="56"/>
      <c r="FQ599" s="56"/>
      <c r="FR599" s="56"/>
      <c r="FS599" s="56"/>
      <c r="FT599" s="56"/>
      <c r="FU599" s="56"/>
      <c r="FV599" s="56"/>
      <c r="FW599" s="56"/>
      <c r="FX599" s="56"/>
      <c r="FY599" s="56"/>
      <c r="FZ599" s="56"/>
      <c r="GA599" s="56"/>
      <c r="GB599" s="56"/>
      <c r="GC599" s="56"/>
      <c r="GD599" s="56"/>
      <c r="GE599" s="56"/>
      <c r="GF599" s="56"/>
      <c r="GG599" s="56"/>
      <c r="GH599" s="56"/>
      <c r="GI599" s="56"/>
      <c r="GJ599" s="56"/>
      <c r="GK599" s="56"/>
      <c r="GL599" s="56"/>
      <c r="GM599" s="56"/>
      <c r="GN599" s="56"/>
      <c r="GO599" s="56"/>
      <c r="GP599" s="56"/>
      <c r="GQ599" s="56"/>
      <c r="GR599" s="56"/>
      <c r="GS599" s="56"/>
      <c r="GT599" s="56"/>
      <c r="GU599" s="56"/>
      <c r="GV599" s="56"/>
      <c r="GW599" s="56"/>
      <c r="GX599" s="56"/>
      <c r="GY599" s="56"/>
      <c r="GZ599" s="56"/>
      <c r="HA599" s="56"/>
      <c r="HB599" s="56"/>
      <c r="HC599" s="56"/>
      <c r="HD599" s="56"/>
      <c r="HE599" s="56"/>
      <c r="HF599" s="56"/>
      <c r="HG599" s="56"/>
      <c r="HH599" s="56"/>
      <c r="HI599" s="56"/>
      <c r="HJ599" s="56"/>
      <c r="HK599" s="56"/>
      <c r="HL599" s="56"/>
      <c r="HM599" s="56"/>
    </row>
    <row r="600" spans="2:221" x14ac:dyDescent="0.25"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  <c r="EO600" s="56"/>
      <c r="EP600" s="56"/>
      <c r="EQ600" s="56"/>
      <c r="ER600" s="56"/>
      <c r="ES600" s="56"/>
      <c r="ET600" s="56"/>
      <c r="EU600" s="56"/>
      <c r="EV600" s="56"/>
      <c r="EW600" s="56"/>
      <c r="EX600" s="56"/>
      <c r="EY600" s="56"/>
      <c r="EZ600" s="56"/>
      <c r="FA600" s="56"/>
      <c r="FB600" s="56"/>
      <c r="FC600" s="56"/>
      <c r="FD600" s="56"/>
      <c r="FE600" s="56"/>
      <c r="FF600" s="56"/>
      <c r="FG600" s="56"/>
      <c r="FH600" s="56"/>
      <c r="FI600" s="56"/>
      <c r="FJ600" s="56"/>
      <c r="FK600" s="56"/>
      <c r="FL600" s="56"/>
      <c r="FM600" s="56"/>
      <c r="FN600" s="56"/>
      <c r="FO600" s="56"/>
      <c r="FP600" s="56"/>
      <c r="FQ600" s="56"/>
      <c r="FR600" s="56"/>
      <c r="FS600" s="56"/>
      <c r="FT600" s="56"/>
      <c r="FU600" s="56"/>
      <c r="FV600" s="56"/>
      <c r="FW600" s="56"/>
      <c r="FX600" s="56"/>
      <c r="FY600" s="56"/>
      <c r="FZ600" s="56"/>
      <c r="GA600" s="56"/>
      <c r="GB600" s="56"/>
      <c r="GC600" s="56"/>
      <c r="GD600" s="56"/>
      <c r="GE600" s="56"/>
      <c r="GF600" s="56"/>
      <c r="GG600" s="56"/>
      <c r="GH600" s="56"/>
      <c r="GI600" s="56"/>
      <c r="GJ600" s="56"/>
      <c r="GK600" s="56"/>
      <c r="GL600" s="56"/>
      <c r="GM600" s="56"/>
      <c r="GN600" s="56"/>
      <c r="GO600" s="56"/>
      <c r="GP600" s="56"/>
      <c r="GQ600" s="56"/>
      <c r="GR600" s="56"/>
      <c r="GS600" s="56"/>
      <c r="GT600" s="56"/>
      <c r="GU600" s="56"/>
      <c r="GV600" s="56"/>
      <c r="GW600" s="56"/>
      <c r="GX600" s="56"/>
      <c r="GY600" s="56"/>
      <c r="GZ600" s="56"/>
      <c r="HA600" s="56"/>
      <c r="HB600" s="56"/>
      <c r="HC600" s="56"/>
      <c r="HD600" s="56"/>
      <c r="HE600" s="56"/>
      <c r="HF600" s="56"/>
      <c r="HG600" s="56"/>
      <c r="HH600" s="56"/>
      <c r="HI600" s="56"/>
      <c r="HJ600" s="56"/>
      <c r="HK600" s="56"/>
      <c r="HL600" s="56"/>
      <c r="HM600" s="56"/>
    </row>
    <row r="601" spans="2:221" x14ac:dyDescent="0.25"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  <c r="EO601" s="56"/>
      <c r="EP601" s="56"/>
      <c r="EQ601" s="56"/>
      <c r="ER601" s="56"/>
      <c r="ES601" s="56"/>
      <c r="ET601" s="56"/>
      <c r="EU601" s="56"/>
      <c r="EV601" s="56"/>
      <c r="EW601" s="56"/>
      <c r="EX601" s="56"/>
      <c r="EY601" s="56"/>
      <c r="EZ601" s="56"/>
      <c r="FA601" s="56"/>
      <c r="FB601" s="56"/>
      <c r="FC601" s="56"/>
      <c r="FD601" s="56"/>
      <c r="FE601" s="56"/>
      <c r="FF601" s="56"/>
      <c r="FG601" s="56"/>
      <c r="FH601" s="56"/>
      <c r="FI601" s="56"/>
      <c r="FJ601" s="56"/>
      <c r="FK601" s="56"/>
      <c r="FL601" s="56"/>
      <c r="FM601" s="56"/>
      <c r="FN601" s="56"/>
      <c r="FO601" s="56"/>
      <c r="FP601" s="56"/>
      <c r="FQ601" s="56"/>
      <c r="FR601" s="56"/>
      <c r="FS601" s="56"/>
      <c r="FT601" s="56"/>
      <c r="FU601" s="56"/>
      <c r="FV601" s="56"/>
      <c r="FW601" s="56"/>
      <c r="FX601" s="56"/>
      <c r="FY601" s="56"/>
      <c r="FZ601" s="56"/>
      <c r="GA601" s="56"/>
      <c r="GB601" s="56"/>
      <c r="GC601" s="56"/>
      <c r="GD601" s="56"/>
      <c r="GE601" s="56"/>
      <c r="GF601" s="56"/>
      <c r="GG601" s="56"/>
      <c r="GH601" s="56"/>
      <c r="GI601" s="56"/>
      <c r="GJ601" s="56"/>
      <c r="GK601" s="56"/>
      <c r="GL601" s="56"/>
      <c r="GM601" s="56"/>
      <c r="GN601" s="56"/>
      <c r="GO601" s="56"/>
      <c r="GP601" s="56"/>
      <c r="GQ601" s="56"/>
      <c r="GR601" s="56"/>
      <c r="GS601" s="56"/>
      <c r="GT601" s="56"/>
      <c r="GU601" s="56"/>
      <c r="GV601" s="56"/>
      <c r="GW601" s="56"/>
      <c r="GX601" s="56"/>
      <c r="GY601" s="56"/>
      <c r="GZ601" s="56"/>
      <c r="HA601" s="56"/>
      <c r="HB601" s="56"/>
      <c r="HC601" s="56"/>
      <c r="HD601" s="56"/>
      <c r="HE601" s="56"/>
      <c r="HF601" s="56"/>
      <c r="HG601" s="56"/>
      <c r="HH601" s="56"/>
      <c r="HI601" s="56"/>
      <c r="HJ601" s="56"/>
      <c r="HK601" s="56"/>
      <c r="HL601" s="56"/>
      <c r="HM601" s="56"/>
    </row>
    <row r="602" spans="2:221" x14ac:dyDescent="0.25"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  <c r="EO602" s="56"/>
      <c r="EP602" s="56"/>
      <c r="EQ602" s="56"/>
      <c r="ER602" s="56"/>
      <c r="ES602" s="56"/>
      <c r="ET602" s="56"/>
      <c r="EU602" s="56"/>
      <c r="EV602" s="56"/>
      <c r="EW602" s="56"/>
      <c r="EX602" s="56"/>
      <c r="EY602" s="56"/>
      <c r="EZ602" s="56"/>
      <c r="FA602" s="56"/>
      <c r="FB602" s="56"/>
      <c r="FC602" s="56"/>
      <c r="FD602" s="56"/>
      <c r="FE602" s="56"/>
      <c r="FF602" s="56"/>
      <c r="FG602" s="56"/>
      <c r="FH602" s="56"/>
      <c r="FI602" s="56"/>
      <c r="FJ602" s="56"/>
      <c r="FK602" s="56"/>
      <c r="FL602" s="56"/>
      <c r="FM602" s="56"/>
      <c r="FN602" s="56"/>
      <c r="FO602" s="56"/>
      <c r="FP602" s="56"/>
      <c r="FQ602" s="56"/>
      <c r="FR602" s="56"/>
      <c r="FS602" s="56"/>
      <c r="FT602" s="56"/>
      <c r="FU602" s="56"/>
      <c r="FV602" s="56"/>
      <c r="FW602" s="56"/>
      <c r="FX602" s="56"/>
      <c r="FY602" s="56"/>
      <c r="FZ602" s="56"/>
      <c r="GA602" s="56"/>
      <c r="GB602" s="56"/>
      <c r="GC602" s="56"/>
      <c r="GD602" s="56"/>
      <c r="GE602" s="56"/>
      <c r="GF602" s="56"/>
      <c r="GG602" s="56"/>
      <c r="GH602" s="56"/>
      <c r="GI602" s="56"/>
      <c r="GJ602" s="56"/>
      <c r="GK602" s="56"/>
      <c r="GL602" s="56"/>
      <c r="GM602" s="56"/>
      <c r="GN602" s="56"/>
      <c r="GO602" s="56"/>
      <c r="GP602" s="56"/>
      <c r="GQ602" s="56"/>
      <c r="GR602" s="56"/>
      <c r="GS602" s="56"/>
      <c r="GT602" s="56"/>
      <c r="GU602" s="56"/>
      <c r="GV602" s="56"/>
      <c r="GW602" s="56"/>
      <c r="GX602" s="56"/>
      <c r="GY602" s="56"/>
      <c r="GZ602" s="56"/>
      <c r="HA602" s="56"/>
      <c r="HB602" s="56"/>
      <c r="HC602" s="56"/>
      <c r="HD602" s="56"/>
      <c r="HE602" s="56"/>
      <c r="HF602" s="56"/>
      <c r="HG602" s="56"/>
      <c r="HH602" s="56"/>
      <c r="HI602" s="56"/>
      <c r="HJ602" s="56"/>
      <c r="HK602" s="56"/>
      <c r="HL602" s="56"/>
      <c r="HM602" s="56"/>
    </row>
    <row r="603" spans="2:221" x14ac:dyDescent="0.25"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  <c r="EO603" s="56"/>
      <c r="EP603" s="56"/>
      <c r="EQ603" s="56"/>
      <c r="ER603" s="56"/>
      <c r="ES603" s="56"/>
      <c r="ET603" s="56"/>
      <c r="EU603" s="56"/>
      <c r="EV603" s="56"/>
      <c r="EW603" s="56"/>
      <c r="EX603" s="56"/>
      <c r="EY603" s="56"/>
      <c r="EZ603" s="56"/>
      <c r="FA603" s="56"/>
      <c r="FB603" s="56"/>
      <c r="FC603" s="56"/>
      <c r="FD603" s="56"/>
      <c r="FE603" s="56"/>
      <c r="FF603" s="56"/>
      <c r="FG603" s="56"/>
      <c r="FH603" s="56"/>
      <c r="FI603" s="56"/>
      <c r="FJ603" s="56"/>
      <c r="FK603" s="56"/>
      <c r="FL603" s="56"/>
      <c r="FM603" s="56"/>
      <c r="FN603" s="56"/>
      <c r="FO603" s="56"/>
      <c r="FP603" s="56"/>
      <c r="FQ603" s="56"/>
      <c r="FR603" s="56"/>
      <c r="FS603" s="56"/>
      <c r="FT603" s="56"/>
      <c r="FU603" s="56"/>
      <c r="FV603" s="56"/>
      <c r="FW603" s="56"/>
      <c r="FX603" s="56"/>
      <c r="FY603" s="56"/>
      <c r="FZ603" s="56"/>
      <c r="GA603" s="56"/>
      <c r="GB603" s="56"/>
      <c r="GC603" s="56"/>
      <c r="GD603" s="56"/>
      <c r="GE603" s="56"/>
      <c r="GF603" s="56"/>
      <c r="GG603" s="56"/>
      <c r="GH603" s="56"/>
      <c r="GI603" s="56"/>
      <c r="GJ603" s="56"/>
      <c r="GK603" s="56"/>
      <c r="GL603" s="56"/>
      <c r="GM603" s="56"/>
      <c r="GN603" s="56"/>
      <c r="GO603" s="56"/>
      <c r="GP603" s="56"/>
      <c r="GQ603" s="56"/>
      <c r="GR603" s="56"/>
      <c r="GS603" s="56"/>
      <c r="GT603" s="56"/>
      <c r="GU603" s="56"/>
      <c r="GV603" s="56"/>
      <c r="GW603" s="56"/>
      <c r="GX603" s="56"/>
      <c r="GY603" s="56"/>
      <c r="GZ603" s="56"/>
      <c r="HA603" s="56"/>
      <c r="HB603" s="56"/>
      <c r="HC603" s="56"/>
      <c r="HD603" s="56"/>
      <c r="HE603" s="56"/>
      <c r="HF603" s="56"/>
      <c r="HG603" s="56"/>
      <c r="HH603" s="56"/>
      <c r="HI603" s="56"/>
      <c r="HJ603" s="56"/>
      <c r="HK603" s="56"/>
      <c r="HL603" s="56"/>
      <c r="HM603" s="56"/>
    </row>
    <row r="604" spans="2:221" x14ac:dyDescent="0.25"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  <c r="EO604" s="56"/>
      <c r="EP604" s="56"/>
      <c r="EQ604" s="56"/>
      <c r="ER604" s="56"/>
      <c r="ES604" s="56"/>
      <c r="ET604" s="56"/>
      <c r="EU604" s="56"/>
      <c r="EV604" s="56"/>
      <c r="EW604" s="56"/>
      <c r="EX604" s="56"/>
      <c r="EY604" s="56"/>
      <c r="EZ604" s="56"/>
      <c r="FA604" s="56"/>
      <c r="FB604" s="56"/>
      <c r="FC604" s="56"/>
      <c r="FD604" s="56"/>
      <c r="FE604" s="56"/>
      <c r="FF604" s="56"/>
      <c r="FG604" s="56"/>
      <c r="FH604" s="56"/>
      <c r="FI604" s="56"/>
      <c r="FJ604" s="56"/>
      <c r="FK604" s="56"/>
      <c r="FL604" s="56"/>
      <c r="FM604" s="56"/>
      <c r="FN604" s="56"/>
      <c r="FO604" s="56"/>
      <c r="FP604" s="56"/>
      <c r="FQ604" s="56"/>
      <c r="FR604" s="56"/>
      <c r="FS604" s="56"/>
      <c r="FT604" s="56"/>
      <c r="FU604" s="56"/>
      <c r="FV604" s="56"/>
      <c r="FW604" s="56"/>
      <c r="FX604" s="56"/>
      <c r="FY604" s="56"/>
      <c r="FZ604" s="56"/>
      <c r="GA604" s="56"/>
      <c r="GB604" s="56"/>
      <c r="GC604" s="56"/>
      <c r="GD604" s="56"/>
      <c r="GE604" s="56"/>
      <c r="GF604" s="56"/>
      <c r="GG604" s="56"/>
      <c r="GH604" s="56"/>
      <c r="GI604" s="56"/>
      <c r="GJ604" s="56"/>
      <c r="GK604" s="56"/>
      <c r="GL604" s="56"/>
      <c r="GM604" s="56"/>
      <c r="GN604" s="56"/>
      <c r="GO604" s="56"/>
      <c r="GP604" s="56"/>
      <c r="GQ604" s="56"/>
      <c r="GR604" s="56"/>
      <c r="GS604" s="56"/>
      <c r="GT604" s="56"/>
      <c r="GU604" s="56"/>
      <c r="GV604" s="56"/>
      <c r="GW604" s="56"/>
      <c r="GX604" s="56"/>
      <c r="GY604" s="56"/>
      <c r="GZ604" s="56"/>
      <c r="HA604" s="56"/>
      <c r="HB604" s="56"/>
      <c r="HC604" s="56"/>
      <c r="HD604" s="56"/>
      <c r="HE604" s="56"/>
      <c r="HF604" s="56"/>
      <c r="HG604" s="56"/>
      <c r="HH604" s="56"/>
      <c r="HI604" s="56"/>
      <c r="HJ604" s="56"/>
      <c r="HK604" s="56"/>
      <c r="HL604" s="56"/>
      <c r="HM604" s="56"/>
    </row>
    <row r="605" spans="2:221" x14ac:dyDescent="0.25"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  <c r="EO605" s="56"/>
      <c r="EP605" s="56"/>
      <c r="EQ605" s="56"/>
      <c r="ER605" s="56"/>
      <c r="ES605" s="56"/>
      <c r="ET605" s="56"/>
      <c r="EU605" s="56"/>
      <c r="EV605" s="56"/>
      <c r="EW605" s="56"/>
      <c r="EX605" s="56"/>
      <c r="EY605" s="56"/>
      <c r="EZ605" s="56"/>
      <c r="FA605" s="56"/>
      <c r="FB605" s="56"/>
      <c r="FC605" s="56"/>
      <c r="FD605" s="56"/>
      <c r="FE605" s="56"/>
      <c r="FF605" s="56"/>
      <c r="FG605" s="56"/>
      <c r="FH605" s="56"/>
      <c r="FI605" s="56"/>
      <c r="FJ605" s="56"/>
      <c r="FK605" s="56"/>
      <c r="FL605" s="56"/>
      <c r="FM605" s="56"/>
      <c r="FN605" s="56"/>
      <c r="FO605" s="56"/>
      <c r="FP605" s="56"/>
      <c r="FQ605" s="56"/>
      <c r="FR605" s="56"/>
      <c r="FS605" s="56"/>
      <c r="FT605" s="56"/>
      <c r="FU605" s="56"/>
      <c r="FV605" s="56"/>
      <c r="FW605" s="56"/>
      <c r="FX605" s="56"/>
      <c r="FY605" s="56"/>
      <c r="FZ605" s="56"/>
      <c r="GA605" s="56"/>
      <c r="GB605" s="56"/>
      <c r="GC605" s="56"/>
      <c r="GD605" s="56"/>
      <c r="GE605" s="56"/>
      <c r="GF605" s="56"/>
      <c r="GG605" s="56"/>
      <c r="GH605" s="56"/>
      <c r="GI605" s="56"/>
      <c r="GJ605" s="56"/>
      <c r="GK605" s="56"/>
      <c r="GL605" s="56"/>
      <c r="GM605" s="56"/>
      <c r="GN605" s="56"/>
      <c r="GO605" s="56"/>
      <c r="GP605" s="56"/>
      <c r="GQ605" s="56"/>
      <c r="GR605" s="56"/>
      <c r="GS605" s="56"/>
      <c r="GT605" s="56"/>
      <c r="GU605" s="56"/>
      <c r="GV605" s="56"/>
      <c r="GW605" s="56"/>
      <c r="GX605" s="56"/>
      <c r="GY605" s="56"/>
      <c r="GZ605" s="56"/>
      <c r="HA605" s="56"/>
      <c r="HB605" s="56"/>
      <c r="HC605" s="56"/>
      <c r="HD605" s="56"/>
      <c r="HE605" s="56"/>
      <c r="HF605" s="56"/>
      <c r="HG605" s="56"/>
      <c r="HH605" s="56"/>
      <c r="HI605" s="56"/>
      <c r="HJ605" s="56"/>
      <c r="HK605" s="56"/>
      <c r="HL605" s="56"/>
      <c r="HM605" s="56"/>
    </row>
    <row r="606" spans="2:221" x14ac:dyDescent="0.25"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  <c r="EO606" s="56"/>
      <c r="EP606" s="56"/>
      <c r="EQ606" s="56"/>
      <c r="ER606" s="56"/>
      <c r="ES606" s="56"/>
      <c r="ET606" s="56"/>
      <c r="EU606" s="56"/>
      <c r="EV606" s="56"/>
      <c r="EW606" s="56"/>
      <c r="EX606" s="56"/>
      <c r="EY606" s="56"/>
      <c r="EZ606" s="56"/>
      <c r="FA606" s="56"/>
      <c r="FB606" s="56"/>
      <c r="FC606" s="56"/>
      <c r="FD606" s="56"/>
      <c r="FE606" s="56"/>
      <c r="FF606" s="56"/>
      <c r="FG606" s="56"/>
      <c r="FH606" s="56"/>
      <c r="FI606" s="56"/>
      <c r="FJ606" s="56"/>
      <c r="FK606" s="56"/>
      <c r="FL606" s="56"/>
      <c r="FM606" s="56"/>
      <c r="FN606" s="56"/>
      <c r="FO606" s="56"/>
      <c r="FP606" s="56"/>
      <c r="FQ606" s="56"/>
      <c r="FR606" s="56"/>
      <c r="FS606" s="56"/>
      <c r="FT606" s="56"/>
      <c r="FU606" s="56"/>
      <c r="FV606" s="56"/>
      <c r="FW606" s="56"/>
      <c r="FX606" s="56"/>
      <c r="FY606" s="56"/>
      <c r="FZ606" s="56"/>
      <c r="GA606" s="56"/>
      <c r="GB606" s="56"/>
      <c r="GC606" s="56"/>
      <c r="GD606" s="56"/>
      <c r="GE606" s="56"/>
      <c r="GF606" s="56"/>
      <c r="GG606" s="56"/>
      <c r="GH606" s="56"/>
      <c r="GI606" s="56"/>
      <c r="GJ606" s="56"/>
      <c r="GK606" s="56"/>
      <c r="GL606" s="56"/>
      <c r="GM606" s="56"/>
      <c r="GN606" s="56"/>
      <c r="GO606" s="56"/>
      <c r="GP606" s="56"/>
      <c r="GQ606" s="56"/>
      <c r="GR606" s="56"/>
      <c r="GS606" s="56"/>
      <c r="GT606" s="56"/>
      <c r="GU606" s="56"/>
      <c r="GV606" s="56"/>
      <c r="GW606" s="56"/>
      <c r="GX606" s="56"/>
      <c r="GY606" s="56"/>
      <c r="GZ606" s="56"/>
      <c r="HA606" s="56"/>
      <c r="HB606" s="56"/>
      <c r="HC606" s="56"/>
      <c r="HD606" s="56"/>
      <c r="HE606" s="56"/>
      <c r="HF606" s="56"/>
      <c r="HG606" s="56"/>
      <c r="HH606" s="56"/>
      <c r="HI606" s="56"/>
      <c r="HJ606" s="56"/>
      <c r="HK606" s="56"/>
      <c r="HL606" s="56"/>
      <c r="HM606" s="56"/>
    </row>
    <row r="607" spans="2:221" x14ac:dyDescent="0.25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  <c r="EO607" s="56"/>
      <c r="EP607" s="56"/>
      <c r="EQ607" s="56"/>
      <c r="ER607" s="56"/>
      <c r="ES607" s="56"/>
      <c r="ET607" s="56"/>
      <c r="EU607" s="56"/>
      <c r="EV607" s="56"/>
      <c r="EW607" s="56"/>
      <c r="EX607" s="56"/>
      <c r="EY607" s="56"/>
      <c r="EZ607" s="56"/>
      <c r="FA607" s="56"/>
      <c r="FB607" s="56"/>
      <c r="FC607" s="56"/>
      <c r="FD607" s="56"/>
      <c r="FE607" s="56"/>
      <c r="FF607" s="56"/>
      <c r="FG607" s="56"/>
      <c r="FH607" s="56"/>
      <c r="FI607" s="56"/>
      <c r="FJ607" s="56"/>
      <c r="FK607" s="56"/>
      <c r="FL607" s="56"/>
      <c r="FM607" s="56"/>
      <c r="FN607" s="56"/>
      <c r="FO607" s="56"/>
      <c r="FP607" s="56"/>
      <c r="FQ607" s="56"/>
      <c r="FR607" s="56"/>
      <c r="FS607" s="56"/>
      <c r="FT607" s="56"/>
      <c r="FU607" s="56"/>
      <c r="FV607" s="56"/>
      <c r="FW607" s="56"/>
      <c r="FX607" s="56"/>
      <c r="FY607" s="56"/>
      <c r="FZ607" s="56"/>
      <c r="GA607" s="56"/>
      <c r="GB607" s="56"/>
      <c r="GC607" s="56"/>
      <c r="GD607" s="56"/>
      <c r="GE607" s="56"/>
      <c r="GF607" s="56"/>
      <c r="GG607" s="56"/>
      <c r="GH607" s="56"/>
      <c r="GI607" s="56"/>
      <c r="GJ607" s="56"/>
      <c r="GK607" s="56"/>
      <c r="GL607" s="56"/>
      <c r="GM607" s="56"/>
      <c r="GN607" s="56"/>
      <c r="GO607" s="56"/>
      <c r="GP607" s="56"/>
      <c r="GQ607" s="56"/>
      <c r="GR607" s="56"/>
      <c r="GS607" s="56"/>
      <c r="GT607" s="56"/>
      <c r="GU607" s="56"/>
      <c r="GV607" s="56"/>
      <c r="GW607" s="56"/>
      <c r="GX607" s="56"/>
      <c r="GY607" s="56"/>
      <c r="GZ607" s="56"/>
      <c r="HA607" s="56"/>
      <c r="HB607" s="56"/>
      <c r="HC607" s="56"/>
      <c r="HD607" s="56"/>
      <c r="HE607" s="56"/>
      <c r="HF607" s="56"/>
      <c r="HG607" s="56"/>
      <c r="HH607" s="56"/>
      <c r="HI607" s="56"/>
      <c r="HJ607" s="56"/>
      <c r="HK607" s="56"/>
      <c r="HL607" s="56"/>
      <c r="HM607" s="56"/>
    </row>
    <row r="608" spans="2:221" x14ac:dyDescent="0.25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  <c r="EO608" s="56"/>
      <c r="EP608" s="56"/>
      <c r="EQ608" s="56"/>
      <c r="ER608" s="56"/>
      <c r="ES608" s="56"/>
      <c r="ET608" s="56"/>
      <c r="EU608" s="56"/>
      <c r="EV608" s="56"/>
      <c r="EW608" s="56"/>
      <c r="EX608" s="56"/>
      <c r="EY608" s="56"/>
      <c r="EZ608" s="56"/>
      <c r="FA608" s="56"/>
      <c r="FB608" s="56"/>
      <c r="FC608" s="56"/>
      <c r="FD608" s="56"/>
      <c r="FE608" s="56"/>
      <c r="FF608" s="56"/>
      <c r="FG608" s="56"/>
      <c r="FH608" s="56"/>
      <c r="FI608" s="56"/>
      <c r="FJ608" s="56"/>
      <c r="FK608" s="56"/>
      <c r="FL608" s="56"/>
      <c r="FM608" s="56"/>
      <c r="FN608" s="56"/>
      <c r="FO608" s="56"/>
      <c r="FP608" s="56"/>
      <c r="FQ608" s="56"/>
      <c r="FR608" s="56"/>
      <c r="FS608" s="56"/>
      <c r="FT608" s="56"/>
      <c r="FU608" s="56"/>
      <c r="FV608" s="56"/>
      <c r="FW608" s="56"/>
      <c r="FX608" s="56"/>
      <c r="FY608" s="56"/>
      <c r="FZ608" s="56"/>
      <c r="GA608" s="56"/>
      <c r="GB608" s="56"/>
      <c r="GC608" s="56"/>
      <c r="GD608" s="56"/>
      <c r="GE608" s="56"/>
      <c r="GF608" s="56"/>
      <c r="GG608" s="56"/>
      <c r="GH608" s="56"/>
      <c r="GI608" s="56"/>
      <c r="GJ608" s="56"/>
      <c r="GK608" s="56"/>
      <c r="GL608" s="56"/>
      <c r="GM608" s="56"/>
      <c r="GN608" s="56"/>
      <c r="GO608" s="56"/>
      <c r="GP608" s="56"/>
      <c r="GQ608" s="56"/>
      <c r="GR608" s="56"/>
      <c r="GS608" s="56"/>
      <c r="GT608" s="56"/>
      <c r="GU608" s="56"/>
      <c r="GV608" s="56"/>
      <c r="GW608" s="56"/>
      <c r="GX608" s="56"/>
      <c r="GY608" s="56"/>
      <c r="GZ608" s="56"/>
      <c r="HA608" s="56"/>
      <c r="HB608" s="56"/>
      <c r="HC608" s="56"/>
      <c r="HD608" s="56"/>
      <c r="HE608" s="56"/>
      <c r="HF608" s="56"/>
      <c r="HG608" s="56"/>
      <c r="HH608" s="56"/>
      <c r="HI608" s="56"/>
      <c r="HJ608" s="56"/>
      <c r="HK608" s="56"/>
      <c r="HL608" s="56"/>
      <c r="HM608" s="56"/>
    </row>
    <row r="609" spans="2:221" x14ac:dyDescent="0.25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  <c r="EO609" s="56"/>
      <c r="EP609" s="56"/>
      <c r="EQ609" s="56"/>
      <c r="ER609" s="56"/>
      <c r="ES609" s="56"/>
      <c r="ET609" s="56"/>
      <c r="EU609" s="56"/>
      <c r="EV609" s="56"/>
      <c r="EW609" s="56"/>
      <c r="EX609" s="56"/>
      <c r="EY609" s="56"/>
      <c r="EZ609" s="56"/>
      <c r="FA609" s="56"/>
      <c r="FB609" s="56"/>
      <c r="FC609" s="56"/>
      <c r="FD609" s="56"/>
      <c r="FE609" s="56"/>
      <c r="FF609" s="56"/>
      <c r="FG609" s="56"/>
      <c r="FH609" s="56"/>
      <c r="FI609" s="56"/>
      <c r="FJ609" s="56"/>
      <c r="FK609" s="56"/>
      <c r="FL609" s="56"/>
      <c r="FM609" s="56"/>
      <c r="FN609" s="56"/>
      <c r="FO609" s="56"/>
      <c r="FP609" s="56"/>
      <c r="FQ609" s="56"/>
      <c r="FR609" s="56"/>
      <c r="FS609" s="56"/>
      <c r="FT609" s="56"/>
      <c r="FU609" s="56"/>
      <c r="FV609" s="56"/>
      <c r="FW609" s="56"/>
      <c r="FX609" s="56"/>
      <c r="FY609" s="56"/>
      <c r="FZ609" s="56"/>
      <c r="GA609" s="56"/>
      <c r="GB609" s="56"/>
      <c r="GC609" s="56"/>
      <c r="GD609" s="56"/>
      <c r="GE609" s="56"/>
      <c r="GF609" s="56"/>
      <c r="GG609" s="56"/>
      <c r="GH609" s="56"/>
      <c r="GI609" s="56"/>
      <c r="GJ609" s="56"/>
      <c r="GK609" s="56"/>
      <c r="GL609" s="56"/>
      <c r="GM609" s="56"/>
      <c r="GN609" s="56"/>
      <c r="GO609" s="56"/>
      <c r="GP609" s="56"/>
      <c r="GQ609" s="56"/>
      <c r="GR609" s="56"/>
      <c r="GS609" s="56"/>
      <c r="GT609" s="56"/>
      <c r="GU609" s="56"/>
      <c r="GV609" s="56"/>
      <c r="GW609" s="56"/>
      <c r="GX609" s="56"/>
      <c r="GY609" s="56"/>
      <c r="GZ609" s="56"/>
      <c r="HA609" s="56"/>
      <c r="HB609" s="56"/>
      <c r="HC609" s="56"/>
      <c r="HD609" s="56"/>
      <c r="HE609" s="56"/>
      <c r="HF609" s="56"/>
      <c r="HG609" s="56"/>
      <c r="HH609" s="56"/>
      <c r="HI609" s="56"/>
      <c r="HJ609" s="56"/>
      <c r="HK609" s="56"/>
      <c r="HL609" s="56"/>
      <c r="HM609" s="56"/>
    </row>
    <row r="610" spans="2:221" x14ac:dyDescent="0.25"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  <c r="EO610" s="56"/>
      <c r="EP610" s="56"/>
      <c r="EQ610" s="56"/>
      <c r="ER610" s="56"/>
      <c r="ES610" s="56"/>
      <c r="ET610" s="56"/>
      <c r="EU610" s="56"/>
      <c r="EV610" s="56"/>
      <c r="EW610" s="56"/>
      <c r="EX610" s="56"/>
      <c r="EY610" s="56"/>
      <c r="EZ610" s="56"/>
      <c r="FA610" s="56"/>
      <c r="FB610" s="56"/>
      <c r="FC610" s="56"/>
      <c r="FD610" s="56"/>
      <c r="FE610" s="56"/>
      <c r="FF610" s="56"/>
      <c r="FG610" s="56"/>
      <c r="FH610" s="56"/>
      <c r="FI610" s="56"/>
      <c r="FJ610" s="56"/>
      <c r="FK610" s="56"/>
      <c r="FL610" s="56"/>
      <c r="FM610" s="56"/>
      <c r="FN610" s="56"/>
      <c r="FO610" s="56"/>
      <c r="FP610" s="56"/>
      <c r="FQ610" s="56"/>
      <c r="FR610" s="56"/>
      <c r="FS610" s="56"/>
      <c r="FT610" s="56"/>
      <c r="FU610" s="56"/>
      <c r="FV610" s="56"/>
      <c r="FW610" s="56"/>
      <c r="FX610" s="56"/>
      <c r="FY610" s="56"/>
      <c r="FZ610" s="56"/>
      <c r="GA610" s="56"/>
      <c r="GB610" s="56"/>
      <c r="GC610" s="56"/>
      <c r="GD610" s="56"/>
      <c r="GE610" s="56"/>
      <c r="GF610" s="56"/>
      <c r="GG610" s="56"/>
      <c r="GH610" s="56"/>
      <c r="GI610" s="56"/>
      <c r="GJ610" s="56"/>
      <c r="GK610" s="56"/>
      <c r="GL610" s="56"/>
      <c r="GM610" s="56"/>
      <c r="GN610" s="56"/>
      <c r="GO610" s="56"/>
      <c r="GP610" s="56"/>
      <c r="GQ610" s="56"/>
      <c r="GR610" s="56"/>
      <c r="GS610" s="56"/>
      <c r="GT610" s="56"/>
      <c r="GU610" s="56"/>
      <c r="GV610" s="56"/>
      <c r="GW610" s="56"/>
      <c r="GX610" s="56"/>
      <c r="GY610" s="56"/>
      <c r="GZ610" s="56"/>
      <c r="HA610" s="56"/>
      <c r="HB610" s="56"/>
      <c r="HC610" s="56"/>
      <c r="HD610" s="56"/>
      <c r="HE610" s="56"/>
      <c r="HF610" s="56"/>
      <c r="HG610" s="56"/>
      <c r="HH610" s="56"/>
      <c r="HI610" s="56"/>
      <c r="HJ610" s="56"/>
      <c r="HK610" s="56"/>
      <c r="HL610" s="56"/>
      <c r="HM610" s="56"/>
    </row>
    <row r="611" spans="2:221" x14ac:dyDescent="0.25"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  <c r="EO611" s="56"/>
      <c r="EP611" s="56"/>
      <c r="EQ611" s="56"/>
      <c r="ER611" s="56"/>
      <c r="ES611" s="56"/>
      <c r="ET611" s="56"/>
      <c r="EU611" s="56"/>
      <c r="EV611" s="56"/>
      <c r="EW611" s="56"/>
      <c r="EX611" s="56"/>
      <c r="EY611" s="56"/>
      <c r="EZ611" s="56"/>
      <c r="FA611" s="56"/>
      <c r="FB611" s="56"/>
      <c r="FC611" s="56"/>
      <c r="FD611" s="56"/>
      <c r="FE611" s="56"/>
      <c r="FF611" s="56"/>
      <c r="FG611" s="56"/>
      <c r="FH611" s="56"/>
      <c r="FI611" s="56"/>
      <c r="FJ611" s="56"/>
      <c r="FK611" s="56"/>
      <c r="FL611" s="56"/>
      <c r="FM611" s="56"/>
      <c r="FN611" s="56"/>
      <c r="FO611" s="56"/>
      <c r="FP611" s="56"/>
      <c r="FQ611" s="56"/>
      <c r="FR611" s="56"/>
      <c r="FS611" s="56"/>
      <c r="FT611" s="56"/>
      <c r="FU611" s="56"/>
      <c r="FV611" s="56"/>
      <c r="FW611" s="56"/>
      <c r="FX611" s="56"/>
      <c r="FY611" s="56"/>
      <c r="FZ611" s="56"/>
      <c r="GA611" s="56"/>
      <c r="GB611" s="56"/>
      <c r="GC611" s="56"/>
      <c r="GD611" s="56"/>
      <c r="GE611" s="56"/>
      <c r="GF611" s="56"/>
      <c r="GG611" s="56"/>
      <c r="GH611" s="56"/>
      <c r="GI611" s="56"/>
      <c r="GJ611" s="56"/>
      <c r="GK611" s="56"/>
      <c r="GL611" s="56"/>
      <c r="GM611" s="56"/>
      <c r="GN611" s="56"/>
      <c r="GO611" s="56"/>
      <c r="GP611" s="56"/>
      <c r="GQ611" s="56"/>
      <c r="GR611" s="56"/>
      <c r="GS611" s="56"/>
      <c r="GT611" s="56"/>
      <c r="GU611" s="56"/>
      <c r="GV611" s="56"/>
      <c r="GW611" s="56"/>
      <c r="GX611" s="56"/>
      <c r="GY611" s="56"/>
      <c r="GZ611" s="56"/>
      <c r="HA611" s="56"/>
      <c r="HB611" s="56"/>
      <c r="HC611" s="56"/>
      <c r="HD611" s="56"/>
      <c r="HE611" s="56"/>
      <c r="HF611" s="56"/>
      <c r="HG611" s="56"/>
      <c r="HH611" s="56"/>
      <c r="HI611" s="56"/>
      <c r="HJ611" s="56"/>
      <c r="HK611" s="56"/>
      <c r="HL611" s="56"/>
      <c r="HM611" s="56"/>
    </row>
    <row r="612" spans="2:221" x14ac:dyDescent="0.25"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  <c r="EO612" s="56"/>
      <c r="EP612" s="56"/>
      <c r="EQ612" s="56"/>
      <c r="ER612" s="56"/>
      <c r="ES612" s="56"/>
      <c r="ET612" s="56"/>
      <c r="EU612" s="56"/>
      <c r="EV612" s="56"/>
      <c r="EW612" s="56"/>
      <c r="EX612" s="56"/>
      <c r="EY612" s="56"/>
      <c r="EZ612" s="56"/>
      <c r="FA612" s="56"/>
      <c r="FB612" s="56"/>
      <c r="FC612" s="56"/>
      <c r="FD612" s="56"/>
      <c r="FE612" s="56"/>
      <c r="FF612" s="56"/>
      <c r="FG612" s="56"/>
      <c r="FH612" s="56"/>
      <c r="FI612" s="56"/>
      <c r="FJ612" s="56"/>
      <c r="FK612" s="56"/>
      <c r="FL612" s="56"/>
      <c r="FM612" s="56"/>
      <c r="FN612" s="56"/>
      <c r="FO612" s="56"/>
      <c r="FP612" s="56"/>
      <c r="FQ612" s="56"/>
      <c r="FR612" s="56"/>
      <c r="FS612" s="56"/>
      <c r="FT612" s="56"/>
      <c r="FU612" s="56"/>
      <c r="FV612" s="56"/>
      <c r="FW612" s="56"/>
      <c r="FX612" s="56"/>
      <c r="FY612" s="56"/>
      <c r="FZ612" s="56"/>
      <c r="GA612" s="56"/>
      <c r="GB612" s="56"/>
      <c r="GC612" s="56"/>
      <c r="GD612" s="56"/>
      <c r="GE612" s="56"/>
      <c r="GF612" s="56"/>
      <c r="GG612" s="56"/>
      <c r="GH612" s="56"/>
      <c r="GI612" s="56"/>
      <c r="GJ612" s="56"/>
      <c r="GK612" s="56"/>
      <c r="GL612" s="56"/>
      <c r="GM612" s="56"/>
      <c r="GN612" s="56"/>
      <c r="GO612" s="56"/>
      <c r="GP612" s="56"/>
      <c r="GQ612" s="56"/>
      <c r="GR612" s="56"/>
      <c r="GS612" s="56"/>
      <c r="GT612" s="56"/>
      <c r="GU612" s="56"/>
      <c r="GV612" s="56"/>
      <c r="GW612" s="56"/>
      <c r="GX612" s="56"/>
      <c r="GY612" s="56"/>
      <c r="GZ612" s="56"/>
      <c r="HA612" s="56"/>
      <c r="HB612" s="56"/>
      <c r="HC612" s="56"/>
      <c r="HD612" s="56"/>
      <c r="HE612" s="56"/>
      <c r="HF612" s="56"/>
      <c r="HG612" s="56"/>
      <c r="HH612" s="56"/>
      <c r="HI612" s="56"/>
      <c r="HJ612" s="56"/>
      <c r="HK612" s="56"/>
      <c r="HL612" s="56"/>
      <c r="HM612" s="56"/>
    </row>
    <row r="613" spans="2:221" x14ac:dyDescent="0.25"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  <c r="BU613" s="56"/>
      <c r="BV613" s="56"/>
      <c r="BW613" s="56"/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6"/>
      <c r="DB613" s="56"/>
      <c r="DC613" s="56"/>
      <c r="DD613" s="56"/>
      <c r="DE613" s="56"/>
      <c r="DF613" s="56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6"/>
      <c r="EA613" s="56"/>
      <c r="EB613" s="56"/>
      <c r="EC613" s="56"/>
      <c r="ED613" s="56"/>
      <c r="EE613" s="56"/>
      <c r="EF613" s="56"/>
      <c r="EG613" s="56"/>
      <c r="EH613" s="56"/>
      <c r="EI613" s="56"/>
      <c r="EJ613" s="56"/>
      <c r="EK613" s="56"/>
      <c r="EL613" s="56"/>
      <c r="EM613" s="56"/>
      <c r="EN613" s="56"/>
      <c r="EO613" s="56"/>
      <c r="EP613" s="56"/>
      <c r="EQ613" s="56"/>
      <c r="ER613" s="56"/>
      <c r="ES613" s="56"/>
      <c r="ET613" s="56"/>
      <c r="EU613" s="56"/>
      <c r="EV613" s="56"/>
      <c r="EW613" s="56"/>
      <c r="EX613" s="56"/>
      <c r="EY613" s="56"/>
      <c r="EZ613" s="56"/>
      <c r="FA613" s="56"/>
      <c r="FB613" s="56"/>
      <c r="FC613" s="56"/>
      <c r="FD613" s="56"/>
      <c r="FE613" s="56"/>
      <c r="FF613" s="56"/>
      <c r="FG613" s="56"/>
      <c r="FH613" s="56"/>
      <c r="FI613" s="56"/>
      <c r="FJ613" s="56"/>
      <c r="FK613" s="56"/>
      <c r="FL613" s="56"/>
      <c r="FM613" s="56"/>
      <c r="FN613" s="56"/>
      <c r="FO613" s="56"/>
      <c r="FP613" s="56"/>
      <c r="FQ613" s="56"/>
      <c r="FR613" s="56"/>
      <c r="FS613" s="56"/>
      <c r="FT613" s="56"/>
      <c r="FU613" s="56"/>
      <c r="FV613" s="56"/>
      <c r="FW613" s="56"/>
      <c r="FX613" s="56"/>
      <c r="FY613" s="56"/>
      <c r="FZ613" s="56"/>
      <c r="GA613" s="56"/>
      <c r="GB613" s="56"/>
      <c r="GC613" s="56"/>
      <c r="GD613" s="56"/>
      <c r="GE613" s="56"/>
      <c r="GF613" s="56"/>
      <c r="GG613" s="56"/>
      <c r="GH613" s="56"/>
      <c r="GI613" s="56"/>
      <c r="GJ613" s="56"/>
      <c r="GK613" s="56"/>
      <c r="GL613" s="56"/>
      <c r="GM613" s="56"/>
      <c r="GN613" s="56"/>
      <c r="GO613" s="56"/>
      <c r="GP613" s="56"/>
      <c r="GQ613" s="56"/>
      <c r="GR613" s="56"/>
      <c r="GS613" s="56"/>
      <c r="GT613" s="56"/>
      <c r="GU613" s="56"/>
      <c r="GV613" s="56"/>
      <c r="GW613" s="56"/>
      <c r="GX613" s="56"/>
      <c r="GY613" s="56"/>
      <c r="GZ613" s="56"/>
      <c r="HA613" s="56"/>
      <c r="HB613" s="56"/>
      <c r="HC613" s="56"/>
      <c r="HD613" s="56"/>
      <c r="HE613" s="56"/>
      <c r="HF613" s="56"/>
      <c r="HG613" s="56"/>
      <c r="HH613" s="56"/>
      <c r="HI613" s="56"/>
      <c r="HJ613" s="56"/>
      <c r="HK613" s="56"/>
      <c r="HL613" s="56"/>
      <c r="HM613" s="56"/>
    </row>
    <row r="614" spans="2:221" x14ac:dyDescent="0.25"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  <c r="EO614" s="56"/>
      <c r="EP614" s="56"/>
      <c r="EQ614" s="56"/>
      <c r="ER614" s="56"/>
      <c r="ES614" s="56"/>
      <c r="ET614" s="56"/>
      <c r="EU614" s="56"/>
      <c r="EV614" s="56"/>
      <c r="EW614" s="56"/>
      <c r="EX614" s="56"/>
      <c r="EY614" s="56"/>
      <c r="EZ614" s="56"/>
      <c r="FA614" s="56"/>
      <c r="FB614" s="56"/>
      <c r="FC614" s="56"/>
      <c r="FD614" s="56"/>
      <c r="FE614" s="56"/>
      <c r="FF614" s="56"/>
      <c r="FG614" s="56"/>
      <c r="FH614" s="56"/>
      <c r="FI614" s="56"/>
      <c r="FJ614" s="56"/>
      <c r="FK614" s="56"/>
      <c r="FL614" s="56"/>
      <c r="FM614" s="56"/>
      <c r="FN614" s="56"/>
      <c r="FO614" s="56"/>
      <c r="FP614" s="56"/>
      <c r="FQ614" s="56"/>
      <c r="FR614" s="56"/>
      <c r="FS614" s="56"/>
      <c r="FT614" s="56"/>
      <c r="FU614" s="56"/>
      <c r="FV614" s="56"/>
      <c r="FW614" s="56"/>
      <c r="FX614" s="56"/>
      <c r="FY614" s="56"/>
      <c r="FZ614" s="56"/>
      <c r="GA614" s="56"/>
      <c r="GB614" s="56"/>
      <c r="GC614" s="56"/>
      <c r="GD614" s="56"/>
      <c r="GE614" s="56"/>
      <c r="GF614" s="56"/>
      <c r="GG614" s="56"/>
      <c r="GH614" s="56"/>
      <c r="GI614" s="56"/>
      <c r="GJ614" s="56"/>
      <c r="GK614" s="56"/>
      <c r="GL614" s="56"/>
      <c r="GM614" s="56"/>
      <c r="GN614" s="56"/>
      <c r="GO614" s="56"/>
      <c r="GP614" s="56"/>
      <c r="GQ614" s="56"/>
      <c r="GR614" s="56"/>
      <c r="GS614" s="56"/>
      <c r="GT614" s="56"/>
      <c r="GU614" s="56"/>
      <c r="GV614" s="56"/>
      <c r="GW614" s="56"/>
      <c r="GX614" s="56"/>
      <c r="GY614" s="56"/>
      <c r="GZ614" s="56"/>
      <c r="HA614" s="56"/>
      <c r="HB614" s="56"/>
      <c r="HC614" s="56"/>
      <c r="HD614" s="56"/>
      <c r="HE614" s="56"/>
      <c r="HF614" s="56"/>
      <c r="HG614" s="56"/>
      <c r="HH614" s="56"/>
      <c r="HI614" s="56"/>
      <c r="HJ614" s="56"/>
      <c r="HK614" s="56"/>
      <c r="HL614" s="56"/>
      <c r="HM614" s="56"/>
    </row>
    <row r="615" spans="2:221" x14ac:dyDescent="0.25"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  <c r="EO615" s="56"/>
      <c r="EP615" s="56"/>
      <c r="EQ615" s="56"/>
      <c r="ER615" s="56"/>
      <c r="ES615" s="56"/>
      <c r="ET615" s="56"/>
      <c r="EU615" s="56"/>
      <c r="EV615" s="56"/>
      <c r="EW615" s="56"/>
      <c r="EX615" s="56"/>
      <c r="EY615" s="56"/>
      <c r="EZ615" s="56"/>
      <c r="FA615" s="56"/>
      <c r="FB615" s="56"/>
      <c r="FC615" s="56"/>
      <c r="FD615" s="56"/>
      <c r="FE615" s="56"/>
      <c r="FF615" s="56"/>
      <c r="FG615" s="56"/>
      <c r="FH615" s="56"/>
      <c r="FI615" s="56"/>
      <c r="FJ615" s="56"/>
      <c r="FK615" s="56"/>
      <c r="FL615" s="56"/>
      <c r="FM615" s="56"/>
      <c r="FN615" s="56"/>
      <c r="FO615" s="56"/>
      <c r="FP615" s="56"/>
      <c r="FQ615" s="56"/>
      <c r="FR615" s="56"/>
      <c r="FS615" s="56"/>
      <c r="FT615" s="56"/>
      <c r="FU615" s="56"/>
      <c r="FV615" s="56"/>
      <c r="FW615" s="56"/>
      <c r="FX615" s="56"/>
      <c r="FY615" s="56"/>
      <c r="FZ615" s="56"/>
      <c r="GA615" s="56"/>
      <c r="GB615" s="56"/>
      <c r="GC615" s="56"/>
      <c r="GD615" s="56"/>
      <c r="GE615" s="56"/>
      <c r="GF615" s="56"/>
      <c r="GG615" s="56"/>
      <c r="GH615" s="56"/>
      <c r="GI615" s="56"/>
      <c r="GJ615" s="56"/>
      <c r="GK615" s="56"/>
      <c r="GL615" s="56"/>
      <c r="GM615" s="56"/>
      <c r="GN615" s="56"/>
      <c r="GO615" s="56"/>
      <c r="GP615" s="56"/>
      <c r="GQ615" s="56"/>
      <c r="GR615" s="56"/>
      <c r="GS615" s="56"/>
      <c r="GT615" s="56"/>
      <c r="GU615" s="56"/>
      <c r="GV615" s="56"/>
      <c r="GW615" s="56"/>
      <c r="GX615" s="56"/>
      <c r="GY615" s="56"/>
      <c r="GZ615" s="56"/>
      <c r="HA615" s="56"/>
      <c r="HB615" s="56"/>
      <c r="HC615" s="56"/>
      <c r="HD615" s="56"/>
      <c r="HE615" s="56"/>
      <c r="HF615" s="56"/>
      <c r="HG615" s="56"/>
      <c r="HH615" s="56"/>
      <c r="HI615" s="56"/>
      <c r="HJ615" s="56"/>
      <c r="HK615" s="56"/>
      <c r="HL615" s="56"/>
      <c r="HM615" s="56"/>
    </row>
    <row r="616" spans="2:221" x14ac:dyDescent="0.25"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  <c r="EO616" s="56"/>
      <c r="EP616" s="56"/>
      <c r="EQ616" s="56"/>
      <c r="ER616" s="56"/>
      <c r="ES616" s="56"/>
      <c r="ET616" s="56"/>
      <c r="EU616" s="56"/>
      <c r="EV616" s="56"/>
      <c r="EW616" s="56"/>
      <c r="EX616" s="56"/>
      <c r="EY616" s="56"/>
      <c r="EZ616" s="56"/>
      <c r="FA616" s="56"/>
      <c r="FB616" s="56"/>
      <c r="FC616" s="56"/>
      <c r="FD616" s="56"/>
      <c r="FE616" s="56"/>
      <c r="FF616" s="56"/>
      <c r="FG616" s="56"/>
      <c r="FH616" s="56"/>
      <c r="FI616" s="56"/>
      <c r="FJ616" s="56"/>
      <c r="FK616" s="56"/>
      <c r="FL616" s="56"/>
      <c r="FM616" s="56"/>
      <c r="FN616" s="56"/>
      <c r="FO616" s="56"/>
      <c r="FP616" s="56"/>
      <c r="FQ616" s="56"/>
      <c r="FR616" s="56"/>
      <c r="FS616" s="56"/>
      <c r="FT616" s="56"/>
      <c r="FU616" s="56"/>
      <c r="FV616" s="56"/>
      <c r="FW616" s="56"/>
      <c r="FX616" s="56"/>
      <c r="FY616" s="56"/>
      <c r="FZ616" s="56"/>
      <c r="GA616" s="56"/>
      <c r="GB616" s="56"/>
      <c r="GC616" s="56"/>
      <c r="GD616" s="56"/>
      <c r="GE616" s="56"/>
      <c r="GF616" s="56"/>
      <c r="GG616" s="56"/>
      <c r="GH616" s="56"/>
      <c r="GI616" s="56"/>
      <c r="GJ616" s="56"/>
      <c r="GK616" s="56"/>
      <c r="GL616" s="56"/>
      <c r="GM616" s="56"/>
      <c r="GN616" s="56"/>
      <c r="GO616" s="56"/>
      <c r="GP616" s="56"/>
      <c r="GQ616" s="56"/>
      <c r="GR616" s="56"/>
      <c r="GS616" s="56"/>
      <c r="GT616" s="56"/>
      <c r="GU616" s="56"/>
      <c r="GV616" s="56"/>
      <c r="GW616" s="56"/>
      <c r="GX616" s="56"/>
      <c r="GY616" s="56"/>
      <c r="GZ616" s="56"/>
      <c r="HA616" s="56"/>
      <c r="HB616" s="56"/>
      <c r="HC616" s="56"/>
      <c r="HD616" s="56"/>
      <c r="HE616" s="56"/>
      <c r="HF616" s="56"/>
      <c r="HG616" s="56"/>
      <c r="HH616" s="56"/>
      <c r="HI616" s="56"/>
      <c r="HJ616" s="56"/>
      <c r="HK616" s="56"/>
      <c r="HL616" s="56"/>
      <c r="HM616" s="56"/>
    </row>
    <row r="617" spans="2:221" x14ac:dyDescent="0.25"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  <c r="EO617" s="56"/>
      <c r="EP617" s="56"/>
      <c r="EQ617" s="56"/>
      <c r="ER617" s="56"/>
      <c r="ES617" s="56"/>
      <c r="ET617" s="56"/>
      <c r="EU617" s="56"/>
      <c r="EV617" s="56"/>
      <c r="EW617" s="56"/>
      <c r="EX617" s="56"/>
      <c r="EY617" s="56"/>
      <c r="EZ617" s="56"/>
      <c r="FA617" s="56"/>
      <c r="FB617" s="56"/>
      <c r="FC617" s="56"/>
      <c r="FD617" s="56"/>
      <c r="FE617" s="56"/>
      <c r="FF617" s="56"/>
      <c r="FG617" s="56"/>
      <c r="FH617" s="56"/>
      <c r="FI617" s="56"/>
      <c r="FJ617" s="56"/>
      <c r="FK617" s="56"/>
      <c r="FL617" s="56"/>
      <c r="FM617" s="56"/>
      <c r="FN617" s="56"/>
      <c r="FO617" s="56"/>
      <c r="FP617" s="56"/>
      <c r="FQ617" s="56"/>
      <c r="FR617" s="56"/>
      <c r="FS617" s="56"/>
      <c r="FT617" s="56"/>
      <c r="FU617" s="56"/>
      <c r="FV617" s="56"/>
      <c r="FW617" s="56"/>
      <c r="FX617" s="56"/>
      <c r="FY617" s="56"/>
      <c r="FZ617" s="56"/>
      <c r="GA617" s="56"/>
      <c r="GB617" s="56"/>
      <c r="GC617" s="56"/>
      <c r="GD617" s="56"/>
      <c r="GE617" s="56"/>
      <c r="GF617" s="56"/>
      <c r="GG617" s="56"/>
      <c r="GH617" s="56"/>
      <c r="GI617" s="56"/>
      <c r="GJ617" s="56"/>
      <c r="GK617" s="56"/>
      <c r="GL617" s="56"/>
      <c r="GM617" s="56"/>
      <c r="GN617" s="56"/>
      <c r="GO617" s="56"/>
      <c r="GP617" s="56"/>
      <c r="GQ617" s="56"/>
      <c r="GR617" s="56"/>
      <c r="GS617" s="56"/>
      <c r="GT617" s="56"/>
      <c r="GU617" s="56"/>
      <c r="GV617" s="56"/>
      <c r="GW617" s="56"/>
      <c r="GX617" s="56"/>
      <c r="GY617" s="56"/>
      <c r="GZ617" s="56"/>
      <c r="HA617" s="56"/>
      <c r="HB617" s="56"/>
      <c r="HC617" s="56"/>
      <c r="HD617" s="56"/>
      <c r="HE617" s="56"/>
      <c r="HF617" s="56"/>
      <c r="HG617" s="56"/>
      <c r="HH617" s="56"/>
      <c r="HI617" s="56"/>
      <c r="HJ617" s="56"/>
      <c r="HK617" s="56"/>
      <c r="HL617" s="56"/>
      <c r="HM617" s="56"/>
    </row>
    <row r="618" spans="2:221" x14ac:dyDescent="0.25"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  <c r="EO618" s="56"/>
      <c r="EP618" s="56"/>
      <c r="EQ618" s="56"/>
      <c r="ER618" s="56"/>
      <c r="ES618" s="56"/>
      <c r="ET618" s="56"/>
      <c r="EU618" s="56"/>
      <c r="EV618" s="56"/>
      <c r="EW618" s="56"/>
      <c r="EX618" s="56"/>
      <c r="EY618" s="56"/>
      <c r="EZ618" s="56"/>
      <c r="FA618" s="56"/>
      <c r="FB618" s="56"/>
      <c r="FC618" s="56"/>
      <c r="FD618" s="56"/>
      <c r="FE618" s="56"/>
      <c r="FF618" s="56"/>
      <c r="FG618" s="56"/>
      <c r="FH618" s="56"/>
      <c r="FI618" s="56"/>
      <c r="FJ618" s="56"/>
      <c r="FK618" s="56"/>
      <c r="FL618" s="56"/>
      <c r="FM618" s="56"/>
      <c r="FN618" s="56"/>
      <c r="FO618" s="56"/>
      <c r="FP618" s="56"/>
      <c r="FQ618" s="56"/>
      <c r="FR618" s="56"/>
      <c r="FS618" s="56"/>
      <c r="FT618" s="56"/>
      <c r="FU618" s="56"/>
      <c r="FV618" s="56"/>
      <c r="FW618" s="56"/>
      <c r="FX618" s="56"/>
      <c r="FY618" s="56"/>
      <c r="FZ618" s="56"/>
      <c r="GA618" s="56"/>
      <c r="GB618" s="56"/>
      <c r="GC618" s="56"/>
      <c r="GD618" s="56"/>
      <c r="GE618" s="56"/>
      <c r="GF618" s="56"/>
      <c r="GG618" s="56"/>
      <c r="GH618" s="56"/>
      <c r="GI618" s="56"/>
      <c r="GJ618" s="56"/>
      <c r="GK618" s="56"/>
      <c r="GL618" s="56"/>
      <c r="GM618" s="56"/>
      <c r="GN618" s="56"/>
      <c r="GO618" s="56"/>
      <c r="GP618" s="56"/>
      <c r="GQ618" s="56"/>
      <c r="GR618" s="56"/>
      <c r="GS618" s="56"/>
      <c r="GT618" s="56"/>
      <c r="GU618" s="56"/>
      <c r="GV618" s="56"/>
      <c r="GW618" s="56"/>
      <c r="GX618" s="56"/>
      <c r="GY618" s="56"/>
      <c r="GZ618" s="56"/>
      <c r="HA618" s="56"/>
      <c r="HB618" s="56"/>
      <c r="HC618" s="56"/>
      <c r="HD618" s="56"/>
      <c r="HE618" s="56"/>
      <c r="HF618" s="56"/>
      <c r="HG618" s="56"/>
      <c r="HH618" s="56"/>
      <c r="HI618" s="56"/>
      <c r="HJ618" s="56"/>
      <c r="HK618" s="56"/>
      <c r="HL618" s="56"/>
      <c r="HM618" s="56"/>
    </row>
    <row r="619" spans="2:221" x14ac:dyDescent="0.25"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  <c r="EO619" s="56"/>
      <c r="EP619" s="56"/>
      <c r="EQ619" s="56"/>
      <c r="ER619" s="56"/>
      <c r="ES619" s="56"/>
      <c r="ET619" s="56"/>
      <c r="EU619" s="56"/>
      <c r="EV619" s="56"/>
      <c r="EW619" s="56"/>
      <c r="EX619" s="56"/>
      <c r="EY619" s="56"/>
      <c r="EZ619" s="56"/>
      <c r="FA619" s="56"/>
      <c r="FB619" s="56"/>
      <c r="FC619" s="56"/>
      <c r="FD619" s="56"/>
      <c r="FE619" s="56"/>
      <c r="FF619" s="56"/>
      <c r="FG619" s="56"/>
      <c r="FH619" s="56"/>
      <c r="FI619" s="56"/>
      <c r="FJ619" s="56"/>
      <c r="FK619" s="56"/>
      <c r="FL619" s="56"/>
      <c r="FM619" s="56"/>
      <c r="FN619" s="56"/>
      <c r="FO619" s="56"/>
      <c r="FP619" s="56"/>
      <c r="FQ619" s="56"/>
      <c r="FR619" s="56"/>
      <c r="FS619" s="56"/>
      <c r="FT619" s="56"/>
      <c r="FU619" s="56"/>
      <c r="FV619" s="56"/>
      <c r="FW619" s="56"/>
      <c r="FX619" s="56"/>
      <c r="FY619" s="56"/>
      <c r="FZ619" s="56"/>
      <c r="GA619" s="56"/>
      <c r="GB619" s="56"/>
      <c r="GC619" s="56"/>
      <c r="GD619" s="56"/>
      <c r="GE619" s="56"/>
      <c r="GF619" s="56"/>
      <c r="GG619" s="56"/>
      <c r="GH619" s="56"/>
      <c r="GI619" s="56"/>
      <c r="GJ619" s="56"/>
      <c r="GK619" s="56"/>
      <c r="GL619" s="56"/>
      <c r="GM619" s="56"/>
      <c r="GN619" s="56"/>
      <c r="GO619" s="56"/>
      <c r="GP619" s="56"/>
      <c r="GQ619" s="56"/>
      <c r="GR619" s="56"/>
      <c r="GS619" s="56"/>
      <c r="GT619" s="56"/>
      <c r="GU619" s="56"/>
      <c r="GV619" s="56"/>
      <c r="GW619" s="56"/>
      <c r="GX619" s="56"/>
      <c r="GY619" s="56"/>
      <c r="GZ619" s="56"/>
      <c r="HA619" s="56"/>
      <c r="HB619" s="56"/>
      <c r="HC619" s="56"/>
      <c r="HD619" s="56"/>
      <c r="HE619" s="56"/>
      <c r="HF619" s="56"/>
      <c r="HG619" s="56"/>
      <c r="HH619" s="56"/>
      <c r="HI619" s="56"/>
      <c r="HJ619" s="56"/>
      <c r="HK619" s="56"/>
      <c r="HL619" s="56"/>
      <c r="HM619" s="56"/>
    </row>
    <row r="620" spans="2:221" x14ac:dyDescent="0.25"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  <c r="EO620" s="56"/>
      <c r="EP620" s="56"/>
      <c r="EQ620" s="56"/>
      <c r="ER620" s="56"/>
      <c r="ES620" s="56"/>
      <c r="ET620" s="56"/>
      <c r="EU620" s="56"/>
      <c r="EV620" s="56"/>
      <c r="EW620" s="56"/>
      <c r="EX620" s="56"/>
      <c r="EY620" s="56"/>
      <c r="EZ620" s="56"/>
      <c r="FA620" s="56"/>
      <c r="FB620" s="56"/>
      <c r="FC620" s="56"/>
      <c r="FD620" s="56"/>
      <c r="FE620" s="56"/>
      <c r="FF620" s="56"/>
      <c r="FG620" s="56"/>
      <c r="FH620" s="56"/>
      <c r="FI620" s="56"/>
      <c r="FJ620" s="56"/>
      <c r="FK620" s="56"/>
      <c r="FL620" s="56"/>
      <c r="FM620" s="56"/>
      <c r="FN620" s="56"/>
      <c r="FO620" s="56"/>
      <c r="FP620" s="56"/>
      <c r="FQ620" s="56"/>
      <c r="FR620" s="56"/>
      <c r="FS620" s="56"/>
      <c r="FT620" s="56"/>
      <c r="FU620" s="56"/>
      <c r="FV620" s="56"/>
      <c r="FW620" s="56"/>
      <c r="FX620" s="56"/>
      <c r="FY620" s="56"/>
      <c r="FZ620" s="56"/>
      <c r="GA620" s="56"/>
      <c r="GB620" s="56"/>
      <c r="GC620" s="56"/>
      <c r="GD620" s="56"/>
      <c r="GE620" s="56"/>
      <c r="GF620" s="56"/>
      <c r="GG620" s="56"/>
      <c r="GH620" s="56"/>
      <c r="GI620" s="56"/>
      <c r="GJ620" s="56"/>
      <c r="GK620" s="56"/>
      <c r="GL620" s="56"/>
      <c r="GM620" s="56"/>
      <c r="GN620" s="56"/>
      <c r="GO620" s="56"/>
      <c r="GP620" s="56"/>
      <c r="GQ620" s="56"/>
      <c r="GR620" s="56"/>
      <c r="GS620" s="56"/>
      <c r="GT620" s="56"/>
      <c r="GU620" s="56"/>
      <c r="GV620" s="56"/>
      <c r="GW620" s="56"/>
      <c r="GX620" s="56"/>
      <c r="GY620" s="56"/>
      <c r="GZ620" s="56"/>
      <c r="HA620" s="56"/>
      <c r="HB620" s="56"/>
      <c r="HC620" s="56"/>
      <c r="HD620" s="56"/>
      <c r="HE620" s="56"/>
      <c r="HF620" s="56"/>
      <c r="HG620" s="56"/>
      <c r="HH620" s="56"/>
      <c r="HI620" s="56"/>
      <c r="HJ620" s="56"/>
      <c r="HK620" s="56"/>
      <c r="HL620" s="56"/>
      <c r="HM620" s="56"/>
    </row>
    <row r="621" spans="2:221" x14ac:dyDescent="0.25"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  <c r="EO621" s="56"/>
      <c r="EP621" s="56"/>
      <c r="EQ621" s="56"/>
      <c r="ER621" s="56"/>
      <c r="ES621" s="56"/>
      <c r="ET621" s="56"/>
      <c r="EU621" s="56"/>
      <c r="EV621" s="56"/>
      <c r="EW621" s="56"/>
      <c r="EX621" s="56"/>
      <c r="EY621" s="56"/>
      <c r="EZ621" s="56"/>
      <c r="FA621" s="56"/>
      <c r="FB621" s="56"/>
      <c r="FC621" s="56"/>
      <c r="FD621" s="56"/>
      <c r="FE621" s="56"/>
      <c r="FF621" s="56"/>
      <c r="FG621" s="56"/>
      <c r="FH621" s="56"/>
      <c r="FI621" s="56"/>
      <c r="FJ621" s="56"/>
      <c r="FK621" s="56"/>
      <c r="FL621" s="56"/>
      <c r="FM621" s="56"/>
      <c r="FN621" s="56"/>
      <c r="FO621" s="56"/>
      <c r="FP621" s="56"/>
      <c r="FQ621" s="56"/>
      <c r="FR621" s="56"/>
      <c r="FS621" s="56"/>
      <c r="FT621" s="56"/>
      <c r="FU621" s="56"/>
      <c r="FV621" s="56"/>
      <c r="FW621" s="56"/>
      <c r="FX621" s="56"/>
      <c r="FY621" s="56"/>
      <c r="FZ621" s="56"/>
      <c r="GA621" s="56"/>
      <c r="GB621" s="56"/>
      <c r="GC621" s="56"/>
      <c r="GD621" s="56"/>
      <c r="GE621" s="56"/>
      <c r="GF621" s="56"/>
      <c r="GG621" s="56"/>
      <c r="GH621" s="56"/>
      <c r="GI621" s="56"/>
      <c r="GJ621" s="56"/>
      <c r="GK621" s="56"/>
      <c r="GL621" s="56"/>
      <c r="GM621" s="56"/>
      <c r="GN621" s="56"/>
      <c r="GO621" s="56"/>
      <c r="GP621" s="56"/>
      <c r="GQ621" s="56"/>
      <c r="GR621" s="56"/>
      <c r="GS621" s="56"/>
      <c r="GT621" s="56"/>
      <c r="GU621" s="56"/>
      <c r="GV621" s="56"/>
      <c r="GW621" s="56"/>
      <c r="GX621" s="56"/>
      <c r="GY621" s="56"/>
      <c r="GZ621" s="56"/>
      <c r="HA621" s="56"/>
      <c r="HB621" s="56"/>
      <c r="HC621" s="56"/>
      <c r="HD621" s="56"/>
      <c r="HE621" s="56"/>
      <c r="HF621" s="56"/>
      <c r="HG621" s="56"/>
      <c r="HH621" s="56"/>
      <c r="HI621" s="56"/>
      <c r="HJ621" s="56"/>
      <c r="HK621" s="56"/>
      <c r="HL621" s="56"/>
      <c r="HM621" s="56"/>
    </row>
    <row r="622" spans="2:221" x14ac:dyDescent="0.25"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  <c r="EO622" s="56"/>
      <c r="EP622" s="56"/>
      <c r="EQ622" s="56"/>
      <c r="ER622" s="56"/>
      <c r="ES622" s="56"/>
      <c r="ET622" s="56"/>
      <c r="EU622" s="56"/>
      <c r="EV622" s="56"/>
      <c r="EW622" s="56"/>
      <c r="EX622" s="56"/>
      <c r="EY622" s="56"/>
      <c r="EZ622" s="56"/>
      <c r="FA622" s="56"/>
      <c r="FB622" s="56"/>
      <c r="FC622" s="56"/>
      <c r="FD622" s="56"/>
      <c r="FE622" s="56"/>
      <c r="FF622" s="56"/>
      <c r="FG622" s="56"/>
      <c r="FH622" s="56"/>
      <c r="FI622" s="56"/>
      <c r="FJ622" s="56"/>
      <c r="FK622" s="56"/>
      <c r="FL622" s="56"/>
      <c r="FM622" s="56"/>
      <c r="FN622" s="56"/>
      <c r="FO622" s="56"/>
      <c r="FP622" s="56"/>
      <c r="FQ622" s="56"/>
      <c r="FR622" s="56"/>
      <c r="FS622" s="56"/>
      <c r="FT622" s="56"/>
      <c r="FU622" s="56"/>
      <c r="FV622" s="56"/>
      <c r="FW622" s="56"/>
      <c r="FX622" s="56"/>
      <c r="FY622" s="56"/>
      <c r="FZ622" s="56"/>
      <c r="GA622" s="56"/>
      <c r="GB622" s="56"/>
      <c r="GC622" s="56"/>
      <c r="GD622" s="56"/>
      <c r="GE622" s="56"/>
      <c r="GF622" s="56"/>
      <c r="GG622" s="56"/>
      <c r="GH622" s="56"/>
      <c r="GI622" s="56"/>
      <c r="GJ622" s="56"/>
      <c r="GK622" s="56"/>
      <c r="GL622" s="56"/>
      <c r="GM622" s="56"/>
      <c r="GN622" s="56"/>
      <c r="GO622" s="56"/>
      <c r="GP622" s="56"/>
      <c r="GQ622" s="56"/>
      <c r="GR622" s="56"/>
      <c r="GS622" s="56"/>
      <c r="GT622" s="56"/>
      <c r="GU622" s="56"/>
      <c r="GV622" s="56"/>
      <c r="GW622" s="56"/>
      <c r="GX622" s="56"/>
      <c r="GY622" s="56"/>
      <c r="GZ622" s="56"/>
      <c r="HA622" s="56"/>
      <c r="HB622" s="56"/>
      <c r="HC622" s="56"/>
      <c r="HD622" s="56"/>
      <c r="HE622" s="56"/>
      <c r="HF622" s="56"/>
      <c r="HG622" s="56"/>
      <c r="HH622" s="56"/>
      <c r="HI622" s="56"/>
      <c r="HJ622" s="56"/>
      <c r="HK622" s="56"/>
      <c r="HL622" s="56"/>
      <c r="HM622" s="56"/>
    </row>
    <row r="623" spans="2:221" x14ac:dyDescent="0.25"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  <c r="EO623" s="56"/>
      <c r="EP623" s="56"/>
      <c r="EQ623" s="56"/>
      <c r="ER623" s="56"/>
      <c r="ES623" s="56"/>
      <c r="ET623" s="56"/>
      <c r="EU623" s="56"/>
      <c r="EV623" s="56"/>
      <c r="EW623" s="56"/>
      <c r="EX623" s="56"/>
      <c r="EY623" s="56"/>
      <c r="EZ623" s="56"/>
      <c r="FA623" s="56"/>
      <c r="FB623" s="56"/>
      <c r="FC623" s="56"/>
      <c r="FD623" s="56"/>
      <c r="FE623" s="56"/>
      <c r="FF623" s="56"/>
      <c r="FG623" s="56"/>
      <c r="FH623" s="56"/>
      <c r="FI623" s="56"/>
      <c r="FJ623" s="56"/>
      <c r="FK623" s="56"/>
      <c r="FL623" s="56"/>
      <c r="FM623" s="56"/>
      <c r="FN623" s="56"/>
      <c r="FO623" s="56"/>
      <c r="FP623" s="56"/>
      <c r="FQ623" s="56"/>
      <c r="FR623" s="56"/>
      <c r="FS623" s="56"/>
      <c r="FT623" s="56"/>
      <c r="FU623" s="56"/>
      <c r="FV623" s="56"/>
      <c r="FW623" s="56"/>
      <c r="FX623" s="56"/>
      <c r="FY623" s="56"/>
      <c r="FZ623" s="56"/>
      <c r="GA623" s="56"/>
      <c r="GB623" s="56"/>
      <c r="GC623" s="56"/>
      <c r="GD623" s="56"/>
      <c r="GE623" s="56"/>
      <c r="GF623" s="56"/>
      <c r="GG623" s="56"/>
      <c r="GH623" s="56"/>
      <c r="GI623" s="56"/>
      <c r="GJ623" s="56"/>
      <c r="GK623" s="56"/>
      <c r="GL623" s="56"/>
      <c r="GM623" s="56"/>
      <c r="GN623" s="56"/>
      <c r="GO623" s="56"/>
      <c r="GP623" s="56"/>
      <c r="GQ623" s="56"/>
      <c r="GR623" s="56"/>
      <c r="GS623" s="56"/>
      <c r="GT623" s="56"/>
      <c r="GU623" s="56"/>
      <c r="GV623" s="56"/>
      <c r="GW623" s="56"/>
      <c r="GX623" s="56"/>
      <c r="GY623" s="56"/>
      <c r="GZ623" s="56"/>
      <c r="HA623" s="56"/>
      <c r="HB623" s="56"/>
      <c r="HC623" s="56"/>
      <c r="HD623" s="56"/>
      <c r="HE623" s="56"/>
      <c r="HF623" s="56"/>
      <c r="HG623" s="56"/>
      <c r="HH623" s="56"/>
      <c r="HI623" s="56"/>
      <c r="HJ623" s="56"/>
      <c r="HK623" s="56"/>
      <c r="HL623" s="56"/>
      <c r="HM623" s="56"/>
    </row>
    <row r="624" spans="2:221" x14ac:dyDescent="0.25"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  <c r="EO624" s="56"/>
      <c r="EP624" s="56"/>
      <c r="EQ624" s="56"/>
      <c r="ER624" s="56"/>
      <c r="ES624" s="56"/>
      <c r="ET624" s="56"/>
      <c r="EU624" s="56"/>
      <c r="EV624" s="56"/>
      <c r="EW624" s="56"/>
      <c r="EX624" s="56"/>
      <c r="EY624" s="56"/>
      <c r="EZ624" s="56"/>
      <c r="FA624" s="56"/>
      <c r="FB624" s="56"/>
      <c r="FC624" s="56"/>
      <c r="FD624" s="56"/>
      <c r="FE624" s="56"/>
      <c r="FF624" s="56"/>
      <c r="FG624" s="56"/>
      <c r="FH624" s="56"/>
      <c r="FI624" s="56"/>
      <c r="FJ624" s="56"/>
      <c r="FK624" s="56"/>
      <c r="FL624" s="56"/>
      <c r="FM624" s="56"/>
      <c r="FN624" s="56"/>
      <c r="FO624" s="56"/>
      <c r="FP624" s="56"/>
      <c r="FQ624" s="56"/>
      <c r="FR624" s="56"/>
      <c r="FS624" s="56"/>
      <c r="FT624" s="56"/>
      <c r="FU624" s="56"/>
      <c r="FV624" s="56"/>
      <c r="FW624" s="56"/>
      <c r="FX624" s="56"/>
      <c r="FY624" s="56"/>
      <c r="FZ624" s="56"/>
      <c r="GA624" s="56"/>
      <c r="GB624" s="56"/>
      <c r="GC624" s="56"/>
      <c r="GD624" s="56"/>
      <c r="GE624" s="56"/>
      <c r="GF624" s="56"/>
      <c r="GG624" s="56"/>
      <c r="GH624" s="56"/>
      <c r="GI624" s="56"/>
      <c r="GJ624" s="56"/>
      <c r="GK624" s="56"/>
      <c r="GL624" s="56"/>
      <c r="GM624" s="56"/>
      <c r="GN624" s="56"/>
      <c r="GO624" s="56"/>
      <c r="GP624" s="56"/>
      <c r="GQ624" s="56"/>
      <c r="GR624" s="56"/>
      <c r="GS624" s="56"/>
      <c r="GT624" s="56"/>
      <c r="GU624" s="56"/>
      <c r="GV624" s="56"/>
      <c r="GW624" s="56"/>
      <c r="GX624" s="56"/>
      <c r="GY624" s="56"/>
      <c r="GZ624" s="56"/>
      <c r="HA624" s="56"/>
      <c r="HB624" s="56"/>
      <c r="HC624" s="56"/>
      <c r="HD624" s="56"/>
      <c r="HE624" s="56"/>
      <c r="HF624" s="56"/>
      <c r="HG624" s="56"/>
      <c r="HH624" s="56"/>
      <c r="HI624" s="56"/>
      <c r="HJ624" s="56"/>
      <c r="HK624" s="56"/>
      <c r="HL624" s="56"/>
      <c r="HM624" s="56"/>
    </row>
    <row r="625" spans="2:221" x14ac:dyDescent="0.25"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  <c r="EO625" s="56"/>
      <c r="EP625" s="56"/>
      <c r="EQ625" s="56"/>
      <c r="ER625" s="56"/>
      <c r="ES625" s="56"/>
      <c r="ET625" s="56"/>
      <c r="EU625" s="56"/>
      <c r="EV625" s="56"/>
      <c r="EW625" s="56"/>
      <c r="EX625" s="56"/>
      <c r="EY625" s="56"/>
      <c r="EZ625" s="56"/>
      <c r="FA625" s="56"/>
      <c r="FB625" s="56"/>
      <c r="FC625" s="56"/>
      <c r="FD625" s="56"/>
      <c r="FE625" s="56"/>
      <c r="FF625" s="56"/>
      <c r="FG625" s="56"/>
      <c r="FH625" s="56"/>
      <c r="FI625" s="56"/>
      <c r="FJ625" s="56"/>
      <c r="FK625" s="56"/>
      <c r="FL625" s="56"/>
      <c r="FM625" s="56"/>
      <c r="FN625" s="56"/>
      <c r="FO625" s="56"/>
      <c r="FP625" s="56"/>
      <c r="FQ625" s="56"/>
      <c r="FR625" s="56"/>
      <c r="FS625" s="56"/>
      <c r="FT625" s="56"/>
      <c r="FU625" s="56"/>
      <c r="FV625" s="56"/>
      <c r="FW625" s="56"/>
      <c r="FX625" s="56"/>
      <c r="FY625" s="56"/>
      <c r="FZ625" s="56"/>
      <c r="GA625" s="56"/>
      <c r="GB625" s="56"/>
      <c r="GC625" s="56"/>
      <c r="GD625" s="56"/>
      <c r="GE625" s="56"/>
      <c r="GF625" s="56"/>
      <c r="GG625" s="56"/>
      <c r="GH625" s="56"/>
      <c r="GI625" s="56"/>
      <c r="GJ625" s="56"/>
      <c r="GK625" s="56"/>
      <c r="GL625" s="56"/>
      <c r="GM625" s="56"/>
      <c r="GN625" s="56"/>
      <c r="GO625" s="56"/>
      <c r="GP625" s="56"/>
      <c r="GQ625" s="56"/>
      <c r="GR625" s="56"/>
      <c r="GS625" s="56"/>
      <c r="GT625" s="56"/>
      <c r="GU625" s="56"/>
      <c r="GV625" s="56"/>
      <c r="GW625" s="56"/>
      <c r="GX625" s="56"/>
      <c r="GY625" s="56"/>
      <c r="GZ625" s="56"/>
      <c r="HA625" s="56"/>
      <c r="HB625" s="56"/>
      <c r="HC625" s="56"/>
      <c r="HD625" s="56"/>
      <c r="HE625" s="56"/>
      <c r="HF625" s="56"/>
      <c r="HG625" s="56"/>
      <c r="HH625" s="56"/>
      <c r="HI625" s="56"/>
      <c r="HJ625" s="56"/>
      <c r="HK625" s="56"/>
      <c r="HL625" s="56"/>
      <c r="HM625" s="56"/>
    </row>
    <row r="626" spans="2:221" x14ac:dyDescent="0.25"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  <c r="EO626" s="56"/>
      <c r="EP626" s="56"/>
      <c r="EQ626" s="56"/>
      <c r="ER626" s="56"/>
      <c r="ES626" s="56"/>
      <c r="ET626" s="56"/>
      <c r="EU626" s="56"/>
      <c r="EV626" s="56"/>
      <c r="EW626" s="56"/>
      <c r="EX626" s="56"/>
      <c r="EY626" s="56"/>
      <c r="EZ626" s="56"/>
      <c r="FA626" s="56"/>
      <c r="FB626" s="56"/>
      <c r="FC626" s="56"/>
      <c r="FD626" s="56"/>
      <c r="FE626" s="56"/>
      <c r="FF626" s="56"/>
      <c r="FG626" s="56"/>
      <c r="FH626" s="56"/>
      <c r="FI626" s="56"/>
      <c r="FJ626" s="56"/>
      <c r="FK626" s="56"/>
      <c r="FL626" s="56"/>
      <c r="FM626" s="56"/>
      <c r="FN626" s="56"/>
      <c r="FO626" s="56"/>
      <c r="FP626" s="56"/>
      <c r="FQ626" s="56"/>
      <c r="FR626" s="56"/>
      <c r="FS626" s="56"/>
      <c r="FT626" s="56"/>
      <c r="FU626" s="56"/>
      <c r="FV626" s="56"/>
      <c r="FW626" s="56"/>
      <c r="FX626" s="56"/>
      <c r="FY626" s="56"/>
      <c r="FZ626" s="56"/>
      <c r="GA626" s="56"/>
      <c r="GB626" s="56"/>
      <c r="GC626" s="56"/>
      <c r="GD626" s="56"/>
      <c r="GE626" s="56"/>
      <c r="GF626" s="56"/>
      <c r="GG626" s="56"/>
      <c r="GH626" s="56"/>
      <c r="GI626" s="56"/>
      <c r="GJ626" s="56"/>
      <c r="GK626" s="56"/>
      <c r="GL626" s="56"/>
      <c r="GM626" s="56"/>
      <c r="GN626" s="56"/>
      <c r="GO626" s="56"/>
      <c r="GP626" s="56"/>
      <c r="GQ626" s="56"/>
      <c r="GR626" s="56"/>
      <c r="GS626" s="56"/>
      <c r="GT626" s="56"/>
      <c r="GU626" s="56"/>
      <c r="GV626" s="56"/>
      <c r="GW626" s="56"/>
      <c r="GX626" s="56"/>
      <c r="GY626" s="56"/>
      <c r="GZ626" s="56"/>
      <c r="HA626" s="56"/>
      <c r="HB626" s="56"/>
      <c r="HC626" s="56"/>
      <c r="HD626" s="56"/>
      <c r="HE626" s="56"/>
      <c r="HF626" s="56"/>
      <c r="HG626" s="56"/>
      <c r="HH626" s="56"/>
      <c r="HI626" s="56"/>
      <c r="HJ626" s="56"/>
      <c r="HK626" s="56"/>
      <c r="HL626" s="56"/>
      <c r="HM626" s="56"/>
    </row>
    <row r="627" spans="2:221" x14ac:dyDescent="0.25"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  <c r="EO627" s="56"/>
      <c r="EP627" s="56"/>
      <c r="EQ627" s="56"/>
      <c r="ER627" s="56"/>
      <c r="ES627" s="56"/>
      <c r="ET627" s="56"/>
      <c r="EU627" s="56"/>
      <c r="EV627" s="56"/>
      <c r="EW627" s="56"/>
      <c r="EX627" s="56"/>
      <c r="EY627" s="56"/>
      <c r="EZ627" s="56"/>
      <c r="FA627" s="56"/>
      <c r="FB627" s="56"/>
      <c r="FC627" s="56"/>
      <c r="FD627" s="56"/>
      <c r="FE627" s="56"/>
      <c r="FF627" s="56"/>
      <c r="FG627" s="56"/>
      <c r="FH627" s="56"/>
      <c r="FI627" s="56"/>
      <c r="FJ627" s="56"/>
      <c r="FK627" s="56"/>
      <c r="FL627" s="56"/>
      <c r="FM627" s="56"/>
      <c r="FN627" s="56"/>
      <c r="FO627" s="56"/>
      <c r="FP627" s="56"/>
      <c r="FQ627" s="56"/>
      <c r="FR627" s="56"/>
      <c r="FS627" s="56"/>
      <c r="FT627" s="56"/>
      <c r="FU627" s="56"/>
      <c r="FV627" s="56"/>
      <c r="FW627" s="56"/>
      <c r="FX627" s="56"/>
      <c r="FY627" s="56"/>
      <c r="FZ627" s="56"/>
      <c r="GA627" s="56"/>
      <c r="GB627" s="56"/>
      <c r="GC627" s="56"/>
      <c r="GD627" s="56"/>
      <c r="GE627" s="56"/>
      <c r="GF627" s="56"/>
      <c r="GG627" s="56"/>
      <c r="GH627" s="56"/>
      <c r="GI627" s="56"/>
      <c r="GJ627" s="56"/>
      <c r="GK627" s="56"/>
      <c r="GL627" s="56"/>
      <c r="GM627" s="56"/>
      <c r="GN627" s="56"/>
      <c r="GO627" s="56"/>
      <c r="GP627" s="56"/>
      <c r="GQ627" s="56"/>
      <c r="GR627" s="56"/>
      <c r="GS627" s="56"/>
      <c r="GT627" s="56"/>
      <c r="GU627" s="56"/>
      <c r="GV627" s="56"/>
      <c r="GW627" s="56"/>
      <c r="GX627" s="56"/>
      <c r="GY627" s="56"/>
      <c r="GZ627" s="56"/>
      <c r="HA627" s="56"/>
      <c r="HB627" s="56"/>
      <c r="HC627" s="56"/>
      <c r="HD627" s="56"/>
      <c r="HE627" s="56"/>
      <c r="HF627" s="56"/>
      <c r="HG627" s="56"/>
      <c r="HH627" s="56"/>
      <c r="HI627" s="56"/>
      <c r="HJ627" s="56"/>
      <c r="HK627" s="56"/>
      <c r="HL627" s="56"/>
      <c r="HM627" s="56"/>
    </row>
    <row r="628" spans="2:221" x14ac:dyDescent="0.25"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  <c r="EO628" s="56"/>
      <c r="EP628" s="56"/>
      <c r="EQ628" s="56"/>
      <c r="ER628" s="56"/>
      <c r="ES628" s="56"/>
      <c r="ET628" s="56"/>
      <c r="EU628" s="56"/>
      <c r="EV628" s="56"/>
      <c r="EW628" s="56"/>
      <c r="EX628" s="56"/>
      <c r="EY628" s="56"/>
      <c r="EZ628" s="56"/>
      <c r="FA628" s="56"/>
      <c r="FB628" s="56"/>
      <c r="FC628" s="56"/>
      <c r="FD628" s="56"/>
      <c r="FE628" s="56"/>
      <c r="FF628" s="56"/>
      <c r="FG628" s="56"/>
      <c r="FH628" s="56"/>
      <c r="FI628" s="56"/>
      <c r="FJ628" s="56"/>
      <c r="FK628" s="56"/>
      <c r="FL628" s="56"/>
      <c r="FM628" s="56"/>
      <c r="FN628" s="56"/>
      <c r="FO628" s="56"/>
      <c r="FP628" s="56"/>
      <c r="FQ628" s="56"/>
      <c r="FR628" s="56"/>
      <c r="FS628" s="56"/>
      <c r="FT628" s="56"/>
      <c r="FU628" s="56"/>
      <c r="FV628" s="56"/>
      <c r="FW628" s="56"/>
      <c r="FX628" s="56"/>
      <c r="FY628" s="56"/>
      <c r="FZ628" s="56"/>
      <c r="GA628" s="56"/>
      <c r="GB628" s="56"/>
      <c r="GC628" s="56"/>
      <c r="GD628" s="56"/>
      <c r="GE628" s="56"/>
      <c r="GF628" s="56"/>
      <c r="GG628" s="56"/>
      <c r="GH628" s="56"/>
      <c r="GI628" s="56"/>
      <c r="GJ628" s="56"/>
      <c r="GK628" s="56"/>
      <c r="GL628" s="56"/>
      <c r="GM628" s="56"/>
      <c r="GN628" s="56"/>
      <c r="GO628" s="56"/>
      <c r="GP628" s="56"/>
      <c r="GQ628" s="56"/>
      <c r="GR628" s="56"/>
      <c r="GS628" s="56"/>
      <c r="GT628" s="56"/>
      <c r="GU628" s="56"/>
      <c r="GV628" s="56"/>
      <c r="GW628" s="56"/>
      <c r="GX628" s="56"/>
      <c r="GY628" s="56"/>
      <c r="GZ628" s="56"/>
      <c r="HA628" s="56"/>
      <c r="HB628" s="56"/>
      <c r="HC628" s="56"/>
      <c r="HD628" s="56"/>
      <c r="HE628" s="56"/>
      <c r="HF628" s="56"/>
      <c r="HG628" s="56"/>
      <c r="HH628" s="56"/>
      <c r="HI628" s="56"/>
      <c r="HJ628" s="56"/>
      <c r="HK628" s="56"/>
      <c r="HL628" s="56"/>
      <c r="HM628" s="56"/>
    </row>
    <row r="629" spans="2:221" x14ac:dyDescent="0.25"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  <c r="EO629" s="56"/>
      <c r="EP629" s="56"/>
      <c r="EQ629" s="56"/>
      <c r="ER629" s="56"/>
      <c r="ES629" s="56"/>
      <c r="ET629" s="56"/>
      <c r="EU629" s="56"/>
      <c r="EV629" s="56"/>
      <c r="EW629" s="56"/>
      <c r="EX629" s="56"/>
      <c r="EY629" s="56"/>
      <c r="EZ629" s="56"/>
      <c r="FA629" s="56"/>
      <c r="FB629" s="56"/>
      <c r="FC629" s="56"/>
      <c r="FD629" s="56"/>
      <c r="FE629" s="56"/>
      <c r="FF629" s="56"/>
      <c r="FG629" s="56"/>
      <c r="FH629" s="56"/>
      <c r="FI629" s="56"/>
      <c r="FJ629" s="56"/>
      <c r="FK629" s="56"/>
      <c r="FL629" s="56"/>
      <c r="FM629" s="56"/>
      <c r="FN629" s="56"/>
      <c r="FO629" s="56"/>
      <c r="FP629" s="56"/>
      <c r="FQ629" s="56"/>
      <c r="FR629" s="56"/>
      <c r="FS629" s="56"/>
      <c r="FT629" s="56"/>
      <c r="FU629" s="56"/>
      <c r="FV629" s="56"/>
      <c r="FW629" s="56"/>
      <c r="FX629" s="56"/>
      <c r="FY629" s="56"/>
      <c r="FZ629" s="56"/>
      <c r="GA629" s="56"/>
      <c r="GB629" s="56"/>
      <c r="GC629" s="56"/>
      <c r="GD629" s="56"/>
      <c r="GE629" s="56"/>
      <c r="GF629" s="56"/>
      <c r="GG629" s="56"/>
      <c r="GH629" s="56"/>
      <c r="GI629" s="56"/>
      <c r="GJ629" s="56"/>
      <c r="GK629" s="56"/>
      <c r="GL629" s="56"/>
      <c r="GM629" s="56"/>
      <c r="GN629" s="56"/>
      <c r="GO629" s="56"/>
      <c r="GP629" s="56"/>
      <c r="GQ629" s="56"/>
      <c r="GR629" s="56"/>
      <c r="GS629" s="56"/>
      <c r="GT629" s="56"/>
      <c r="GU629" s="56"/>
      <c r="GV629" s="56"/>
      <c r="GW629" s="56"/>
      <c r="GX629" s="56"/>
      <c r="GY629" s="56"/>
      <c r="GZ629" s="56"/>
      <c r="HA629" s="56"/>
      <c r="HB629" s="56"/>
      <c r="HC629" s="56"/>
      <c r="HD629" s="56"/>
      <c r="HE629" s="56"/>
      <c r="HF629" s="56"/>
      <c r="HG629" s="56"/>
      <c r="HH629" s="56"/>
      <c r="HI629" s="56"/>
      <c r="HJ629" s="56"/>
      <c r="HK629" s="56"/>
      <c r="HL629" s="56"/>
      <c r="HM629" s="56"/>
    </row>
    <row r="630" spans="2:221" x14ac:dyDescent="0.25"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  <c r="EO630" s="56"/>
      <c r="EP630" s="56"/>
      <c r="EQ630" s="56"/>
      <c r="ER630" s="56"/>
      <c r="ES630" s="56"/>
      <c r="ET630" s="56"/>
      <c r="EU630" s="56"/>
      <c r="EV630" s="56"/>
      <c r="EW630" s="56"/>
      <c r="EX630" s="56"/>
      <c r="EY630" s="56"/>
      <c r="EZ630" s="56"/>
      <c r="FA630" s="56"/>
      <c r="FB630" s="56"/>
      <c r="FC630" s="56"/>
      <c r="FD630" s="56"/>
      <c r="FE630" s="56"/>
      <c r="FF630" s="56"/>
      <c r="FG630" s="56"/>
      <c r="FH630" s="56"/>
      <c r="FI630" s="56"/>
      <c r="FJ630" s="56"/>
      <c r="FK630" s="56"/>
      <c r="FL630" s="56"/>
      <c r="FM630" s="56"/>
      <c r="FN630" s="56"/>
      <c r="FO630" s="56"/>
      <c r="FP630" s="56"/>
      <c r="FQ630" s="56"/>
      <c r="FR630" s="56"/>
      <c r="FS630" s="56"/>
      <c r="FT630" s="56"/>
      <c r="FU630" s="56"/>
      <c r="FV630" s="56"/>
      <c r="FW630" s="56"/>
      <c r="FX630" s="56"/>
      <c r="FY630" s="56"/>
      <c r="FZ630" s="56"/>
      <c r="GA630" s="56"/>
      <c r="GB630" s="56"/>
      <c r="GC630" s="56"/>
      <c r="GD630" s="56"/>
      <c r="GE630" s="56"/>
      <c r="GF630" s="56"/>
      <c r="GG630" s="56"/>
      <c r="GH630" s="56"/>
      <c r="GI630" s="56"/>
      <c r="GJ630" s="56"/>
      <c r="GK630" s="56"/>
      <c r="GL630" s="56"/>
      <c r="GM630" s="56"/>
      <c r="GN630" s="56"/>
      <c r="GO630" s="56"/>
      <c r="GP630" s="56"/>
      <c r="GQ630" s="56"/>
      <c r="GR630" s="56"/>
      <c r="GS630" s="56"/>
      <c r="GT630" s="56"/>
      <c r="GU630" s="56"/>
      <c r="GV630" s="56"/>
      <c r="GW630" s="56"/>
      <c r="GX630" s="56"/>
      <c r="GY630" s="56"/>
      <c r="GZ630" s="56"/>
      <c r="HA630" s="56"/>
      <c r="HB630" s="56"/>
      <c r="HC630" s="56"/>
      <c r="HD630" s="56"/>
      <c r="HE630" s="56"/>
      <c r="HF630" s="56"/>
      <c r="HG630" s="56"/>
      <c r="HH630" s="56"/>
      <c r="HI630" s="56"/>
      <c r="HJ630" s="56"/>
      <c r="HK630" s="56"/>
      <c r="HL630" s="56"/>
      <c r="HM630" s="56"/>
    </row>
    <row r="631" spans="2:221" x14ac:dyDescent="0.25"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  <c r="EO631" s="56"/>
      <c r="EP631" s="56"/>
      <c r="EQ631" s="56"/>
      <c r="ER631" s="56"/>
      <c r="ES631" s="56"/>
      <c r="ET631" s="56"/>
      <c r="EU631" s="56"/>
      <c r="EV631" s="56"/>
      <c r="EW631" s="56"/>
      <c r="EX631" s="56"/>
      <c r="EY631" s="56"/>
      <c r="EZ631" s="56"/>
      <c r="FA631" s="56"/>
      <c r="FB631" s="56"/>
      <c r="FC631" s="56"/>
      <c r="FD631" s="56"/>
      <c r="FE631" s="56"/>
      <c r="FF631" s="56"/>
      <c r="FG631" s="56"/>
      <c r="FH631" s="56"/>
      <c r="FI631" s="56"/>
      <c r="FJ631" s="56"/>
      <c r="FK631" s="56"/>
      <c r="FL631" s="56"/>
      <c r="FM631" s="56"/>
      <c r="FN631" s="56"/>
      <c r="FO631" s="56"/>
      <c r="FP631" s="56"/>
      <c r="FQ631" s="56"/>
      <c r="FR631" s="56"/>
      <c r="FS631" s="56"/>
      <c r="FT631" s="56"/>
      <c r="FU631" s="56"/>
      <c r="FV631" s="56"/>
      <c r="FW631" s="56"/>
      <c r="FX631" s="56"/>
      <c r="FY631" s="56"/>
      <c r="FZ631" s="56"/>
      <c r="GA631" s="56"/>
      <c r="GB631" s="56"/>
      <c r="GC631" s="56"/>
      <c r="GD631" s="56"/>
      <c r="GE631" s="56"/>
      <c r="GF631" s="56"/>
      <c r="GG631" s="56"/>
      <c r="GH631" s="56"/>
      <c r="GI631" s="56"/>
      <c r="GJ631" s="56"/>
      <c r="GK631" s="56"/>
      <c r="GL631" s="56"/>
      <c r="GM631" s="56"/>
      <c r="GN631" s="56"/>
      <c r="GO631" s="56"/>
      <c r="GP631" s="56"/>
      <c r="GQ631" s="56"/>
      <c r="GR631" s="56"/>
      <c r="GS631" s="56"/>
      <c r="GT631" s="56"/>
      <c r="GU631" s="56"/>
      <c r="GV631" s="56"/>
      <c r="GW631" s="56"/>
      <c r="GX631" s="56"/>
      <c r="GY631" s="56"/>
      <c r="GZ631" s="56"/>
      <c r="HA631" s="56"/>
      <c r="HB631" s="56"/>
      <c r="HC631" s="56"/>
      <c r="HD631" s="56"/>
      <c r="HE631" s="56"/>
      <c r="HF631" s="56"/>
      <c r="HG631" s="56"/>
      <c r="HH631" s="56"/>
      <c r="HI631" s="56"/>
      <c r="HJ631" s="56"/>
      <c r="HK631" s="56"/>
      <c r="HL631" s="56"/>
      <c r="HM631" s="56"/>
    </row>
    <row r="632" spans="2:221" x14ac:dyDescent="0.25"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  <c r="EO632" s="56"/>
      <c r="EP632" s="56"/>
      <c r="EQ632" s="56"/>
      <c r="ER632" s="56"/>
      <c r="ES632" s="56"/>
      <c r="ET632" s="56"/>
      <c r="EU632" s="56"/>
      <c r="EV632" s="56"/>
      <c r="EW632" s="56"/>
      <c r="EX632" s="56"/>
      <c r="EY632" s="56"/>
      <c r="EZ632" s="56"/>
      <c r="FA632" s="56"/>
      <c r="FB632" s="56"/>
      <c r="FC632" s="56"/>
      <c r="FD632" s="56"/>
      <c r="FE632" s="56"/>
      <c r="FF632" s="56"/>
      <c r="FG632" s="56"/>
      <c r="FH632" s="56"/>
      <c r="FI632" s="56"/>
      <c r="FJ632" s="56"/>
      <c r="FK632" s="56"/>
      <c r="FL632" s="56"/>
      <c r="FM632" s="56"/>
      <c r="FN632" s="56"/>
      <c r="FO632" s="56"/>
      <c r="FP632" s="56"/>
      <c r="FQ632" s="56"/>
      <c r="FR632" s="56"/>
      <c r="FS632" s="56"/>
      <c r="FT632" s="56"/>
      <c r="FU632" s="56"/>
      <c r="FV632" s="56"/>
      <c r="FW632" s="56"/>
      <c r="FX632" s="56"/>
      <c r="FY632" s="56"/>
      <c r="FZ632" s="56"/>
      <c r="GA632" s="56"/>
      <c r="GB632" s="56"/>
      <c r="GC632" s="56"/>
      <c r="GD632" s="56"/>
      <c r="GE632" s="56"/>
      <c r="GF632" s="56"/>
      <c r="GG632" s="56"/>
      <c r="GH632" s="56"/>
      <c r="GI632" s="56"/>
      <c r="GJ632" s="56"/>
      <c r="GK632" s="56"/>
      <c r="GL632" s="56"/>
      <c r="GM632" s="56"/>
      <c r="GN632" s="56"/>
      <c r="GO632" s="56"/>
      <c r="GP632" s="56"/>
      <c r="GQ632" s="56"/>
      <c r="GR632" s="56"/>
      <c r="GS632" s="56"/>
      <c r="GT632" s="56"/>
      <c r="GU632" s="56"/>
      <c r="GV632" s="56"/>
      <c r="GW632" s="56"/>
      <c r="GX632" s="56"/>
      <c r="GY632" s="56"/>
      <c r="GZ632" s="56"/>
      <c r="HA632" s="56"/>
      <c r="HB632" s="56"/>
      <c r="HC632" s="56"/>
      <c r="HD632" s="56"/>
      <c r="HE632" s="56"/>
      <c r="HF632" s="56"/>
      <c r="HG632" s="56"/>
      <c r="HH632" s="56"/>
      <c r="HI632" s="56"/>
      <c r="HJ632" s="56"/>
      <c r="HK632" s="56"/>
      <c r="HL632" s="56"/>
      <c r="HM632" s="56"/>
    </row>
    <row r="633" spans="2:221" x14ac:dyDescent="0.25"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  <c r="EO633" s="56"/>
      <c r="EP633" s="56"/>
      <c r="EQ633" s="56"/>
      <c r="ER633" s="56"/>
      <c r="ES633" s="56"/>
      <c r="ET633" s="56"/>
      <c r="EU633" s="56"/>
      <c r="EV633" s="56"/>
      <c r="EW633" s="56"/>
      <c r="EX633" s="56"/>
      <c r="EY633" s="56"/>
      <c r="EZ633" s="56"/>
      <c r="FA633" s="56"/>
      <c r="FB633" s="56"/>
      <c r="FC633" s="56"/>
      <c r="FD633" s="56"/>
      <c r="FE633" s="56"/>
      <c r="FF633" s="56"/>
      <c r="FG633" s="56"/>
      <c r="FH633" s="56"/>
      <c r="FI633" s="56"/>
      <c r="FJ633" s="56"/>
      <c r="FK633" s="56"/>
      <c r="FL633" s="56"/>
      <c r="FM633" s="56"/>
      <c r="FN633" s="56"/>
      <c r="FO633" s="56"/>
      <c r="FP633" s="56"/>
      <c r="FQ633" s="56"/>
      <c r="FR633" s="56"/>
      <c r="FS633" s="56"/>
      <c r="FT633" s="56"/>
      <c r="FU633" s="56"/>
      <c r="FV633" s="56"/>
      <c r="FW633" s="56"/>
      <c r="FX633" s="56"/>
      <c r="FY633" s="56"/>
      <c r="FZ633" s="56"/>
      <c r="GA633" s="56"/>
      <c r="GB633" s="56"/>
      <c r="GC633" s="56"/>
      <c r="GD633" s="56"/>
      <c r="GE633" s="56"/>
      <c r="GF633" s="56"/>
      <c r="GG633" s="56"/>
      <c r="GH633" s="56"/>
      <c r="GI633" s="56"/>
      <c r="GJ633" s="56"/>
      <c r="GK633" s="56"/>
      <c r="GL633" s="56"/>
      <c r="GM633" s="56"/>
      <c r="GN633" s="56"/>
      <c r="GO633" s="56"/>
      <c r="GP633" s="56"/>
      <c r="GQ633" s="56"/>
      <c r="GR633" s="56"/>
      <c r="GS633" s="56"/>
      <c r="GT633" s="56"/>
      <c r="GU633" s="56"/>
      <c r="GV633" s="56"/>
      <c r="GW633" s="56"/>
      <c r="GX633" s="56"/>
      <c r="GY633" s="56"/>
      <c r="GZ633" s="56"/>
      <c r="HA633" s="56"/>
      <c r="HB633" s="56"/>
      <c r="HC633" s="56"/>
      <c r="HD633" s="56"/>
      <c r="HE633" s="56"/>
      <c r="HF633" s="56"/>
      <c r="HG633" s="56"/>
      <c r="HH633" s="56"/>
      <c r="HI633" s="56"/>
      <c r="HJ633" s="56"/>
      <c r="HK633" s="56"/>
      <c r="HL633" s="56"/>
      <c r="HM633" s="56"/>
    </row>
    <row r="634" spans="2:221" x14ac:dyDescent="0.25"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  <c r="EO634" s="56"/>
      <c r="EP634" s="56"/>
      <c r="EQ634" s="56"/>
      <c r="ER634" s="56"/>
      <c r="ES634" s="56"/>
      <c r="ET634" s="56"/>
      <c r="EU634" s="56"/>
      <c r="EV634" s="56"/>
      <c r="EW634" s="56"/>
      <c r="EX634" s="56"/>
      <c r="EY634" s="56"/>
      <c r="EZ634" s="56"/>
      <c r="FA634" s="56"/>
      <c r="FB634" s="56"/>
      <c r="FC634" s="56"/>
      <c r="FD634" s="56"/>
      <c r="FE634" s="56"/>
      <c r="FF634" s="56"/>
      <c r="FG634" s="56"/>
      <c r="FH634" s="56"/>
      <c r="FI634" s="56"/>
      <c r="FJ634" s="56"/>
      <c r="FK634" s="56"/>
      <c r="FL634" s="56"/>
      <c r="FM634" s="56"/>
      <c r="FN634" s="56"/>
      <c r="FO634" s="56"/>
      <c r="FP634" s="56"/>
      <c r="FQ634" s="56"/>
      <c r="FR634" s="56"/>
      <c r="FS634" s="56"/>
      <c r="FT634" s="56"/>
      <c r="FU634" s="56"/>
      <c r="FV634" s="56"/>
      <c r="FW634" s="56"/>
      <c r="FX634" s="56"/>
      <c r="FY634" s="56"/>
      <c r="FZ634" s="56"/>
      <c r="GA634" s="56"/>
      <c r="GB634" s="56"/>
      <c r="GC634" s="56"/>
      <c r="GD634" s="56"/>
      <c r="GE634" s="56"/>
      <c r="GF634" s="56"/>
      <c r="GG634" s="56"/>
      <c r="GH634" s="56"/>
      <c r="GI634" s="56"/>
      <c r="GJ634" s="56"/>
      <c r="GK634" s="56"/>
      <c r="GL634" s="56"/>
      <c r="GM634" s="56"/>
      <c r="GN634" s="56"/>
      <c r="GO634" s="56"/>
      <c r="GP634" s="56"/>
      <c r="GQ634" s="56"/>
      <c r="GR634" s="56"/>
      <c r="GS634" s="56"/>
      <c r="GT634" s="56"/>
      <c r="GU634" s="56"/>
      <c r="GV634" s="56"/>
      <c r="GW634" s="56"/>
      <c r="GX634" s="56"/>
      <c r="GY634" s="56"/>
      <c r="GZ634" s="56"/>
      <c r="HA634" s="56"/>
      <c r="HB634" s="56"/>
      <c r="HC634" s="56"/>
      <c r="HD634" s="56"/>
      <c r="HE634" s="56"/>
      <c r="HF634" s="56"/>
      <c r="HG634" s="56"/>
      <c r="HH634" s="56"/>
      <c r="HI634" s="56"/>
      <c r="HJ634" s="56"/>
      <c r="HK634" s="56"/>
      <c r="HL634" s="56"/>
      <c r="HM634" s="56"/>
    </row>
    <row r="635" spans="2:221" x14ac:dyDescent="0.25"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  <c r="EO635" s="56"/>
      <c r="EP635" s="56"/>
      <c r="EQ635" s="56"/>
      <c r="ER635" s="56"/>
      <c r="ES635" s="56"/>
      <c r="ET635" s="56"/>
      <c r="EU635" s="56"/>
      <c r="EV635" s="56"/>
      <c r="EW635" s="56"/>
      <c r="EX635" s="56"/>
      <c r="EY635" s="56"/>
      <c r="EZ635" s="56"/>
      <c r="FA635" s="56"/>
      <c r="FB635" s="56"/>
      <c r="FC635" s="56"/>
      <c r="FD635" s="56"/>
      <c r="FE635" s="56"/>
      <c r="FF635" s="56"/>
      <c r="FG635" s="56"/>
      <c r="FH635" s="56"/>
      <c r="FI635" s="56"/>
      <c r="FJ635" s="56"/>
      <c r="FK635" s="56"/>
      <c r="FL635" s="56"/>
      <c r="FM635" s="56"/>
      <c r="FN635" s="56"/>
      <c r="FO635" s="56"/>
      <c r="FP635" s="56"/>
      <c r="FQ635" s="56"/>
      <c r="FR635" s="56"/>
      <c r="FS635" s="56"/>
      <c r="FT635" s="56"/>
      <c r="FU635" s="56"/>
      <c r="FV635" s="56"/>
      <c r="FW635" s="56"/>
      <c r="FX635" s="56"/>
      <c r="FY635" s="56"/>
      <c r="FZ635" s="56"/>
      <c r="GA635" s="56"/>
      <c r="GB635" s="56"/>
      <c r="GC635" s="56"/>
      <c r="GD635" s="56"/>
      <c r="GE635" s="56"/>
      <c r="GF635" s="56"/>
      <c r="GG635" s="56"/>
      <c r="GH635" s="56"/>
      <c r="GI635" s="56"/>
      <c r="GJ635" s="56"/>
      <c r="GK635" s="56"/>
      <c r="GL635" s="56"/>
      <c r="GM635" s="56"/>
      <c r="GN635" s="56"/>
      <c r="GO635" s="56"/>
      <c r="GP635" s="56"/>
      <c r="GQ635" s="56"/>
      <c r="GR635" s="56"/>
      <c r="GS635" s="56"/>
      <c r="GT635" s="56"/>
      <c r="GU635" s="56"/>
      <c r="GV635" s="56"/>
      <c r="GW635" s="56"/>
      <c r="GX635" s="56"/>
      <c r="GY635" s="56"/>
      <c r="GZ635" s="56"/>
      <c r="HA635" s="56"/>
      <c r="HB635" s="56"/>
      <c r="HC635" s="56"/>
      <c r="HD635" s="56"/>
      <c r="HE635" s="56"/>
      <c r="HF635" s="56"/>
      <c r="HG635" s="56"/>
      <c r="HH635" s="56"/>
      <c r="HI635" s="56"/>
      <c r="HJ635" s="56"/>
      <c r="HK635" s="56"/>
      <c r="HL635" s="56"/>
      <c r="HM635" s="56"/>
    </row>
    <row r="636" spans="2:221" x14ac:dyDescent="0.25"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  <c r="EO636" s="56"/>
      <c r="EP636" s="56"/>
      <c r="EQ636" s="56"/>
      <c r="ER636" s="56"/>
      <c r="ES636" s="56"/>
      <c r="ET636" s="56"/>
      <c r="EU636" s="56"/>
      <c r="EV636" s="56"/>
      <c r="EW636" s="56"/>
      <c r="EX636" s="56"/>
      <c r="EY636" s="56"/>
      <c r="EZ636" s="56"/>
      <c r="FA636" s="56"/>
      <c r="FB636" s="56"/>
      <c r="FC636" s="56"/>
      <c r="FD636" s="56"/>
      <c r="FE636" s="56"/>
      <c r="FF636" s="56"/>
      <c r="FG636" s="56"/>
      <c r="FH636" s="56"/>
      <c r="FI636" s="56"/>
      <c r="FJ636" s="56"/>
      <c r="FK636" s="56"/>
      <c r="FL636" s="56"/>
      <c r="FM636" s="56"/>
      <c r="FN636" s="56"/>
      <c r="FO636" s="56"/>
      <c r="FP636" s="56"/>
      <c r="FQ636" s="56"/>
      <c r="FR636" s="56"/>
      <c r="FS636" s="56"/>
      <c r="FT636" s="56"/>
      <c r="FU636" s="56"/>
      <c r="FV636" s="56"/>
      <c r="FW636" s="56"/>
      <c r="FX636" s="56"/>
      <c r="FY636" s="56"/>
      <c r="FZ636" s="56"/>
      <c r="GA636" s="56"/>
      <c r="GB636" s="56"/>
      <c r="GC636" s="56"/>
      <c r="GD636" s="56"/>
      <c r="GE636" s="56"/>
      <c r="GF636" s="56"/>
      <c r="GG636" s="56"/>
      <c r="GH636" s="56"/>
      <c r="GI636" s="56"/>
      <c r="GJ636" s="56"/>
      <c r="GK636" s="56"/>
      <c r="GL636" s="56"/>
      <c r="GM636" s="56"/>
      <c r="GN636" s="56"/>
      <c r="GO636" s="56"/>
      <c r="GP636" s="56"/>
      <c r="GQ636" s="56"/>
      <c r="GR636" s="56"/>
      <c r="GS636" s="56"/>
      <c r="GT636" s="56"/>
      <c r="GU636" s="56"/>
      <c r="GV636" s="56"/>
      <c r="GW636" s="56"/>
      <c r="GX636" s="56"/>
      <c r="GY636" s="56"/>
      <c r="GZ636" s="56"/>
      <c r="HA636" s="56"/>
      <c r="HB636" s="56"/>
      <c r="HC636" s="56"/>
      <c r="HD636" s="56"/>
      <c r="HE636" s="56"/>
      <c r="HF636" s="56"/>
      <c r="HG636" s="56"/>
      <c r="HH636" s="56"/>
      <c r="HI636" s="56"/>
      <c r="HJ636" s="56"/>
      <c r="HK636" s="56"/>
      <c r="HL636" s="56"/>
      <c r="HM636" s="56"/>
    </row>
    <row r="637" spans="2:221" x14ac:dyDescent="0.25"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  <c r="EO637" s="56"/>
      <c r="EP637" s="56"/>
      <c r="EQ637" s="56"/>
      <c r="ER637" s="56"/>
      <c r="ES637" s="56"/>
      <c r="ET637" s="56"/>
      <c r="EU637" s="56"/>
      <c r="EV637" s="56"/>
      <c r="EW637" s="56"/>
      <c r="EX637" s="56"/>
      <c r="EY637" s="56"/>
      <c r="EZ637" s="56"/>
      <c r="FA637" s="56"/>
      <c r="FB637" s="56"/>
      <c r="FC637" s="56"/>
      <c r="FD637" s="56"/>
      <c r="FE637" s="56"/>
      <c r="FF637" s="56"/>
      <c r="FG637" s="56"/>
      <c r="FH637" s="56"/>
      <c r="FI637" s="56"/>
      <c r="FJ637" s="56"/>
      <c r="FK637" s="56"/>
      <c r="FL637" s="56"/>
      <c r="FM637" s="56"/>
      <c r="FN637" s="56"/>
      <c r="FO637" s="56"/>
      <c r="FP637" s="56"/>
      <c r="FQ637" s="56"/>
      <c r="FR637" s="56"/>
      <c r="FS637" s="56"/>
      <c r="FT637" s="56"/>
      <c r="FU637" s="56"/>
      <c r="FV637" s="56"/>
      <c r="FW637" s="56"/>
      <c r="FX637" s="56"/>
      <c r="FY637" s="56"/>
      <c r="FZ637" s="56"/>
      <c r="GA637" s="56"/>
      <c r="GB637" s="56"/>
      <c r="GC637" s="56"/>
      <c r="GD637" s="56"/>
      <c r="GE637" s="56"/>
      <c r="GF637" s="56"/>
      <c r="GG637" s="56"/>
      <c r="GH637" s="56"/>
      <c r="GI637" s="56"/>
      <c r="GJ637" s="56"/>
      <c r="GK637" s="56"/>
      <c r="GL637" s="56"/>
      <c r="GM637" s="56"/>
      <c r="GN637" s="56"/>
      <c r="GO637" s="56"/>
      <c r="GP637" s="56"/>
      <c r="GQ637" s="56"/>
      <c r="GR637" s="56"/>
      <c r="GS637" s="56"/>
      <c r="GT637" s="56"/>
      <c r="GU637" s="56"/>
      <c r="GV637" s="56"/>
      <c r="GW637" s="56"/>
      <c r="GX637" s="56"/>
      <c r="GY637" s="56"/>
      <c r="GZ637" s="56"/>
      <c r="HA637" s="56"/>
      <c r="HB637" s="56"/>
      <c r="HC637" s="56"/>
      <c r="HD637" s="56"/>
      <c r="HE637" s="56"/>
      <c r="HF637" s="56"/>
      <c r="HG637" s="56"/>
      <c r="HH637" s="56"/>
      <c r="HI637" s="56"/>
      <c r="HJ637" s="56"/>
      <c r="HK637" s="56"/>
      <c r="HL637" s="56"/>
      <c r="HM637" s="56"/>
    </row>
    <row r="638" spans="2:221" x14ac:dyDescent="0.25"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  <c r="EO638" s="56"/>
      <c r="EP638" s="56"/>
      <c r="EQ638" s="56"/>
      <c r="ER638" s="56"/>
      <c r="ES638" s="56"/>
      <c r="ET638" s="56"/>
      <c r="EU638" s="56"/>
      <c r="EV638" s="56"/>
      <c r="EW638" s="56"/>
      <c r="EX638" s="56"/>
      <c r="EY638" s="56"/>
      <c r="EZ638" s="56"/>
      <c r="FA638" s="56"/>
      <c r="FB638" s="56"/>
      <c r="FC638" s="56"/>
      <c r="FD638" s="56"/>
      <c r="FE638" s="56"/>
      <c r="FF638" s="56"/>
      <c r="FG638" s="56"/>
      <c r="FH638" s="56"/>
      <c r="FI638" s="56"/>
      <c r="FJ638" s="56"/>
      <c r="FK638" s="56"/>
      <c r="FL638" s="56"/>
      <c r="FM638" s="56"/>
      <c r="FN638" s="56"/>
      <c r="FO638" s="56"/>
      <c r="FP638" s="56"/>
      <c r="FQ638" s="56"/>
      <c r="FR638" s="56"/>
      <c r="FS638" s="56"/>
      <c r="FT638" s="56"/>
      <c r="FU638" s="56"/>
      <c r="FV638" s="56"/>
      <c r="FW638" s="56"/>
      <c r="FX638" s="56"/>
      <c r="FY638" s="56"/>
      <c r="FZ638" s="56"/>
      <c r="GA638" s="56"/>
      <c r="GB638" s="56"/>
      <c r="GC638" s="56"/>
      <c r="GD638" s="56"/>
      <c r="GE638" s="56"/>
      <c r="GF638" s="56"/>
      <c r="GG638" s="56"/>
      <c r="GH638" s="56"/>
      <c r="GI638" s="56"/>
      <c r="GJ638" s="56"/>
      <c r="GK638" s="56"/>
      <c r="GL638" s="56"/>
      <c r="GM638" s="56"/>
      <c r="GN638" s="56"/>
      <c r="GO638" s="56"/>
      <c r="GP638" s="56"/>
      <c r="GQ638" s="56"/>
      <c r="GR638" s="56"/>
      <c r="GS638" s="56"/>
      <c r="GT638" s="56"/>
      <c r="GU638" s="56"/>
      <c r="GV638" s="56"/>
      <c r="GW638" s="56"/>
      <c r="GX638" s="56"/>
      <c r="GY638" s="56"/>
      <c r="GZ638" s="56"/>
      <c r="HA638" s="56"/>
      <c r="HB638" s="56"/>
      <c r="HC638" s="56"/>
      <c r="HD638" s="56"/>
      <c r="HE638" s="56"/>
      <c r="HF638" s="56"/>
      <c r="HG638" s="56"/>
      <c r="HH638" s="56"/>
      <c r="HI638" s="56"/>
      <c r="HJ638" s="56"/>
      <c r="HK638" s="56"/>
      <c r="HL638" s="56"/>
      <c r="HM638" s="56"/>
    </row>
    <row r="639" spans="2:221" x14ac:dyDescent="0.25"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  <c r="EO639" s="56"/>
      <c r="EP639" s="56"/>
      <c r="EQ639" s="56"/>
      <c r="ER639" s="56"/>
      <c r="ES639" s="56"/>
      <c r="ET639" s="56"/>
      <c r="EU639" s="56"/>
      <c r="EV639" s="56"/>
      <c r="EW639" s="56"/>
      <c r="EX639" s="56"/>
      <c r="EY639" s="56"/>
      <c r="EZ639" s="56"/>
      <c r="FA639" s="56"/>
      <c r="FB639" s="56"/>
      <c r="FC639" s="56"/>
      <c r="FD639" s="56"/>
      <c r="FE639" s="56"/>
      <c r="FF639" s="56"/>
      <c r="FG639" s="56"/>
      <c r="FH639" s="56"/>
      <c r="FI639" s="56"/>
      <c r="FJ639" s="56"/>
      <c r="FK639" s="56"/>
      <c r="FL639" s="56"/>
      <c r="FM639" s="56"/>
      <c r="FN639" s="56"/>
      <c r="FO639" s="56"/>
      <c r="FP639" s="56"/>
      <c r="FQ639" s="56"/>
      <c r="FR639" s="56"/>
      <c r="FS639" s="56"/>
      <c r="FT639" s="56"/>
      <c r="FU639" s="56"/>
      <c r="FV639" s="56"/>
      <c r="FW639" s="56"/>
      <c r="FX639" s="56"/>
      <c r="FY639" s="56"/>
      <c r="FZ639" s="56"/>
      <c r="GA639" s="56"/>
      <c r="GB639" s="56"/>
      <c r="GC639" s="56"/>
      <c r="GD639" s="56"/>
      <c r="GE639" s="56"/>
      <c r="GF639" s="56"/>
      <c r="GG639" s="56"/>
      <c r="GH639" s="56"/>
      <c r="GI639" s="56"/>
      <c r="GJ639" s="56"/>
      <c r="GK639" s="56"/>
      <c r="GL639" s="56"/>
      <c r="GM639" s="56"/>
      <c r="GN639" s="56"/>
      <c r="GO639" s="56"/>
      <c r="GP639" s="56"/>
      <c r="GQ639" s="56"/>
      <c r="GR639" s="56"/>
      <c r="GS639" s="56"/>
      <c r="GT639" s="56"/>
      <c r="GU639" s="56"/>
      <c r="GV639" s="56"/>
      <c r="GW639" s="56"/>
      <c r="GX639" s="56"/>
      <c r="GY639" s="56"/>
      <c r="GZ639" s="56"/>
      <c r="HA639" s="56"/>
      <c r="HB639" s="56"/>
      <c r="HC639" s="56"/>
      <c r="HD639" s="56"/>
      <c r="HE639" s="56"/>
      <c r="HF639" s="56"/>
      <c r="HG639" s="56"/>
      <c r="HH639" s="56"/>
      <c r="HI639" s="56"/>
      <c r="HJ639" s="56"/>
      <c r="HK639" s="56"/>
      <c r="HL639" s="56"/>
      <c r="HM639" s="56"/>
    </row>
    <row r="640" spans="2:221" x14ac:dyDescent="0.25"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  <c r="EO640" s="56"/>
      <c r="EP640" s="56"/>
      <c r="EQ640" s="56"/>
      <c r="ER640" s="56"/>
      <c r="ES640" s="56"/>
      <c r="ET640" s="56"/>
      <c r="EU640" s="56"/>
      <c r="EV640" s="56"/>
      <c r="EW640" s="56"/>
      <c r="EX640" s="56"/>
      <c r="EY640" s="56"/>
      <c r="EZ640" s="56"/>
      <c r="FA640" s="56"/>
      <c r="FB640" s="56"/>
      <c r="FC640" s="56"/>
      <c r="FD640" s="56"/>
      <c r="FE640" s="56"/>
      <c r="FF640" s="56"/>
      <c r="FG640" s="56"/>
      <c r="FH640" s="56"/>
      <c r="FI640" s="56"/>
      <c r="FJ640" s="56"/>
      <c r="FK640" s="56"/>
      <c r="FL640" s="56"/>
      <c r="FM640" s="56"/>
      <c r="FN640" s="56"/>
      <c r="FO640" s="56"/>
      <c r="FP640" s="56"/>
      <c r="FQ640" s="56"/>
      <c r="FR640" s="56"/>
      <c r="FS640" s="56"/>
      <c r="FT640" s="56"/>
      <c r="FU640" s="56"/>
      <c r="FV640" s="56"/>
      <c r="FW640" s="56"/>
      <c r="FX640" s="56"/>
      <c r="FY640" s="56"/>
      <c r="FZ640" s="56"/>
      <c r="GA640" s="56"/>
      <c r="GB640" s="56"/>
      <c r="GC640" s="56"/>
      <c r="GD640" s="56"/>
      <c r="GE640" s="56"/>
      <c r="GF640" s="56"/>
      <c r="GG640" s="56"/>
      <c r="GH640" s="56"/>
      <c r="GI640" s="56"/>
      <c r="GJ640" s="56"/>
      <c r="GK640" s="56"/>
      <c r="GL640" s="56"/>
      <c r="GM640" s="56"/>
      <c r="GN640" s="56"/>
      <c r="GO640" s="56"/>
      <c r="GP640" s="56"/>
      <c r="GQ640" s="56"/>
      <c r="GR640" s="56"/>
      <c r="GS640" s="56"/>
      <c r="GT640" s="56"/>
      <c r="GU640" s="56"/>
      <c r="GV640" s="56"/>
      <c r="GW640" s="56"/>
      <c r="GX640" s="56"/>
      <c r="GY640" s="56"/>
      <c r="GZ640" s="56"/>
      <c r="HA640" s="56"/>
      <c r="HB640" s="56"/>
      <c r="HC640" s="56"/>
      <c r="HD640" s="56"/>
      <c r="HE640" s="56"/>
      <c r="HF640" s="56"/>
      <c r="HG640" s="56"/>
      <c r="HH640" s="56"/>
      <c r="HI640" s="56"/>
      <c r="HJ640" s="56"/>
      <c r="HK640" s="56"/>
      <c r="HL640" s="56"/>
      <c r="HM640" s="56"/>
    </row>
    <row r="641" spans="2:221" x14ac:dyDescent="0.25"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  <c r="EO641" s="56"/>
      <c r="EP641" s="56"/>
      <c r="EQ641" s="56"/>
      <c r="ER641" s="56"/>
      <c r="ES641" s="56"/>
      <c r="ET641" s="56"/>
      <c r="EU641" s="56"/>
      <c r="EV641" s="56"/>
      <c r="EW641" s="56"/>
      <c r="EX641" s="56"/>
      <c r="EY641" s="56"/>
      <c r="EZ641" s="56"/>
      <c r="FA641" s="56"/>
      <c r="FB641" s="56"/>
      <c r="FC641" s="56"/>
      <c r="FD641" s="56"/>
      <c r="FE641" s="56"/>
      <c r="FF641" s="56"/>
      <c r="FG641" s="56"/>
      <c r="FH641" s="56"/>
      <c r="FI641" s="56"/>
      <c r="FJ641" s="56"/>
      <c r="FK641" s="56"/>
      <c r="FL641" s="56"/>
      <c r="FM641" s="56"/>
      <c r="FN641" s="56"/>
      <c r="FO641" s="56"/>
      <c r="FP641" s="56"/>
      <c r="FQ641" s="56"/>
      <c r="FR641" s="56"/>
      <c r="FS641" s="56"/>
      <c r="FT641" s="56"/>
      <c r="FU641" s="56"/>
      <c r="FV641" s="56"/>
      <c r="FW641" s="56"/>
      <c r="FX641" s="56"/>
      <c r="FY641" s="56"/>
      <c r="FZ641" s="56"/>
      <c r="GA641" s="56"/>
      <c r="GB641" s="56"/>
      <c r="GC641" s="56"/>
      <c r="GD641" s="56"/>
      <c r="GE641" s="56"/>
      <c r="GF641" s="56"/>
      <c r="GG641" s="56"/>
      <c r="GH641" s="56"/>
      <c r="GI641" s="56"/>
      <c r="GJ641" s="56"/>
      <c r="GK641" s="56"/>
      <c r="GL641" s="56"/>
      <c r="GM641" s="56"/>
      <c r="GN641" s="56"/>
      <c r="GO641" s="56"/>
      <c r="GP641" s="56"/>
      <c r="GQ641" s="56"/>
      <c r="GR641" s="56"/>
      <c r="GS641" s="56"/>
      <c r="GT641" s="56"/>
      <c r="GU641" s="56"/>
      <c r="GV641" s="56"/>
      <c r="GW641" s="56"/>
      <c r="GX641" s="56"/>
      <c r="GY641" s="56"/>
      <c r="GZ641" s="56"/>
      <c r="HA641" s="56"/>
      <c r="HB641" s="56"/>
      <c r="HC641" s="56"/>
      <c r="HD641" s="56"/>
      <c r="HE641" s="56"/>
      <c r="HF641" s="56"/>
      <c r="HG641" s="56"/>
      <c r="HH641" s="56"/>
      <c r="HI641" s="56"/>
      <c r="HJ641" s="56"/>
      <c r="HK641" s="56"/>
      <c r="HL641" s="56"/>
      <c r="HM641" s="56"/>
    </row>
    <row r="642" spans="2:221" x14ac:dyDescent="0.25"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  <c r="EO642" s="56"/>
      <c r="EP642" s="56"/>
      <c r="EQ642" s="56"/>
      <c r="ER642" s="56"/>
      <c r="ES642" s="56"/>
      <c r="ET642" s="56"/>
      <c r="EU642" s="56"/>
      <c r="EV642" s="56"/>
      <c r="EW642" s="56"/>
      <c r="EX642" s="56"/>
      <c r="EY642" s="56"/>
      <c r="EZ642" s="56"/>
      <c r="FA642" s="56"/>
      <c r="FB642" s="56"/>
      <c r="FC642" s="56"/>
      <c r="FD642" s="56"/>
      <c r="FE642" s="56"/>
      <c r="FF642" s="56"/>
      <c r="FG642" s="56"/>
      <c r="FH642" s="56"/>
      <c r="FI642" s="56"/>
      <c r="FJ642" s="56"/>
      <c r="FK642" s="56"/>
      <c r="FL642" s="56"/>
      <c r="FM642" s="56"/>
      <c r="FN642" s="56"/>
      <c r="FO642" s="56"/>
      <c r="FP642" s="56"/>
      <c r="FQ642" s="56"/>
      <c r="FR642" s="56"/>
      <c r="FS642" s="56"/>
      <c r="FT642" s="56"/>
      <c r="FU642" s="56"/>
      <c r="FV642" s="56"/>
      <c r="FW642" s="56"/>
      <c r="FX642" s="56"/>
      <c r="FY642" s="56"/>
      <c r="FZ642" s="56"/>
      <c r="GA642" s="56"/>
      <c r="GB642" s="56"/>
      <c r="GC642" s="56"/>
      <c r="GD642" s="56"/>
      <c r="GE642" s="56"/>
      <c r="GF642" s="56"/>
      <c r="GG642" s="56"/>
      <c r="GH642" s="56"/>
      <c r="GI642" s="56"/>
      <c r="GJ642" s="56"/>
      <c r="GK642" s="56"/>
      <c r="GL642" s="56"/>
      <c r="GM642" s="56"/>
      <c r="GN642" s="56"/>
      <c r="GO642" s="56"/>
      <c r="GP642" s="56"/>
      <c r="GQ642" s="56"/>
      <c r="GR642" s="56"/>
      <c r="GS642" s="56"/>
      <c r="GT642" s="56"/>
      <c r="GU642" s="56"/>
      <c r="GV642" s="56"/>
      <c r="GW642" s="56"/>
      <c r="GX642" s="56"/>
      <c r="GY642" s="56"/>
      <c r="GZ642" s="56"/>
      <c r="HA642" s="56"/>
      <c r="HB642" s="56"/>
      <c r="HC642" s="56"/>
      <c r="HD642" s="56"/>
      <c r="HE642" s="56"/>
      <c r="HF642" s="56"/>
      <c r="HG642" s="56"/>
      <c r="HH642" s="56"/>
      <c r="HI642" s="56"/>
      <c r="HJ642" s="56"/>
      <c r="HK642" s="56"/>
      <c r="HL642" s="56"/>
      <c r="HM642" s="56"/>
    </row>
    <row r="643" spans="2:221" x14ac:dyDescent="0.25"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  <c r="EO643" s="56"/>
      <c r="EP643" s="56"/>
      <c r="EQ643" s="56"/>
      <c r="ER643" s="56"/>
      <c r="ES643" s="56"/>
      <c r="ET643" s="56"/>
      <c r="EU643" s="56"/>
      <c r="EV643" s="56"/>
      <c r="EW643" s="56"/>
      <c r="EX643" s="56"/>
      <c r="EY643" s="56"/>
      <c r="EZ643" s="56"/>
      <c r="FA643" s="56"/>
      <c r="FB643" s="56"/>
      <c r="FC643" s="56"/>
      <c r="FD643" s="56"/>
      <c r="FE643" s="56"/>
      <c r="FF643" s="56"/>
      <c r="FG643" s="56"/>
      <c r="FH643" s="56"/>
      <c r="FI643" s="56"/>
      <c r="FJ643" s="56"/>
      <c r="FK643" s="56"/>
      <c r="FL643" s="56"/>
      <c r="FM643" s="56"/>
      <c r="FN643" s="56"/>
      <c r="FO643" s="56"/>
      <c r="FP643" s="56"/>
      <c r="FQ643" s="56"/>
      <c r="FR643" s="56"/>
      <c r="FS643" s="56"/>
      <c r="FT643" s="56"/>
      <c r="FU643" s="56"/>
      <c r="FV643" s="56"/>
      <c r="FW643" s="56"/>
      <c r="FX643" s="56"/>
      <c r="FY643" s="56"/>
      <c r="FZ643" s="56"/>
      <c r="GA643" s="56"/>
      <c r="GB643" s="56"/>
      <c r="GC643" s="56"/>
      <c r="GD643" s="56"/>
      <c r="GE643" s="56"/>
      <c r="GF643" s="56"/>
      <c r="GG643" s="56"/>
      <c r="GH643" s="56"/>
      <c r="GI643" s="56"/>
      <c r="GJ643" s="56"/>
      <c r="GK643" s="56"/>
      <c r="GL643" s="56"/>
      <c r="GM643" s="56"/>
      <c r="GN643" s="56"/>
      <c r="GO643" s="56"/>
      <c r="GP643" s="56"/>
      <c r="GQ643" s="56"/>
      <c r="GR643" s="56"/>
      <c r="GS643" s="56"/>
      <c r="GT643" s="56"/>
      <c r="GU643" s="56"/>
      <c r="GV643" s="56"/>
      <c r="GW643" s="56"/>
      <c r="GX643" s="56"/>
      <c r="GY643" s="56"/>
      <c r="GZ643" s="56"/>
      <c r="HA643" s="56"/>
      <c r="HB643" s="56"/>
      <c r="HC643" s="56"/>
      <c r="HD643" s="56"/>
      <c r="HE643" s="56"/>
      <c r="HF643" s="56"/>
      <c r="HG643" s="56"/>
      <c r="HH643" s="56"/>
      <c r="HI643" s="56"/>
      <c r="HJ643" s="56"/>
      <c r="HK643" s="56"/>
      <c r="HL643" s="56"/>
      <c r="HM643" s="56"/>
    </row>
    <row r="644" spans="2:221" x14ac:dyDescent="0.25"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  <c r="EO644" s="56"/>
      <c r="EP644" s="56"/>
      <c r="EQ644" s="56"/>
      <c r="ER644" s="56"/>
      <c r="ES644" s="56"/>
      <c r="ET644" s="56"/>
      <c r="EU644" s="56"/>
      <c r="EV644" s="56"/>
      <c r="EW644" s="56"/>
      <c r="EX644" s="56"/>
      <c r="EY644" s="56"/>
      <c r="EZ644" s="56"/>
      <c r="FA644" s="56"/>
      <c r="FB644" s="56"/>
      <c r="FC644" s="56"/>
      <c r="FD644" s="56"/>
      <c r="FE644" s="56"/>
      <c r="FF644" s="56"/>
      <c r="FG644" s="56"/>
      <c r="FH644" s="56"/>
      <c r="FI644" s="56"/>
      <c r="FJ644" s="56"/>
      <c r="FK644" s="56"/>
      <c r="FL644" s="56"/>
      <c r="FM644" s="56"/>
      <c r="FN644" s="56"/>
      <c r="FO644" s="56"/>
      <c r="FP644" s="56"/>
      <c r="FQ644" s="56"/>
      <c r="FR644" s="56"/>
      <c r="FS644" s="56"/>
      <c r="FT644" s="56"/>
      <c r="FU644" s="56"/>
      <c r="FV644" s="56"/>
      <c r="FW644" s="56"/>
      <c r="FX644" s="56"/>
      <c r="FY644" s="56"/>
      <c r="FZ644" s="56"/>
      <c r="GA644" s="56"/>
      <c r="GB644" s="56"/>
      <c r="GC644" s="56"/>
      <c r="GD644" s="56"/>
      <c r="GE644" s="56"/>
      <c r="GF644" s="56"/>
      <c r="GG644" s="56"/>
      <c r="GH644" s="56"/>
      <c r="GI644" s="56"/>
      <c r="GJ644" s="56"/>
      <c r="GK644" s="56"/>
      <c r="GL644" s="56"/>
      <c r="GM644" s="56"/>
      <c r="GN644" s="56"/>
      <c r="GO644" s="56"/>
      <c r="GP644" s="56"/>
      <c r="GQ644" s="56"/>
      <c r="GR644" s="56"/>
      <c r="GS644" s="56"/>
      <c r="GT644" s="56"/>
      <c r="GU644" s="56"/>
      <c r="GV644" s="56"/>
      <c r="GW644" s="56"/>
      <c r="GX644" s="56"/>
      <c r="GY644" s="56"/>
      <c r="GZ644" s="56"/>
      <c r="HA644" s="56"/>
      <c r="HB644" s="56"/>
      <c r="HC644" s="56"/>
      <c r="HD644" s="56"/>
      <c r="HE644" s="56"/>
      <c r="HF644" s="56"/>
      <c r="HG644" s="56"/>
      <c r="HH644" s="56"/>
      <c r="HI644" s="56"/>
      <c r="HJ644" s="56"/>
      <c r="HK644" s="56"/>
      <c r="HL644" s="56"/>
      <c r="HM644" s="56"/>
    </row>
    <row r="645" spans="2:221" x14ac:dyDescent="0.25"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  <c r="EO645" s="56"/>
      <c r="EP645" s="56"/>
      <c r="EQ645" s="56"/>
      <c r="ER645" s="56"/>
      <c r="ES645" s="56"/>
      <c r="ET645" s="56"/>
      <c r="EU645" s="56"/>
      <c r="EV645" s="56"/>
      <c r="EW645" s="56"/>
      <c r="EX645" s="56"/>
      <c r="EY645" s="56"/>
      <c r="EZ645" s="56"/>
      <c r="FA645" s="56"/>
      <c r="FB645" s="56"/>
      <c r="FC645" s="56"/>
      <c r="FD645" s="56"/>
      <c r="FE645" s="56"/>
      <c r="FF645" s="56"/>
      <c r="FG645" s="56"/>
      <c r="FH645" s="56"/>
      <c r="FI645" s="56"/>
      <c r="FJ645" s="56"/>
      <c r="FK645" s="56"/>
      <c r="FL645" s="56"/>
      <c r="FM645" s="56"/>
      <c r="FN645" s="56"/>
      <c r="FO645" s="56"/>
      <c r="FP645" s="56"/>
      <c r="FQ645" s="56"/>
      <c r="FR645" s="56"/>
      <c r="FS645" s="56"/>
      <c r="FT645" s="56"/>
      <c r="FU645" s="56"/>
      <c r="FV645" s="56"/>
      <c r="FW645" s="56"/>
      <c r="FX645" s="56"/>
      <c r="FY645" s="56"/>
      <c r="FZ645" s="56"/>
      <c r="GA645" s="56"/>
      <c r="GB645" s="56"/>
      <c r="GC645" s="56"/>
      <c r="GD645" s="56"/>
      <c r="GE645" s="56"/>
      <c r="GF645" s="56"/>
      <c r="GG645" s="56"/>
      <c r="GH645" s="56"/>
      <c r="GI645" s="56"/>
      <c r="GJ645" s="56"/>
      <c r="GK645" s="56"/>
      <c r="GL645" s="56"/>
      <c r="GM645" s="56"/>
      <c r="GN645" s="56"/>
      <c r="GO645" s="56"/>
      <c r="GP645" s="56"/>
      <c r="GQ645" s="56"/>
      <c r="GR645" s="56"/>
      <c r="GS645" s="56"/>
      <c r="GT645" s="56"/>
      <c r="GU645" s="56"/>
      <c r="GV645" s="56"/>
      <c r="GW645" s="56"/>
      <c r="GX645" s="56"/>
      <c r="GY645" s="56"/>
      <c r="GZ645" s="56"/>
      <c r="HA645" s="56"/>
      <c r="HB645" s="56"/>
      <c r="HC645" s="56"/>
      <c r="HD645" s="56"/>
      <c r="HE645" s="56"/>
      <c r="HF645" s="56"/>
      <c r="HG645" s="56"/>
      <c r="HH645" s="56"/>
      <c r="HI645" s="56"/>
      <c r="HJ645" s="56"/>
      <c r="HK645" s="56"/>
      <c r="HL645" s="56"/>
      <c r="HM645" s="56"/>
    </row>
    <row r="646" spans="2:221" x14ac:dyDescent="0.25"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  <c r="EO646" s="56"/>
      <c r="EP646" s="56"/>
      <c r="EQ646" s="56"/>
      <c r="ER646" s="56"/>
      <c r="ES646" s="56"/>
      <c r="ET646" s="56"/>
      <c r="EU646" s="56"/>
      <c r="EV646" s="56"/>
      <c r="EW646" s="56"/>
      <c r="EX646" s="56"/>
      <c r="EY646" s="56"/>
      <c r="EZ646" s="56"/>
      <c r="FA646" s="56"/>
      <c r="FB646" s="56"/>
      <c r="FC646" s="56"/>
      <c r="FD646" s="56"/>
      <c r="FE646" s="56"/>
      <c r="FF646" s="56"/>
      <c r="FG646" s="56"/>
      <c r="FH646" s="56"/>
      <c r="FI646" s="56"/>
      <c r="FJ646" s="56"/>
      <c r="FK646" s="56"/>
      <c r="FL646" s="56"/>
      <c r="FM646" s="56"/>
      <c r="FN646" s="56"/>
      <c r="FO646" s="56"/>
      <c r="FP646" s="56"/>
      <c r="FQ646" s="56"/>
      <c r="FR646" s="56"/>
      <c r="FS646" s="56"/>
      <c r="FT646" s="56"/>
      <c r="FU646" s="56"/>
      <c r="FV646" s="56"/>
      <c r="FW646" s="56"/>
      <c r="FX646" s="56"/>
      <c r="FY646" s="56"/>
      <c r="FZ646" s="56"/>
      <c r="GA646" s="56"/>
      <c r="GB646" s="56"/>
      <c r="GC646" s="56"/>
      <c r="GD646" s="56"/>
      <c r="GE646" s="56"/>
      <c r="GF646" s="56"/>
      <c r="GG646" s="56"/>
      <c r="GH646" s="56"/>
      <c r="GI646" s="56"/>
      <c r="GJ646" s="56"/>
      <c r="GK646" s="56"/>
      <c r="GL646" s="56"/>
      <c r="GM646" s="56"/>
      <c r="GN646" s="56"/>
      <c r="GO646" s="56"/>
      <c r="GP646" s="56"/>
      <c r="GQ646" s="56"/>
      <c r="GR646" s="56"/>
      <c r="GS646" s="56"/>
      <c r="GT646" s="56"/>
      <c r="GU646" s="56"/>
      <c r="GV646" s="56"/>
      <c r="GW646" s="56"/>
      <c r="GX646" s="56"/>
      <c r="GY646" s="56"/>
      <c r="GZ646" s="56"/>
      <c r="HA646" s="56"/>
      <c r="HB646" s="56"/>
      <c r="HC646" s="56"/>
      <c r="HD646" s="56"/>
      <c r="HE646" s="56"/>
      <c r="HF646" s="56"/>
      <c r="HG646" s="56"/>
      <c r="HH646" s="56"/>
      <c r="HI646" s="56"/>
      <c r="HJ646" s="56"/>
      <c r="HK646" s="56"/>
      <c r="HL646" s="56"/>
      <c r="HM646" s="56"/>
    </row>
    <row r="647" spans="2:221" x14ac:dyDescent="0.25"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  <c r="EO647" s="56"/>
      <c r="EP647" s="56"/>
      <c r="EQ647" s="56"/>
      <c r="ER647" s="56"/>
      <c r="ES647" s="56"/>
      <c r="ET647" s="56"/>
      <c r="EU647" s="56"/>
      <c r="EV647" s="56"/>
      <c r="EW647" s="56"/>
      <c r="EX647" s="56"/>
      <c r="EY647" s="56"/>
      <c r="EZ647" s="56"/>
      <c r="FA647" s="56"/>
      <c r="FB647" s="56"/>
      <c r="FC647" s="56"/>
      <c r="FD647" s="56"/>
      <c r="FE647" s="56"/>
      <c r="FF647" s="56"/>
      <c r="FG647" s="56"/>
      <c r="FH647" s="56"/>
      <c r="FI647" s="56"/>
      <c r="FJ647" s="56"/>
      <c r="FK647" s="56"/>
      <c r="FL647" s="56"/>
      <c r="FM647" s="56"/>
      <c r="FN647" s="56"/>
      <c r="FO647" s="56"/>
      <c r="FP647" s="56"/>
      <c r="FQ647" s="56"/>
      <c r="FR647" s="56"/>
      <c r="FS647" s="56"/>
      <c r="FT647" s="56"/>
      <c r="FU647" s="56"/>
      <c r="FV647" s="56"/>
      <c r="FW647" s="56"/>
      <c r="FX647" s="56"/>
      <c r="FY647" s="56"/>
      <c r="FZ647" s="56"/>
      <c r="GA647" s="56"/>
      <c r="GB647" s="56"/>
      <c r="GC647" s="56"/>
      <c r="GD647" s="56"/>
      <c r="GE647" s="56"/>
      <c r="GF647" s="56"/>
      <c r="GG647" s="56"/>
      <c r="GH647" s="56"/>
      <c r="GI647" s="56"/>
      <c r="GJ647" s="56"/>
      <c r="GK647" s="56"/>
      <c r="GL647" s="56"/>
      <c r="GM647" s="56"/>
      <c r="GN647" s="56"/>
      <c r="GO647" s="56"/>
      <c r="GP647" s="56"/>
      <c r="GQ647" s="56"/>
      <c r="GR647" s="56"/>
      <c r="GS647" s="56"/>
      <c r="GT647" s="56"/>
      <c r="GU647" s="56"/>
      <c r="GV647" s="56"/>
      <c r="GW647" s="56"/>
      <c r="GX647" s="56"/>
      <c r="GY647" s="56"/>
      <c r="GZ647" s="56"/>
      <c r="HA647" s="56"/>
      <c r="HB647" s="56"/>
      <c r="HC647" s="56"/>
      <c r="HD647" s="56"/>
      <c r="HE647" s="56"/>
      <c r="HF647" s="56"/>
      <c r="HG647" s="56"/>
      <c r="HH647" s="56"/>
      <c r="HI647" s="56"/>
      <c r="HJ647" s="56"/>
      <c r="HK647" s="56"/>
      <c r="HL647" s="56"/>
      <c r="HM647" s="56"/>
    </row>
    <row r="648" spans="2:221" x14ac:dyDescent="0.25"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  <c r="EO648" s="56"/>
      <c r="EP648" s="56"/>
      <c r="EQ648" s="56"/>
      <c r="ER648" s="56"/>
      <c r="ES648" s="56"/>
      <c r="ET648" s="56"/>
      <c r="EU648" s="56"/>
      <c r="EV648" s="56"/>
      <c r="EW648" s="56"/>
      <c r="EX648" s="56"/>
      <c r="EY648" s="56"/>
      <c r="EZ648" s="56"/>
      <c r="FA648" s="56"/>
      <c r="FB648" s="56"/>
      <c r="FC648" s="56"/>
      <c r="FD648" s="56"/>
      <c r="FE648" s="56"/>
      <c r="FF648" s="56"/>
      <c r="FG648" s="56"/>
      <c r="FH648" s="56"/>
      <c r="FI648" s="56"/>
      <c r="FJ648" s="56"/>
      <c r="FK648" s="56"/>
      <c r="FL648" s="56"/>
      <c r="FM648" s="56"/>
      <c r="FN648" s="56"/>
      <c r="FO648" s="56"/>
      <c r="FP648" s="56"/>
      <c r="FQ648" s="56"/>
      <c r="FR648" s="56"/>
      <c r="FS648" s="56"/>
      <c r="FT648" s="56"/>
      <c r="FU648" s="56"/>
      <c r="FV648" s="56"/>
      <c r="FW648" s="56"/>
      <c r="FX648" s="56"/>
      <c r="FY648" s="56"/>
      <c r="FZ648" s="56"/>
      <c r="GA648" s="56"/>
      <c r="GB648" s="56"/>
      <c r="GC648" s="56"/>
      <c r="GD648" s="56"/>
      <c r="GE648" s="56"/>
      <c r="GF648" s="56"/>
      <c r="GG648" s="56"/>
      <c r="GH648" s="56"/>
      <c r="GI648" s="56"/>
      <c r="GJ648" s="56"/>
      <c r="GK648" s="56"/>
      <c r="GL648" s="56"/>
      <c r="GM648" s="56"/>
      <c r="GN648" s="56"/>
      <c r="GO648" s="56"/>
      <c r="GP648" s="56"/>
      <c r="GQ648" s="56"/>
      <c r="GR648" s="56"/>
      <c r="GS648" s="56"/>
      <c r="GT648" s="56"/>
      <c r="GU648" s="56"/>
      <c r="GV648" s="56"/>
      <c r="GW648" s="56"/>
      <c r="GX648" s="56"/>
      <c r="GY648" s="56"/>
      <c r="GZ648" s="56"/>
      <c r="HA648" s="56"/>
      <c r="HB648" s="56"/>
      <c r="HC648" s="56"/>
      <c r="HD648" s="56"/>
      <c r="HE648" s="56"/>
      <c r="HF648" s="56"/>
      <c r="HG648" s="56"/>
      <c r="HH648" s="56"/>
      <c r="HI648" s="56"/>
      <c r="HJ648" s="56"/>
      <c r="HK648" s="56"/>
      <c r="HL648" s="56"/>
      <c r="HM648" s="56"/>
    </row>
    <row r="649" spans="2:221" x14ac:dyDescent="0.25"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  <c r="EO649" s="56"/>
      <c r="EP649" s="56"/>
      <c r="EQ649" s="56"/>
      <c r="ER649" s="56"/>
      <c r="ES649" s="56"/>
      <c r="ET649" s="56"/>
      <c r="EU649" s="56"/>
      <c r="EV649" s="56"/>
      <c r="EW649" s="56"/>
      <c r="EX649" s="56"/>
      <c r="EY649" s="56"/>
      <c r="EZ649" s="56"/>
      <c r="FA649" s="56"/>
      <c r="FB649" s="56"/>
      <c r="FC649" s="56"/>
      <c r="FD649" s="56"/>
      <c r="FE649" s="56"/>
      <c r="FF649" s="56"/>
      <c r="FG649" s="56"/>
      <c r="FH649" s="56"/>
      <c r="FI649" s="56"/>
      <c r="FJ649" s="56"/>
      <c r="FK649" s="56"/>
      <c r="FL649" s="56"/>
      <c r="FM649" s="56"/>
      <c r="FN649" s="56"/>
      <c r="FO649" s="56"/>
      <c r="FP649" s="56"/>
      <c r="FQ649" s="56"/>
      <c r="FR649" s="56"/>
      <c r="FS649" s="56"/>
      <c r="FT649" s="56"/>
      <c r="FU649" s="56"/>
      <c r="FV649" s="56"/>
      <c r="FW649" s="56"/>
      <c r="FX649" s="56"/>
      <c r="FY649" s="56"/>
      <c r="FZ649" s="56"/>
      <c r="GA649" s="56"/>
      <c r="GB649" s="56"/>
      <c r="GC649" s="56"/>
      <c r="GD649" s="56"/>
      <c r="GE649" s="56"/>
      <c r="GF649" s="56"/>
      <c r="GG649" s="56"/>
      <c r="GH649" s="56"/>
      <c r="GI649" s="56"/>
      <c r="GJ649" s="56"/>
      <c r="GK649" s="56"/>
      <c r="GL649" s="56"/>
      <c r="GM649" s="56"/>
      <c r="GN649" s="56"/>
      <c r="GO649" s="56"/>
      <c r="GP649" s="56"/>
      <c r="GQ649" s="56"/>
      <c r="GR649" s="56"/>
      <c r="GS649" s="56"/>
      <c r="GT649" s="56"/>
      <c r="GU649" s="56"/>
      <c r="GV649" s="56"/>
      <c r="GW649" s="56"/>
      <c r="GX649" s="56"/>
      <c r="GY649" s="56"/>
      <c r="GZ649" s="56"/>
      <c r="HA649" s="56"/>
      <c r="HB649" s="56"/>
      <c r="HC649" s="56"/>
      <c r="HD649" s="56"/>
      <c r="HE649" s="56"/>
      <c r="HF649" s="56"/>
      <c r="HG649" s="56"/>
      <c r="HH649" s="56"/>
      <c r="HI649" s="56"/>
      <c r="HJ649" s="56"/>
      <c r="HK649" s="56"/>
      <c r="HL649" s="56"/>
      <c r="HM649" s="56"/>
    </row>
    <row r="650" spans="2:221" x14ac:dyDescent="0.25"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  <c r="EO650" s="56"/>
      <c r="EP650" s="56"/>
      <c r="EQ650" s="56"/>
      <c r="ER650" s="56"/>
      <c r="ES650" s="56"/>
      <c r="ET650" s="56"/>
      <c r="EU650" s="56"/>
      <c r="EV650" s="56"/>
      <c r="EW650" s="56"/>
      <c r="EX650" s="56"/>
      <c r="EY650" s="56"/>
      <c r="EZ650" s="56"/>
      <c r="FA650" s="56"/>
      <c r="FB650" s="56"/>
      <c r="FC650" s="56"/>
      <c r="FD650" s="56"/>
      <c r="FE650" s="56"/>
      <c r="FF650" s="56"/>
      <c r="FG650" s="56"/>
      <c r="FH650" s="56"/>
      <c r="FI650" s="56"/>
      <c r="FJ650" s="56"/>
      <c r="FK650" s="56"/>
      <c r="FL650" s="56"/>
      <c r="FM650" s="56"/>
      <c r="FN650" s="56"/>
      <c r="FO650" s="56"/>
      <c r="FP650" s="56"/>
      <c r="FQ650" s="56"/>
      <c r="FR650" s="56"/>
      <c r="FS650" s="56"/>
      <c r="FT650" s="56"/>
      <c r="FU650" s="56"/>
      <c r="FV650" s="56"/>
      <c r="FW650" s="56"/>
      <c r="FX650" s="56"/>
      <c r="FY650" s="56"/>
      <c r="FZ650" s="56"/>
      <c r="GA650" s="56"/>
      <c r="GB650" s="56"/>
      <c r="GC650" s="56"/>
      <c r="GD650" s="56"/>
      <c r="GE650" s="56"/>
      <c r="GF650" s="56"/>
      <c r="GG650" s="56"/>
      <c r="GH650" s="56"/>
      <c r="GI650" s="56"/>
      <c r="GJ650" s="56"/>
      <c r="GK650" s="56"/>
      <c r="GL650" s="56"/>
      <c r="GM650" s="56"/>
      <c r="GN650" s="56"/>
      <c r="GO650" s="56"/>
      <c r="GP650" s="56"/>
      <c r="GQ650" s="56"/>
      <c r="GR650" s="56"/>
      <c r="GS650" s="56"/>
      <c r="GT650" s="56"/>
      <c r="GU650" s="56"/>
      <c r="GV650" s="56"/>
      <c r="GW650" s="56"/>
      <c r="GX650" s="56"/>
      <c r="GY650" s="56"/>
      <c r="GZ650" s="56"/>
      <c r="HA650" s="56"/>
      <c r="HB650" s="56"/>
      <c r="HC650" s="56"/>
      <c r="HD650" s="56"/>
      <c r="HE650" s="56"/>
      <c r="HF650" s="56"/>
      <c r="HG650" s="56"/>
      <c r="HH650" s="56"/>
      <c r="HI650" s="56"/>
      <c r="HJ650" s="56"/>
      <c r="HK650" s="56"/>
      <c r="HL650" s="56"/>
      <c r="HM650" s="56"/>
    </row>
    <row r="651" spans="2:221" x14ac:dyDescent="0.25"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  <c r="EO651" s="56"/>
      <c r="EP651" s="56"/>
      <c r="EQ651" s="56"/>
      <c r="ER651" s="56"/>
      <c r="ES651" s="56"/>
      <c r="ET651" s="56"/>
      <c r="EU651" s="56"/>
      <c r="EV651" s="56"/>
      <c r="EW651" s="56"/>
      <c r="EX651" s="56"/>
      <c r="EY651" s="56"/>
      <c r="EZ651" s="56"/>
      <c r="FA651" s="56"/>
      <c r="FB651" s="56"/>
      <c r="FC651" s="56"/>
      <c r="FD651" s="56"/>
      <c r="FE651" s="56"/>
      <c r="FF651" s="56"/>
      <c r="FG651" s="56"/>
      <c r="FH651" s="56"/>
      <c r="FI651" s="56"/>
      <c r="FJ651" s="56"/>
      <c r="FK651" s="56"/>
      <c r="FL651" s="56"/>
      <c r="FM651" s="56"/>
      <c r="FN651" s="56"/>
      <c r="FO651" s="56"/>
      <c r="FP651" s="56"/>
      <c r="FQ651" s="56"/>
      <c r="FR651" s="56"/>
      <c r="FS651" s="56"/>
      <c r="FT651" s="56"/>
      <c r="FU651" s="56"/>
      <c r="FV651" s="56"/>
      <c r="FW651" s="56"/>
      <c r="FX651" s="56"/>
      <c r="FY651" s="56"/>
      <c r="FZ651" s="56"/>
      <c r="GA651" s="56"/>
      <c r="GB651" s="56"/>
      <c r="GC651" s="56"/>
      <c r="GD651" s="56"/>
      <c r="GE651" s="56"/>
      <c r="GF651" s="56"/>
      <c r="GG651" s="56"/>
      <c r="GH651" s="56"/>
      <c r="GI651" s="56"/>
      <c r="GJ651" s="56"/>
      <c r="GK651" s="56"/>
      <c r="GL651" s="56"/>
      <c r="GM651" s="56"/>
      <c r="GN651" s="56"/>
      <c r="GO651" s="56"/>
      <c r="GP651" s="56"/>
      <c r="GQ651" s="56"/>
      <c r="GR651" s="56"/>
      <c r="GS651" s="56"/>
      <c r="GT651" s="56"/>
      <c r="GU651" s="56"/>
      <c r="GV651" s="56"/>
      <c r="GW651" s="56"/>
      <c r="GX651" s="56"/>
      <c r="GY651" s="56"/>
      <c r="GZ651" s="56"/>
      <c r="HA651" s="56"/>
      <c r="HB651" s="56"/>
      <c r="HC651" s="56"/>
      <c r="HD651" s="56"/>
      <c r="HE651" s="56"/>
      <c r="HF651" s="56"/>
      <c r="HG651" s="56"/>
      <c r="HH651" s="56"/>
      <c r="HI651" s="56"/>
      <c r="HJ651" s="56"/>
      <c r="HK651" s="56"/>
      <c r="HL651" s="56"/>
      <c r="HM651" s="56"/>
    </row>
    <row r="652" spans="2:221" x14ac:dyDescent="0.25"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  <c r="BU652" s="56"/>
      <c r="BV652" s="56"/>
      <c r="BW652" s="56"/>
      <c r="BX652" s="56"/>
      <c r="BY652" s="56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6"/>
      <c r="DB652" s="56"/>
      <c r="DC652" s="56"/>
      <c r="DD652" s="56"/>
      <c r="DE652" s="56"/>
      <c r="DF652" s="56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6"/>
      <c r="EA652" s="56"/>
      <c r="EB652" s="56"/>
      <c r="EC652" s="56"/>
      <c r="ED652" s="56"/>
      <c r="EE652" s="56"/>
      <c r="EF652" s="56"/>
      <c r="EG652" s="56"/>
      <c r="EH652" s="56"/>
      <c r="EI652" s="56"/>
      <c r="EJ652" s="56"/>
      <c r="EK652" s="56"/>
      <c r="EL652" s="56"/>
      <c r="EM652" s="56"/>
      <c r="EN652" s="56"/>
      <c r="EO652" s="56"/>
      <c r="EP652" s="56"/>
      <c r="EQ652" s="56"/>
      <c r="ER652" s="56"/>
      <c r="ES652" s="56"/>
      <c r="ET652" s="56"/>
      <c r="EU652" s="56"/>
      <c r="EV652" s="56"/>
      <c r="EW652" s="56"/>
      <c r="EX652" s="56"/>
      <c r="EY652" s="56"/>
      <c r="EZ652" s="56"/>
      <c r="FA652" s="56"/>
      <c r="FB652" s="56"/>
      <c r="FC652" s="56"/>
      <c r="FD652" s="56"/>
      <c r="FE652" s="56"/>
      <c r="FF652" s="56"/>
      <c r="FG652" s="56"/>
      <c r="FH652" s="56"/>
      <c r="FI652" s="56"/>
      <c r="FJ652" s="56"/>
      <c r="FK652" s="56"/>
      <c r="FL652" s="56"/>
      <c r="FM652" s="56"/>
      <c r="FN652" s="56"/>
      <c r="FO652" s="56"/>
      <c r="FP652" s="56"/>
      <c r="FQ652" s="56"/>
      <c r="FR652" s="56"/>
      <c r="FS652" s="56"/>
      <c r="FT652" s="56"/>
      <c r="FU652" s="56"/>
      <c r="FV652" s="56"/>
      <c r="FW652" s="56"/>
      <c r="FX652" s="56"/>
      <c r="FY652" s="56"/>
      <c r="FZ652" s="56"/>
      <c r="GA652" s="56"/>
      <c r="GB652" s="56"/>
      <c r="GC652" s="56"/>
      <c r="GD652" s="56"/>
      <c r="GE652" s="56"/>
      <c r="GF652" s="56"/>
      <c r="GG652" s="56"/>
      <c r="GH652" s="56"/>
      <c r="GI652" s="56"/>
      <c r="GJ652" s="56"/>
      <c r="GK652" s="56"/>
      <c r="GL652" s="56"/>
      <c r="GM652" s="56"/>
      <c r="GN652" s="56"/>
      <c r="GO652" s="56"/>
      <c r="GP652" s="56"/>
      <c r="GQ652" s="56"/>
      <c r="GR652" s="56"/>
      <c r="GS652" s="56"/>
      <c r="GT652" s="56"/>
      <c r="GU652" s="56"/>
      <c r="GV652" s="56"/>
      <c r="GW652" s="56"/>
      <c r="GX652" s="56"/>
      <c r="GY652" s="56"/>
      <c r="GZ652" s="56"/>
      <c r="HA652" s="56"/>
      <c r="HB652" s="56"/>
      <c r="HC652" s="56"/>
      <c r="HD652" s="56"/>
      <c r="HE652" s="56"/>
      <c r="HF652" s="56"/>
      <c r="HG652" s="56"/>
      <c r="HH652" s="56"/>
      <c r="HI652" s="56"/>
      <c r="HJ652" s="56"/>
      <c r="HK652" s="56"/>
      <c r="HL652" s="56"/>
      <c r="HM652" s="56"/>
    </row>
    <row r="653" spans="2:221" x14ac:dyDescent="0.25"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  <c r="EO653" s="56"/>
      <c r="EP653" s="56"/>
      <c r="EQ653" s="56"/>
      <c r="ER653" s="56"/>
      <c r="ES653" s="56"/>
      <c r="ET653" s="56"/>
      <c r="EU653" s="56"/>
      <c r="EV653" s="56"/>
      <c r="EW653" s="56"/>
      <c r="EX653" s="56"/>
      <c r="EY653" s="56"/>
      <c r="EZ653" s="56"/>
      <c r="FA653" s="56"/>
      <c r="FB653" s="56"/>
      <c r="FC653" s="56"/>
      <c r="FD653" s="56"/>
      <c r="FE653" s="56"/>
      <c r="FF653" s="56"/>
      <c r="FG653" s="56"/>
      <c r="FH653" s="56"/>
      <c r="FI653" s="56"/>
      <c r="FJ653" s="56"/>
      <c r="FK653" s="56"/>
      <c r="FL653" s="56"/>
      <c r="FM653" s="56"/>
      <c r="FN653" s="56"/>
      <c r="FO653" s="56"/>
      <c r="FP653" s="56"/>
      <c r="FQ653" s="56"/>
      <c r="FR653" s="56"/>
      <c r="FS653" s="56"/>
      <c r="FT653" s="56"/>
      <c r="FU653" s="56"/>
      <c r="FV653" s="56"/>
      <c r="FW653" s="56"/>
      <c r="FX653" s="56"/>
      <c r="FY653" s="56"/>
      <c r="FZ653" s="56"/>
      <c r="GA653" s="56"/>
      <c r="GB653" s="56"/>
      <c r="GC653" s="56"/>
      <c r="GD653" s="56"/>
      <c r="GE653" s="56"/>
      <c r="GF653" s="56"/>
      <c r="GG653" s="56"/>
      <c r="GH653" s="56"/>
      <c r="GI653" s="56"/>
      <c r="GJ653" s="56"/>
      <c r="GK653" s="56"/>
      <c r="GL653" s="56"/>
      <c r="GM653" s="56"/>
      <c r="GN653" s="56"/>
      <c r="GO653" s="56"/>
      <c r="GP653" s="56"/>
      <c r="GQ653" s="56"/>
      <c r="GR653" s="56"/>
      <c r="GS653" s="56"/>
      <c r="GT653" s="56"/>
      <c r="GU653" s="56"/>
      <c r="GV653" s="56"/>
      <c r="GW653" s="56"/>
      <c r="GX653" s="56"/>
      <c r="GY653" s="56"/>
      <c r="GZ653" s="56"/>
      <c r="HA653" s="56"/>
      <c r="HB653" s="56"/>
      <c r="HC653" s="56"/>
      <c r="HD653" s="56"/>
      <c r="HE653" s="56"/>
      <c r="HF653" s="56"/>
      <c r="HG653" s="56"/>
      <c r="HH653" s="56"/>
      <c r="HI653" s="56"/>
      <c r="HJ653" s="56"/>
      <c r="HK653" s="56"/>
      <c r="HL653" s="56"/>
      <c r="HM653" s="56"/>
    </row>
    <row r="654" spans="2:221" x14ac:dyDescent="0.25"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  <c r="EO654" s="56"/>
      <c r="EP654" s="56"/>
      <c r="EQ654" s="56"/>
      <c r="ER654" s="56"/>
      <c r="ES654" s="56"/>
      <c r="ET654" s="56"/>
      <c r="EU654" s="56"/>
      <c r="EV654" s="56"/>
      <c r="EW654" s="56"/>
      <c r="EX654" s="56"/>
      <c r="EY654" s="56"/>
      <c r="EZ654" s="56"/>
      <c r="FA654" s="56"/>
      <c r="FB654" s="56"/>
      <c r="FC654" s="56"/>
      <c r="FD654" s="56"/>
      <c r="FE654" s="56"/>
      <c r="FF654" s="56"/>
      <c r="FG654" s="56"/>
      <c r="FH654" s="56"/>
      <c r="FI654" s="56"/>
      <c r="FJ654" s="56"/>
      <c r="FK654" s="56"/>
      <c r="FL654" s="56"/>
      <c r="FM654" s="56"/>
      <c r="FN654" s="56"/>
      <c r="FO654" s="56"/>
      <c r="FP654" s="56"/>
      <c r="FQ654" s="56"/>
      <c r="FR654" s="56"/>
      <c r="FS654" s="56"/>
      <c r="FT654" s="56"/>
      <c r="FU654" s="56"/>
      <c r="FV654" s="56"/>
      <c r="FW654" s="56"/>
      <c r="FX654" s="56"/>
      <c r="FY654" s="56"/>
      <c r="FZ654" s="56"/>
      <c r="GA654" s="56"/>
      <c r="GB654" s="56"/>
      <c r="GC654" s="56"/>
      <c r="GD654" s="56"/>
      <c r="GE654" s="56"/>
      <c r="GF654" s="56"/>
      <c r="GG654" s="56"/>
      <c r="GH654" s="56"/>
      <c r="GI654" s="56"/>
      <c r="GJ654" s="56"/>
      <c r="GK654" s="56"/>
      <c r="GL654" s="56"/>
      <c r="GM654" s="56"/>
      <c r="GN654" s="56"/>
      <c r="GO654" s="56"/>
      <c r="GP654" s="56"/>
      <c r="GQ654" s="56"/>
      <c r="GR654" s="56"/>
      <c r="GS654" s="56"/>
      <c r="GT654" s="56"/>
      <c r="GU654" s="56"/>
      <c r="GV654" s="56"/>
      <c r="GW654" s="56"/>
      <c r="GX654" s="56"/>
      <c r="GY654" s="56"/>
      <c r="GZ654" s="56"/>
      <c r="HA654" s="56"/>
      <c r="HB654" s="56"/>
      <c r="HC654" s="56"/>
      <c r="HD654" s="56"/>
      <c r="HE654" s="56"/>
      <c r="HF654" s="56"/>
      <c r="HG654" s="56"/>
      <c r="HH654" s="56"/>
      <c r="HI654" s="56"/>
      <c r="HJ654" s="56"/>
      <c r="HK654" s="56"/>
      <c r="HL654" s="56"/>
      <c r="HM654" s="56"/>
    </row>
    <row r="655" spans="2:221" x14ac:dyDescent="0.25"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  <c r="EO655" s="56"/>
      <c r="EP655" s="56"/>
      <c r="EQ655" s="56"/>
      <c r="ER655" s="56"/>
      <c r="ES655" s="56"/>
      <c r="ET655" s="56"/>
      <c r="EU655" s="56"/>
      <c r="EV655" s="56"/>
      <c r="EW655" s="56"/>
      <c r="EX655" s="56"/>
      <c r="EY655" s="56"/>
      <c r="EZ655" s="56"/>
      <c r="FA655" s="56"/>
      <c r="FB655" s="56"/>
      <c r="FC655" s="56"/>
      <c r="FD655" s="56"/>
      <c r="FE655" s="56"/>
      <c r="FF655" s="56"/>
      <c r="FG655" s="56"/>
      <c r="FH655" s="56"/>
      <c r="FI655" s="56"/>
      <c r="FJ655" s="56"/>
      <c r="FK655" s="56"/>
      <c r="FL655" s="56"/>
      <c r="FM655" s="56"/>
      <c r="FN655" s="56"/>
      <c r="FO655" s="56"/>
      <c r="FP655" s="56"/>
      <c r="FQ655" s="56"/>
      <c r="FR655" s="56"/>
      <c r="FS655" s="56"/>
      <c r="FT655" s="56"/>
      <c r="FU655" s="56"/>
      <c r="FV655" s="56"/>
      <c r="FW655" s="56"/>
      <c r="FX655" s="56"/>
      <c r="FY655" s="56"/>
      <c r="FZ655" s="56"/>
      <c r="GA655" s="56"/>
      <c r="GB655" s="56"/>
      <c r="GC655" s="56"/>
      <c r="GD655" s="56"/>
      <c r="GE655" s="56"/>
      <c r="GF655" s="56"/>
      <c r="GG655" s="56"/>
      <c r="GH655" s="56"/>
      <c r="GI655" s="56"/>
      <c r="GJ655" s="56"/>
      <c r="GK655" s="56"/>
      <c r="GL655" s="56"/>
      <c r="GM655" s="56"/>
      <c r="GN655" s="56"/>
      <c r="GO655" s="56"/>
      <c r="GP655" s="56"/>
      <c r="GQ655" s="56"/>
      <c r="GR655" s="56"/>
      <c r="GS655" s="56"/>
      <c r="GT655" s="56"/>
      <c r="GU655" s="56"/>
      <c r="GV655" s="56"/>
      <c r="GW655" s="56"/>
      <c r="GX655" s="56"/>
      <c r="GY655" s="56"/>
      <c r="GZ655" s="56"/>
      <c r="HA655" s="56"/>
      <c r="HB655" s="56"/>
      <c r="HC655" s="56"/>
      <c r="HD655" s="56"/>
      <c r="HE655" s="56"/>
      <c r="HF655" s="56"/>
      <c r="HG655" s="56"/>
      <c r="HH655" s="56"/>
      <c r="HI655" s="56"/>
      <c r="HJ655" s="56"/>
      <c r="HK655" s="56"/>
      <c r="HL655" s="56"/>
      <c r="HM655" s="56"/>
    </row>
    <row r="656" spans="2:221" x14ac:dyDescent="0.25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  <c r="EO656" s="56"/>
      <c r="EP656" s="56"/>
      <c r="EQ656" s="56"/>
      <c r="ER656" s="56"/>
      <c r="ES656" s="56"/>
      <c r="ET656" s="56"/>
      <c r="EU656" s="56"/>
      <c r="EV656" s="56"/>
      <c r="EW656" s="56"/>
      <c r="EX656" s="56"/>
      <c r="EY656" s="56"/>
      <c r="EZ656" s="56"/>
      <c r="FA656" s="56"/>
      <c r="FB656" s="56"/>
      <c r="FC656" s="56"/>
      <c r="FD656" s="56"/>
      <c r="FE656" s="56"/>
      <c r="FF656" s="56"/>
      <c r="FG656" s="56"/>
      <c r="FH656" s="56"/>
      <c r="FI656" s="56"/>
      <c r="FJ656" s="56"/>
      <c r="FK656" s="56"/>
      <c r="FL656" s="56"/>
      <c r="FM656" s="56"/>
      <c r="FN656" s="56"/>
      <c r="FO656" s="56"/>
      <c r="FP656" s="56"/>
      <c r="FQ656" s="56"/>
      <c r="FR656" s="56"/>
      <c r="FS656" s="56"/>
      <c r="FT656" s="56"/>
      <c r="FU656" s="56"/>
      <c r="FV656" s="56"/>
      <c r="FW656" s="56"/>
      <c r="FX656" s="56"/>
      <c r="FY656" s="56"/>
      <c r="FZ656" s="56"/>
      <c r="GA656" s="56"/>
      <c r="GB656" s="56"/>
      <c r="GC656" s="56"/>
      <c r="GD656" s="56"/>
      <c r="GE656" s="56"/>
      <c r="GF656" s="56"/>
      <c r="GG656" s="56"/>
      <c r="GH656" s="56"/>
      <c r="GI656" s="56"/>
      <c r="GJ656" s="56"/>
      <c r="GK656" s="56"/>
      <c r="GL656" s="56"/>
      <c r="GM656" s="56"/>
      <c r="GN656" s="56"/>
      <c r="GO656" s="56"/>
      <c r="GP656" s="56"/>
      <c r="GQ656" s="56"/>
      <c r="GR656" s="56"/>
      <c r="GS656" s="56"/>
      <c r="GT656" s="56"/>
      <c r="GU656" s="56"/>
      <c r="GV656" s="56"/>
      <c r="GW656" s="56"/>
      <c r="GX656" s="56"/>
      <c r="GY656" s="56"/>
      <c r="GZ656" s="56"/>
      <c r="HA656" s="56"/>
      <c r="HB656" s="56"/>
      <c r="HC656" s="56"/>
      <c r="HD656" s="56"/>
      <c r="HE656" s="56"/>
      <c r="HF656" s="56"/>
      <c r="HG656" s="56"/>
      <c r="HH656" s="56"/>
      <c r="HI656" s="56"/>
      <c r="HJ656" s="56"/>
      <c r="HK656" s="56"/>
      <c r="HL656" s="56"/>
      <c r="HM656" s="56"/>
    </row>
    <row r="657" spans="2:221" x14ac:dyDescent="0.25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  <c r="EO657" s="56"/>
      <c r="EP657" s="56"/>
      <c r="EQ657" s="56"/>
      <c r="ER657" s="56"/>
      <c r="ES657" s="56"/>
      <c r="ET657" s="56"/>
      <c r="EU657" s="56"/>
      <c r="EV657" s="56"/>
      <c r="EW657" s="56"/>
      <c r="EX657" s="56"/>
      <c r="EY657" s="56"/>
      <c r="EZ657" s="56"/>
      <c r="FA657" s="56"/>
      <c r="FB657" s="56"/>
      <c r="FC657" s="56"/>
      <c r="FD657" s="56"/>
      <c r="FE657" s="56"/>
      <c r="FF657" s="56"/>
      <c r="FG657" s="56"/>
      <c r="FH657" s="56"/>
      <c r="FI657" s="56"/>
      <c r="FJ657" s="56"/>
      <c r="FK657" s="56"/>
      <c r="FL657" s="56"/>
      <c r="FM657" s="56"/>
      <c r="FN657" s="56"/>
      <c r="FO657" s="56"/>
      <c r="FP657" s="56"/>
      <c r="FQ657" s="56"/>
      <c r="FR657" s="56"/>
      <c r="FS657" s="56"/>
      <c r="FT657" s="56"/>
      <c r="FU657" s="56"/>
      <c r="FV657" s="56"/>
      <c r="FW657" s="56"/>
      <c r="FX657" s="56"/>
      <c r="FY657" s="56"/>
      <c r="FZ657" s="56"/>
      <c r="GA657" s="56"/>
      <c r="GB657" s="56"/>
      <c r="GC657" s="56"/>
      <c r="GD657" s="56"/>
      <c r="GE657" s="56"/>
      <c r="GF657" s="56"/>
      <c r="GG657" s="56"/>
      <c r="GH657" s="56"/>
      <c r="GI657" s="56"/>
      <c r="GJ657" s="56"/>
      <c r="GK657" s="56"/>
      <c r="GL657" s="56"/>
      <c r="GM657" s="56"/>
      <c r="GN657" s="56"/>
      <c r="GO657" s="56"/>
      <c r="GP657" s="56"/>
      <c r="GQ657" s="56"/>
      <c r="GR657" s="56"/>
      <c r="GS657" s="56"/>
      <c r="GT657" s="56"/>
      <c r="GU657" s="56"/>
      <c r="GV657" s="56"/>
      <c r="GW657" s="56"/>
      <c r="GX657" s="56"/>
      <c r="GY657" s="56"/>
      <c r="GZ657" s="56"/>
      <c r="HA657" s="56"/>
      <c r="HB657" s="56"/>
      <c r="HC657" s="56"/>
      <c r="HD657" s="56"/>
      <c r="HE657" s="56"/>
      <c r="HF657" s="56"/>
      <c r="HG657" s="56"/>
      <c r="HH657" s="56"/>
      <c r="HI657" s="56"/>
      <c r="HJ657" s="56"/>
      <c r="HK657" s="56"/>
      <c r="HL657" s="56"/>
      <c r="HM657" s="56"/>
    </row>
    <row r="658" spans="2:221" x14ac:dyDescent="0.25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  <c r="EO658" s="56"/>
      <c r="EP658" s="56"/>
      <c r="EQ658" s="56"/>
      <c r="ER658" s="56"/>
      <c r="ES658" s="56"/>
      <c r="ET658" s="56"/>
      <c r="EU658" s="56"/>
      <c r="EV658" s="56"/>
      <c r="EW658" s="56"/>
      <c r="EX658" s="56"/>
      <c r="EY658" s="56"/>
      <c r="EZ658" s="56"/>
      <c r="FA658" s="56"/>
      <c r="FB658" s="56"/>
      <c r="FC658" s="56"/>
      <c r="FD658" s="56"/>
      <c r="FE658" s="56"/>
      <c r="FF658" s="56"/>
      <c r="FG658" s="56"/>
      <c r="FH658" s="56"/>
      <c r="FI658" s="56"/>
      <c r="FJ658" s="56"/>
      <c r="FK658" s="56"/>
      <c r="FL658" s="56"/>
      <c r="FM658" s="56"/>
      <c r="FN658" s="56"/>
      <c r="FO658" s="56"/>
      <c r="FP658" s="56"/>
      <c r="FQ658" s="56"/>
      <c r="FR658" s="56"/>
      <c r="FS658" s="56"/>
      <c r="FT658" s="56"/>
      <c r="FU658" s="56"/>
      <c r="FV658" s="56"/>
      <c r="FW658" s="56"/>
      <c r="FX658" s="56"/>
      <c r="FY658" s="56"/>
      <c r="FZ658" s="56"/>
      <c r="GA658" s="56"/>
      <c r="GB658" s="56"/>
      <c r="GC658" s="56"/>
      <c r="GD658" s="56"/>
      <c r="GE658" s="56"/>
      <c r="GF658" s="56"/>
      <c r="GG658" s="56"/>
      <c r="GH658" s="56"/>
      <c r="GI658" s="56"/>
      <c r="GJ658" s="56"/>
      <c r="GK658" s="56"/>
      <c r="GL658" s="56"/>
      <c r="GM658" s="56"/>
      <c r="GN658" s="56"/>
      <c r="GO658" s="56"/>
      <c r="GP658" s="56"/>
      <c r="GQ658" s="56"/>
      <c r="GR658" s="56"/>
      <c r="GS658" s="56"/>
      <c r="GT658" s="56"/>
      <c r="GU658" s="56"/>
      <c r="GV658" s="56"/>
      <c r="GW658" s="56"/>
      <c r="GX658" s="56"/>
      <c r="GY658" s="56"/>
      <c r="GZ658" s="56"/>
      <c r="HA658" s="56"/>
      <c r="HB658" s="56"/>
      <c r="HC658" s="56"/>
      <c r="HD658" s="56"/>
      <c r="HE658" s="56"/>
      <c r="HF658" s="56"/>
      <c r="HG658" s="56"/>
      <c r="HH658" s="56"/>
      <c r="HI658" s="56"/>
      <c r="HJ658" s="56"/>
      <c r="HK658" s="56"/>
      <c r="HL658" s="56"/>
      <c r="HM658" s="56"/>
    </row>
    <row r="659" spans="2:221" x14ac:dyDescent="0.25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  <c r="EO659" s="56"/>
      <c r="EP659" s="56"/>
      <c r="EQ659" s="56"/>
      <c r="ER659" s="56"/>
      <c r="ES659" s="56"/>
      <c r="ET659" s="56"/>
      <c r="EU659" s="56"/>
      <c r="EV659" s="56"/>
      <c r="EW659" s="56"/>
      <c r="EX659" s="56"/>
      <c r="EY659" s="56"/>
      <c r="EZ659" s="56"/>
      <c r="FA659" s="56"/>
      <c r="FB659" s="56"/>
      <c r="FC659" s="56"/>
      <c r="FD659" s="56"/>
      <c r="FE659" s="56"/>
      <c r="FF659" s="56"/>
      <c r="FG659" s="56"/>
      <c r="FH659" s="56"/>
      <c r="FI659" s="56"/>
      <c r="FJ659" s="56"/>
      <c r="FK659" s="56"/>
      <c r="FL659" s="56"/>
      <c r="FM659" s="56"/>
      <c r="FN659" s="56"/>
      <c r="FO659" s="56"/>
      <c r="FP659" s="56"/>
      <c r="FQ659" s="56"/>
      <c r="FR659" s="56"/>
      <c r="FS659" s="56"/>
      <c r="FT659" s="56"/>
      <c r="FU659" s="56"/>
      <c r="FV659" s="56"/>
      <c r="FW659" s="56"/>
      <c r="FX659" s="56"/>
      <c r="FY659" s="56"/>
      <c r="FZ659" s="56"/>
      <c r="GA659" s="56"/>
      <c r="GB659" s="56"/>
      <c r="GC659" s="56"/>
      <c r="GD659" s="56"/>
      <c r="GE659" s="56"/>
      <c r="GF659" s="56"/>
      <c r="GG659" s="56"/>
      <c r="GH659" s="56"/>
      <c r="GI659" s="56"/>
      <c r="GJ659" s="56"/>
      <c r="GK659" s="56"/>
      <c r="GL659" s="56"/>
      <c r="GM659" s="56"/>
      <c r="GN659" s="56"/>
      <c r="GO659" s="56"/>
      <c r="GP659" s="56"/>
      <c r="GQ659" s="56"/>
      <c r="GR659" s="56"/>
      <c r="GS659" s="56"/>
      <c r="GT659" s="56"/>
      <c r="GU659" s="56"/>
      <c r="GV659" s="56"/>
      <c r="GW659" s="56"/>
      <c r="GX659" s="56"/>
      <c r="GY659" s="56"/>
      <c r="GZ659" s="56"/>
      <c r="HA659" s="56"/>
      <c r="HB659" s="56"/>
      <c r="HC659" s="56"/>
      <c r="HD659" s="56"/>
      <c r="HE659" s="56"/>
      <c r="HF659" s="56"/>
      <c r="HG659" s="56"/>
      <c r="HH659" s="56"/>
      <c r="HI659" s="56"/>
      <c r="HJ659" s="56"/>
      <c r="HK659" s="56"/>
      <c r="HL659" s="56"/>
      <c r="HM659" s="56"/>
    </row>
    <row r="660" spans="2:221" x14ac:dyDescent="0.25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  <c r="EO660" s="56"/>
      <c r="EP660" s="56"/>
      <c r="EQ660" s="56"/>
      <c r="ER660" s="56"/>
      <c r="ES660" s="56"/>
      <c r="ET660" s="56"/>
      <c r="EU660" s="56"/>
      <c r="EV660" s="56"/>
      <c r="EW660" s="56"/>
      <c r="EX660" s="56"/>
      <c r="EY660" s="56"/>
      <c r="EZ660" s="56"/>
      <c r="FA660" s="56"/>
      <c r="FB660" s="56"/>
      <c r="FC660" s="56"/>
      <c r="FD660" s="56"/>
      <c r="FE660" s="56"/>
      <c r="FF660" s="56"/>
      <c r="FG660" s="56"/>
      <c r="FH660" s="56"/>
      <c r="FI660" s="56"/>
      <c r="FJ660" s="56"/>
      <c r="FK660" s="56"/>
      <c r="FL660" s="56"/>
      <c r="FM660" s="56"/>
      <c r="FN660" s="56"/>
      <c r="FO660" s="56"/>
      <c r="FP660" s="56"/>
      <c r="FQ660" s="56"/>
      <c r="FR660" s="56"/>
      <c r="FS660" s="56"/>
      <c r="FT660" s="56"/>
      <c r="FU660" s="56"/>
      <c r="FV660" s="56"/>
      <c r="FW660" s="56"/>
      <c r="FX660" s="56"/>
      <c r="FY660" s="56"/>
      <c r="FZ660" s="56"/>
      <c r="GA660" s="56"/>
      <c r="GB660" s="56"/>
      <c r="GC660" s="56"/>
      <c r="GD660" s="56"/>
      <c r="GE660" s="56"/>
      <c r="GF660" s="56"/>
      <c r="GG660" s="56"/>
      <c r="GH660" s="56"/>
      <c r="GI660" s="56"/>
      <c r="GJ660" s="56"/>
      <c r="GK660" s="56"/>
      <c r="GL660" s="56"/>
      <c r="GM660" s="56"/>
      <c r="GN660" s="56"/>
      <c r="GO660" s="56"/>
      <c r="GP660" s="56"/>
      <c r="GQ660" s="56"/>
      <c r="GR660" s="56"/>
      <c r="GS660" s="56"/>
      <c r="GT660" s="56"/>
      <c r="GU660" s="56"/>
      <c r="GV660" s="56"/>
      <c r="GW660" s="56"/>
      <c r="GX660" s="56"/>
      <c r="GY660" s="56"/>
      <c r="GZ660" s="56"/>
      <c r="HA660" s="56"/>
      <c r="HB660" s="56"/>
      <c r="HC660" s="56"/>
      <c r="HD660" s="56"/>
      <c r="HE660" s="56"/>
      <c r="HF660" s="56"/>
      <c r="HG660" s="56"/>
      <c r="HH660" s="56"/>
      <c r="HI660" s="56"/>
      <c r="HJ660" s="56"/>
      <c r="HK660" s="56"/>
      <c r="HL660" s="56"/>
      <c r="HM660" s="56"/>
    </row>
    <row r="661" spans="2:221" x14ac:dyDescent="0.25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  <c r="EO661" s="56"/>
      <c r="EP661" s="56"/>
      <c r="EQ661" s="56"/>
      <c r="ER661" s="56"/>
      <c r="ES661" s="56"/>
      <c r="ET661" s="56"/>
      <c r="EU661" s="56"/>
      <c r="EV661" s="56"/>
      <c r="EW661" s="56"/>
      <c r="EX661" s="56"/>
      <c r="EY661" s="56"/>
      <c r="EZ661" s="56"/>
      <c r="FA661" s="56"/>
      <c r="FB661" s="56"/>
      <c r="FC661" s="56"/>
      <c r="FD661" s="56"/>
      <c r="FE661" s="56"/>
      <c r="FF661" s="56"/>
      <c r="FG661" s="56"/>
      <c r="FH661" s="56"/>
      <c r="FI661" s="56"/>
      <c r="FJ661" s="56"/>
      <c r="FK661" s="56"/>
      <c r="FL661" s="56"/>
      <c r="FM661" s="56"/>
      <c r="FN661" s="56"/>
      <c r="FO661" s="56"/>
      <c r="FP661" s="56"/>
      <c r="FQ661" s="56"/>
      <c r="FR661" s="56"/>
      <c r="FS661" s="56"/>
      <c r="FT661" s="56"/>
      <c r="FU661" s="56"/>
      <c r="FV661" s="56"/>
      <c r="FW661" s="56"/>
      <c r="FX661" s="56"/>
      <c r="FY661" s="56"/>
      <c r="FZ661" s="56"/>
      <c r="GA661" s="56"/>
      <c r="GB661" s="56"/>
      <c r="GC661" s="56"/>
      <c r="GD661" s="56"/>
      <c r="GE661" s="56"/>
      <c r="GF661" s="56"/>
      <c r="GG661" s="56"/>
      <c r="GH661" s="56"/>
      <c r="GI661" s="56"/>
      <c r="GJ661" s="56"/>
      <c r="GK661" s="56"/>
      <c r="GL661" s="56"/>
      <c r="GM661" s="56"/>
      <c r="GN661" s="56"/>
      <c r="GO661" s="56"/>
      <c r="GP661" s="56"/>
      <c r="GQ661" s="56"/>
      <c r="GR661" s="56"/>
      <c r="GS661" s="56"/>
      <c r="GT661" s="56"/>
      <c r="GU661" s="56"/>
      <c r="GV661" s="56"/>
      <c r="GW661" s="56"/>
      <c r="GX661" s="56"/>
      <c r="GY661" s="56"/>
      <c r="GZ661" s="56"/>
      <c r="HA661" s="56"/>
      <c r="HB661" s="56"/>
      <c r="HC661" s="56"/>
      <c r="HD661" s="56"/>
      <c r="HE661" s="56"/>
      <c r="HF661" s="56"/>
      <c r="HG661" s="56"/>
      <c r="HH661" s="56"/>
      <c r="HI661" s="56"/>
      <c r="HJ661" s="56"/>
      <c r="HK661" s="56"/>
      <c r="HL661" s="56"/>
      <c r="HM661" s="56"/>
    </row>
    <row r="662" spans="2:221" x14ac:dyDescent="0.25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  <c r="EO662" s="56"/>
      <c r="EP662" s="56"/>
      <c r="EQ662" s="56"/>
      <c r="ER662" s="56"/>
      <c r="ES662" s="56"/>
      <c r="ET662" s="56"/>
      <c r="EU662" s="56"/>
      <c r="EV662" s="56"/>
      <c r="EW662" s="56"/>
      <c r="EX662" s="56"/>
      <c r="EY662" s="56"/>
      <c r="EZ662" s="56"/>
      <c r="FA662" s="56"/>
      <c r="FB662" s="56"/>
      <c r="FC662" s="56"/>
      <c r="FD662" s="56"/>
      <c r="FE662" s="56"/>
      <c r="FF662" s="56"/>
      <c r="FG662" s="56"/>
      <c r="FH662" s="56"/>
      <c r="FI662" s="56"/>
      <c r="FJ662" s="56"/>
      <c r="FK662" s="56"/>
      <c r="FL662" s="56"/>
      <c r="FM662" s="56"/>
      <c r="FN662" s="56"/>
      <c r="FO662" s="56"/>
      <c r="FP662" s="56"/>
      <c r="FQ662" s="56"/>
      <c r="FR662" s="56"/>
      <c r="FS662" s="56"/>
      <c r="FT662" s="56"/>
      <c r="FU662" s="56"/>
      <c r="FV662" s="56"/>
      <c r="FW662" s="56"/>
      <c r="FX662" s="56"/>
      <c r="FY662" s="56"/>
      <c r="FZ662" s="56"/>
      <c r="GA662" s="56"/>
      <c r="GB662" s="56"/>
      <c r="GC662" s="56"/>
      <c r="GD662" s="56"/>
      <c r="GE662" s="56"/>
      <c r="GF662" s="56"/>
      <c r="GG662" s="56"/>
      <c r="GH662" s="56"/>
      <c r="GI662" s="56"/>
      <c r="GJ662" s="56"/>
      <c r="GK662" s="56"/>
      <c r="GL662" s="56"/>
      <c r="GM662" s="56"/>
      <c r="GN662" s="56"/>
      <c r="GO662" s="56"/>
      <c r="GP662" s="56"/>
      <c r="GQ662" s="56"/>
      <c r="GR662" s="56"/>
      <c r="GS662" s="56"/>
      <c r="GT662" s="56"/>
      <c r="GU662" s="56"/>
      <c r="GV662" s="56"/>
      <c r="GW662" s="56"/>
      <c r="GX662" s="56"/>
      <c r="GY662" s="56"/>
      <c r="GZ662" s="56"/>
      <c r="HA662" s="56"/>
      <c r="HB662" s="56"/>
      <c r="HC662" s="56"/>
      <c r="HD662" s="56"/>
      <c r="HE662" s="56"/>
      <c r="HF662" s="56"/>
      <c r="HG662" s="56"/>
      <c r="HH662" s="56"/>
      <c r="HI662" s="56"/>
      <c r="HJ662" s="56"/>
      <c r="HK662" s="56"/>
      <c r="HL662" s="56"/>
      <c r="HM662" s="56"/>
    </row>
    <row r="663" spans="2:221" x14ac:dyDescent="0.25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  <c r="EO663" s="56"/>
      <c r="EP663" s="56"/>
      <c r="EQ663" s="56"/>
      <c r="ER663" s="56"/>
      <c r="ES663" s="56"/>
      <c r="ET663" s="56"/>
      <c r="EU663" s="56"/>
      <c r="EV663" s="56"/>
      <c r="EW663" s="56"/>
      <c r="EX663" s="56"/>
      <c r="EY663" s="56"/>
      <c r="EZ663" s="56"/>
      <c r="FA663" s="56"/>
      <c r="FB663" s="56"/>
      <c r="FC663" s="56"/>
      <c r="FD663" s="56"/>
      <c r="FE663" s="56"/>
      <c r="FF663" s="56"/>
      <c r="FG663" s="56"/>
      <c r="FH663" s="56"/>
      <c r="FI663" s="56"/>
      <c r="FJ663" s="56"/>
      <c r="FK663" s="56"/>
      <c r="FL663" s="56"/>
      <c r="FM663" s="56"/>
      <c r="FN663" s="56"/>
      <c r="FO663" s="56"/>
      <c r="FP663" s="56"/>
      <c r="FQ663" s="56"/>
      <c r="FR663" s="56"/>
      <c r="FS663" s="56"/>
      <c r="FT663" s="56"/>
      <c r="FU663" s="56"/>
      <c r="FV663" s="56"/>
      <c r="FW663" s="56"/>
      <c r="FX663" s="56"/>
      <c r="FY663" s="56"/>
      <c r="FZ663" s="56"/>
      <c r="GA663" s="56"/>
      <c r="GB663" s="56"/>
      <c r="GC663" s="56"/>
      <c r="GD663" s="56"/>
      <c r="GE663" s="56"/>
      <c r="GF663" s="56"/>
      <c r="GG663" s="56"/>
      <c r="GH663" s="56"/>
      <c r="GI663" s="56"/>
      <c r="GJ663" s="56"/>
      <c r="GK663" s="56"/>
      <c r="GL663" s="56"/>
      <c r="GM663" s="56"/>
      <c r="GN663" s="56"/>
      <c r="GO663" s="56"/>
      <c r="GP663" s="56"/>
      <c r="GQ663" s="56"/>
      <c r="GR663" s="56"/>
      <c r="GS663" s="56"/>
      <c r="GT663" s="56"/>
      <c r="GU663" s="56"/>
      <c r="GV663" s="56"/>
      <c r="GW663" s="56"/>
      <c r="GX663" s="56"/>
      <c r="GY663" s="56"/>
      <c r="GZ663" s="56"/>
      <c r="HA663" s="56"/>
      <c r="HB663" s="56"/>
      <c r="HC663" s="56"/>
      <c r="HD663" s="56"/>
      <c r="HE663" s="56"/>
      <c r="HF663" s="56"/>
      <c r="HG663" s="56"/>
      <c r="HH663" s="56"/>
      <c r="HI663" s="56"/>
      <c r="HJ663" s="56"/>
      <c r="HK663" s="56"/>
      <c r="HL663" s="56"/>
      <c r="HM663" s="56"/>
    </row>
    <row r="664" spans="2:221" x14ac:dyDescent="0.25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  <c r="EO664" s="56"/>
      <c r="EP664" s="56"/>
      <c r="EQ664" s="56"/>
      <c r="ER664" s="56"/>
      <c r="ES664" s="56"/>
      <c r="ET664" s="56"/>
      <c r="EU664" s="56"/>
      <c r="EV664" s="56"/>
      <c r="EW664" s="56"/>
      <c r="EX664" s="56"/>
      <c r="EY664" s="56"/>
      <c r="EZ664" s="56"/>
      <c r="FA664" s="56"/>
      <c r="FB664" s="56"/>
      <c r="FC664" s="56"/>
      <c r="FD664" s="56"/>
      <c r="FE664" s="56"/>
      <c r="FF664" s="56"/>
      <c r="FG664" s="56"/>
      <c r="FH664" s="56"/>
      <c r="FI664" s="56"/>
      <c r="FJ664" s="56"/>
      <c r="FK664" s="56"/>
      <c r="FL664" s="56"/>
      <c r="FM664" s="56"/>
      <c r="FN664" s="56"/>
      <c r="FO664" s="56"/>
      <c r="FP664" s="56"/>
      <c r="FQ664" s="56"/>
      <c r="FR664" s="56"/>
      <c r="FS664" s="56"/>
      <c r="FT664" s="56"/>
      <c r="FU664" s="56"/>
      <c r="FV664" s="56"/>
      <c r="FW664" s="56"/>
      <c r="FX664" s="56"/>
      <c r="FY664" s="56"/>
      <c r="FZ664" s="56"/>
      <c r="GA664" s="56"/>
      <c r="GB664" s="56"/>
      <c r="GC664" s="56"/>
      <c r="GD664" s="56"/>
      <c r="GE664" s="56"/>
      <c r="GF664" s="56"/>
      <c r="GG664" s="56"/>
      <c r="GH664" s="56"/>
      <c r="GI664" s="56"/>
      <c r="GJ664" s="56"/>
      <c r="GK664" s="56"/>
      <c r="GL664" s="56"/>
      <c r="GM664" s="56"/>
      <c r="GN664" s="56"/>
      <c r="GO664" s="56"/>
      <c r="GP664" s="56"/>
      <c r="GQ664" s="56"/>
      <c r="GR664" s="56"/>
      <c r="GS664" s="56"/>
      <c r="GT664" s="56"/>
      <c r="GU664" s="56"/>
      <c r="GV664" s="56"/>
      <c r="GW664" s="56"/>
      <c r="GX664" s="56"/>
      <c r="GY664" s="56"/>
      <c r="GZ664" s="56"/>
      <c r="HA664" s="56"/>
      <c r="HB664" s="56"/>
      <c r="HC664" s="56"/>
      <c r="HD664" s="56"/>
      <c r="HE664" s="56"/>
      <c r="HF664" s="56"/>
      <c r="HG664" s="56"/>
      <c r="HH664" s="56"/>
      <c r="HI664" s="56"/>
      <c r="HJ664" s="56"/>
      <c r="HK664" s="56"/>
      <c r="HL664" s="56"/>
      <c r="HM664" s="56"/>
    </row>
    <row r="665" spans="2:221" x14ac:dyDescent="0.25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  <c r="EO665" s="56"/>
      <c r="EP665" s="56"/>
      <c r="EQ665" s="56"/>
      <c r="ER665" s="56"/>
      <c r="ES665" s="56"/>
      <c r="ET665" s="56"/>
      <c r="EU665" s="56"/>
      <c r="EV665" s="56"/>
      <c r="EW665" s="56"/>
      <c r="EX665" s="56"/>
      <c r="EY665" s="56"/>
      <c r="EZ665" s="56"/>
      <c r="FA665" s="56"/>
      <c r="FB665" s="56"/>
      <c r="FC665" s="56"/>
      <c r="FD665" s="56"/>
      <c r="FE665" s="56"/>
      <c r="FF665" s="56"/>
      <c r="FG665" s="56"/>
      <c r="FH665" s="56"/>
      <c r="FI665" s="56"/>
      <c r="FJ665" s="56"/>
      <c r="FK665" s="56"/>
      <c r="FL665" s="56"/>
      <c r="FM665" s="56"/>
      <c r="FN665" s="56"/>
      <c r="FO665" s="56"/>
      <c r="FP665" s="56"/>
      <c r="FQ665" s="56"/>
      <c r="FR665" s="56"/>
      <c r="FS665" s="56"/>
      <c r="FT665" s="56"/>
      <c r="FU665" s="56"/>
      <c r="FV665" s="56"/>
      <c r="FW665" s="56"/>
      <c r="FX665" s="56"/>
      <c r="FY665" s="56"/>
      <c r="FZ665" s="56"/>
      <c r="GA665" s="56"/>
      <c r="GB665" s="56"/>
      <c r="GC665" s="56"/>
      <c r="GD665" s="56"/>
      <c r="GE665" s="56"/>
      <c r="GF665" s="56"/>
      <c r="GG665" s="56"/>
      <c r="GH665" s="56"/>
      <c r="GI665" s="56"/>
      <c r="GJ665" s="56"/>
      <c r="GK665" s="56"/>
      <c r="GL665" s="56"/>
      <c r="GM665" s="56"/>
      <c r="GN665" s="56"/>
      <c r="GO665" s="56"/>
      <c r="GP665" s="56"/>
      <c r="GQ665" s="56"/>
      <c r="GR665" s="56"/>
      <c r="GS665" s="56"/>
      <c r="GT665" s="56"/>
      <c r="GU665" s="56"/>
      <c r="GV665" s="56"/>
      <c r="GW665" s="56"/>
      <c r="GX665" s="56"/>
      <c r="GY665" s="56"/>
      <c r="GZ665" s="56"/>
      <c r="HA665" s="56"/>
      <c r="HB665" s="56"/>
      <c r="HC665" s="56"/>
      <c r="HD665" s="56"/>
      <c r="HE665" s="56"/>
      <c r="HF665" s="56"/>
      <c r="HG665" s="56"/>
      <c r="HH665" s="56"/>
      <c r="HI665" s="56"/>
      <c r="HJ665" s="56"/>
      <c r="HK665" s="56"/>
      <c r="HL665" s="56"/>
      <c r="HM665" s="56"/>
    </row>
    <row r="666" spans="2:221" x14ac:dyDescent="0.25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  <c r="EO666" s="56"/>
      <c r="EP666" s="56"/>
      <c r="EQ666" s="56"/>
      <c r="ER666" s="56"/>
      <c r="ES666" s="56"/>
      <c r="ET666" s="56"/>
      <c r="EU666" s="56"/>
      <c r="EV666" s="56"/>
      <c r="EW666" s="56"/>
      <c r="EX666" s="56"/>
      <c r="EY666" s="56"/>
      <c r="EZ666" s="56"/>
      <c r="FA666" s="56"/>
      <c r="FB666" s="56"/>
      <c r="FC666" s="56"/>
      <c r="FD666" s="56"/>
      <c r="FE666" s="56"/>
      <c r="FF666" s="56"/>
      <c r="FG666" s="56"/>
      <c r="FH666" s="56"/>
      <c r="FI666" s="56"/>
      <c r="FJ666" s="56"/>
      <c r="FK666" s="56"/>
      <c r="FL666" s="56"/>
      <c r="FM666" s="56"/>
      <c r="FN666" s="56"/>
      <c r="FO666" s="56"/>
      <c r="FP666" s="56"/>
      <c r="FQ666" s="56"/>
      <c r="FR666" s="56"/>
      <c r="FS666" s="56"/>
      <c r="FT666" s="56"/>
      <c r="FU666" s="56"/>
      <c r="FV666" s="56"/>
      <c r="FW666" s="56"/>
      <c r="FX666" s="56"/>
      <c r="FY666" s="56"/>
      <c r="FZ666" s="56"/>
      <c r="GA666" s="56"/>
      <c r="GB666" s="56"/>
      <c r="GC666" s="56"/>
      <c r="GD666" s="56"/>
      <c r="GE666" s="56"/>
      <c r="GF666" s="56"/>
      <c r="GG666" s="56"/>
      <c r="GH666" s="56"/>
      <c r="GI666" s="56"/>
      <c r="GJ666" s="56"/>
      <c r="GK666" s="56"/>
      <c r="GL666" s="56"/>
      <c r="GM666" s="56"/>
      <c r="GN666" s="56"/>
      <c r="GO666" s="56"/>
      <c r="GP666" s="56"/>
      <c r="GQ666" s="56"/>
      <c r="GR666" s="56"/>
      <c r="GS666" s="56"/>
      <c r="GT666" s="56"/>
      <c r="GU666" s="56"/>
      <c r="GV666" s="56"/>
      <c r="GW666" s="56"/>
      <c r="GX666" s="56"/>
      <c r="GY666" s="56"/>
      <c r="GZ666" s="56"/>
      <c r="HA666" s="56"/>
      <c r="HB666" s="56"/>
      <c r="HC666" s="56"/>
      <c r="HD666" s="56"/>
      <c r="HE666" s="56"/>
      <c r="HF666" s="56"/>
      <c r="HG666" s="56"/>
      <c r="HH666" s="56"/>
      <c r="HI666" s="56"/>
      <c r="HJ666" s="56"/>
      <c r="HK666" s="56"/>
      <c r="HL666" s="56"/>
      <c r="HM666" s="56"/>
    </row>
    <row r="667" spans="2:221" x14ac:dyDescent="0.25"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  <c r="EO667" s="56"/>
      <c r="EP667" s="56"/>
      <c r="EQ667" s="56"/>
      <c r="ER667" s="56"/>
      <c r="ES667" s="56"/>
      <c r="ET667" s="56"/>
      <c r="EU667" s="56"/>
      <c r="EV667" s="56"/>
      <c r="EW667" s="56"/>
      <c r="EX667" s="56"/>
      <c r="EY667" s="56"/>
      <c r="EZ667" s="56"/>
      <c r="FA667" s="56"/>
      <c r="FB667" s="56"/>
      <c r="FC667" s="56"/>
      <c r="FD667" s="56"/>
      <c r="FE667" s="56"/>
      <c r="FF667" s="56"/>
      <c r="FG667" s="56"/>
      <c r="FH667" s="56"/>
      <c r="FI667" s="56"/>
      <c r="FJ667" s="56"/>
      <c r="FK667" s="56"/>
      <c r="FL667" s="56"/>
      <c r="FM667" s="56"/>
      <c r="FN667" s="56"/>
      <c r="FO667" s="56"/>
      <c r="FP667" s="56"/>
      <c r="FQ667" s="56"/>
      <c r="FR667" s="56"/>
      <c r="FS667" s="56"/>
      <c r="FT667" s="56"/>
      <c r="FU667" s="56"/>
      <c r="FV667" s="56"/>
      <c r="FW667" s="56"/>
      <c r="FX667" s="56"/>
      <c r="FY667" s="56"/>
      <c r="FZ667" s="56"/>
      <c r="GA667" s="56"/>
      <c r="GB667" s="56"/>
      <c r="GC667" s="56"/>
      <c r="GD667" s="56"/>
      <c r="GE667" s="56"/>
      <c r="GF667" s="56"/>
      <c r="GG667" s="56"/>
      <c r="GH667" s="56"/>
      <c r="GI667" s="56"/>
      <c r="GJ667" s="56"/>
      <c r="GK667" s="56"/>
      <c r="GL667" s="56"/>
      <c r="GM667" s="56"/>
      <c r="GN667" s="56"/>
      <c r="GO667" s="56"/>
      <c r="GP667" s="56"/>
      <c r="GQ667" s="56"/>
      <c r="GR667" s="56"/>
      <c r="GS667" s="56"/>
      <c r="GT667" s="56"/>
      <c r="GU667" s="56"/>
      <c r="GV667" s="56"/>
      <c r="GW667" s="56"/>
      <c r="GX667" s="56"/>
      <c r="GY667" s="56"/>
      <c r="GZ667" s="56"/>
      <c r="HA667" s="56"/>
      <c r="HB667" s="56"/>
      <c r="HC667" s="56"/>
      <c r="HD667" s="56"/>
      <c r="HE667" s="56"/>
      <c r="HF667" s="56"/>
      <c r="HG667" s="56"/>
      <c r="HH667" s="56"/>
      <c r="HI667" s="56"/>
      <c r="HJ667" s="56"/>
      <c r="HK667" s="56"/>
      <c r="HL667" s="56"/>
      <c r="HM667" s="56"/>
    </row>
    <row r="668" spans="2:221" x14ac:dyDescent="0.25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  <c r="EO668" s="56"/>
      <c r="EP668" s="56"/>
      <c r="EQ668" s="56"/>
      <c r="ER668" s="56"/>
      <c r="ES668" s="56"/>
      <c r="ET668" s="56"/>
      <c r="EU668" s="56"/>
      <c r="EV668" s="56"/>
      <c r="EW668" s="56"/>
      <c r="EX668" s="56"/>
      <c r="EY668" s="56"/>
      <c r="EZ668" s="56"/>
      <c r="FA668" s="56"/>
      <c r="FB668" s="56"/>
      <c r="FC668" s="56"/>
      <c r="FD668" s="56"/>
      <c r="FE668" s="56"/>
      <c r="FF668" s="56"/>
      <c r="FG668" s="56"/>
      <c r="FH668" s="56"/>
      <c r="FI668" s="56"/>
      <c r="FJ668" s="56"/>
      <c r="FK668" s="56"/>
      <c r="FL668" s="56"/>
      <c r="FM668" s="56"/>
      <c r="FN668" s="56"/>
      <c r="FO668" s="56"/>
      <c r="FP668" s="56"/>
      <c r="FQ668" s="56"/>
      <c r="FR668" s="56"/>
      <c r="FS668" s="56"/>
      <c r="FT668" s="56"/>
      <c r="FU668" s="56"/>
      <c r="FV668" s="56"/>
      <c r="FW668" s="56"/>
      <c r="FX668" s="56"/>
      <c r="FY668" s="56"/>
      <c r="FZ668" s="56"/>
      <c r="GA668" s="56"/>
      <c r="GB668" s="56"/>
      <c r="GC668" s="56"/>
      <c r="GD668" s="56"/>
      <c r="GE668" s="56"/>
      <c r="GF668" s="56"/>
      <c r="GG668" s="56"/>
      <c r="GH668" s="56"/>
      <c r="GI668" s="56"/>
      <c r="GJ668" s="56"/>
      <c r="GK668" s="56"/>
      <c r="GL668" s="56"/>
      <c r="GM668" s="56"/>
      <c r="GN668" s="56"/>
      <c r="GO668" s="56"/>
      <c r="GP668" s="56"/>
      <c r="GQ668" s="56"/>
      <c r="GR668" s="56"/>
      <c r="GS668" s="56"/>
      <c r="GT668" s="56"/>
      <c r="GU668" s="56"/>
      <c r="GV668" s="56"/>
      <c r="GW668" s="56"/>
      <c r="GX668" s="56"/>
      <c r="GY668" s="56"/>
      <c r="GZ668" s="56"/>
      <c r="HA668" s="56"/>
      <c r="HB668" s="56"/>
      <c r="HC668" s="56"/>
      <c r="HD668" s="56"/>
      <c r="HE668" s="56"/>
      <c r="HF668" s="56"/>
      <c r="HG668" s="56"/>
      <c r="HH668" s="56"/>
      <c r="HI668" s="56"/>
      <c r="HJ668" s="56"/>
      <c r="HK668" s="56"/>
      <c r="HL668" s="56"/>
      <c r="HM668" s="56"/>
    </row>
    <row r="669" spans="2:221" x14ac:dyDescent="0.25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  <c r="EO669" s="56"/>
      <c r="EP669" s="56"/>
      <c r="EQ669" s="56"/>
      <c r="ER669" s="56"/>
      <c r="ES669" s="56"/>
      <c r="ET669" s="56"/>
      <c r="EU669" s="56"/>
      <c r="EV669" s="56"/>
      <c r="EW669" s="56"/>
      <c r="EX669" s="56"/>
      <c r="EY669" s="56"/>
      <c r="EZ669" s="56"/>
      <c r="FA669" s="56"/>
      <c r="FB669" s="56"/>
      <c r="FC669" s="56"/>
      <c r="FD669" s="56"/>
      <c r="FE669" s="56"/>
      <c r="FF669" s="56"/>
      <c r="FG669" s="56"/>
      <c r="FH669" s="56"/>
      <c r="FI669" s="56"/>
      <c r="FJ669" s="56"/>
      <c r="FK669" s="56"/>
      <c r="FL669" s="56"/>
      <c r="FM669" s="56"/>
      <c r="FN669" s="56"/>
      <c r="FO669" s="56"/>
      <c r="FP669" s="56"/>
      <c r="FQ669" s="56"/>
      <c r="FR669" s="56"/>
      <c r="FS669" s="56"/>
      <c r="FT669" s="56"/>
      <c r="FU669" s="56"/>
      <c r="FV669" s="56"/>
      <c r="FW669" s="56"/>
      <c r="FX669" s="56"/>
      <c r="FY669" s="56"/>
      <c r="FZ669" s="56"/>
      <c r="GA669" s="56"/>
      <c r="GB669" s="56"/>
      <c r="GC669" s="56"/>
      <c r="GD669" s="56"/>
      <c r="GE669" s="56"/>
      <c r="GF669" s="56"/>
      <c r="GG669" s="56"/>
      <c r="GH669" s="56"/>
      <c r="GI669" s="56"/>
      <c r="GJ669" s="56"/>
      <c r="GK669" s="56"/>
      <c r="GL669" s="56"/>
      <c r="GM669" s="56"/>
      <c r="GN669" s="56"/>
      <c r="GO669" s="56"/>
      <c r="GP669" s="56"/>
      <c r="GQ669" s="56"/>
      <c r="GR669" s="56"/>
      <c r="GS669" s="56"/>
      <c r="GT669" s="56"/>
      <c r="GU669" s="56"/>
      <c r="GV669" s="56"/>
      <c r="GW669" s="56"/>
      <c r="GX669" s="56"/>
      <c r="GY669" s="56"/>
      <c r="GZ669" s="56"/>
      <c r="HA669" s="56"/>
      <c r="HB669" s="56"/>
      <c r="HC669" s="56"/>
      <c r="HD669" s="56"/>
      <c r="HE669" s="56"/>
      <c r="HF669" s="56"/>
      <c r="HG669" s="56"/>
      <c r="HH669" s="56"/>
      <c r="HI669" s="56"/>
      <c r="HJ669" s="56"/>
      <c r="HK669" s="56"/>
      <c r="HL669" s="56"/>
      <c r="HM669" s="56"/>
    </row>
    <row r="670" spans="2:221" x14ac:dyDescent="0.25"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  <c r="EO670" s="56"/>
      <c r="EP670" s="56"/>
      <c r="EQ670" s="56"/>
      <c r="ER670" s="56"/>
      <c r="ES670" s="56"/>
      <c r="ET670" s="56"/>
      <c r="EU670" s="56"/>
      <c r="EV670" s="56"/>
      <c r="EW670" s="56"/>
      <c r="EX670" s="56"/>
      <c r="EY670" s="56"/>
      <c r="EZ670" s="56"/>
      <c r="FA670" s="56"/>
      <c r="FB670" s="56"/>
      <c r="FC670" s="56"/>
      <c r="FD670" s="56"/>
      <c r="FE670" s="56"/>
      <c r="FF670" s="56"/>
      <c r="FG670" s="56"/>
      <c r="FH670" s="56"/>
      <c r="FI670" s="56"/>
      <c r="FJ670" s="56"/>
      <c r="FK670" s="56"/>
      <c r="FL670" s="56"/>
      <c r="FM670" s="56"/>
      <c r="FN670" s="56"/>
      <c r="FO670" s="56"/>
      <c r="FP670" s="56"/>
      <c r="FQ670" s="56"/>
      <c r="FR670" s="56"/>
      <c r="FS670" s="56"/>
      <c r="FT670" s="56"/>
      <c r="FU670" s="56"/>
      <c r="FV670" s="56"/>
      <c r="FW670" s="56"/>
      <c r="FX670" s="56"/>
      <c r="FY670" s="56"/>
      <c r="FZ670" s="56"/>
      <c r="GA670" s="56"/>
      <c r="GB670" s="56"/>
      <c r="GC670" s="56"/>
      <c r="GD670" s="56"/>
      <c r="GE670" s="56"/>
      <c r="GF670" s="56"/>
      <c r="GG670" s="56"/>
      <c r="GH670" s="56"/>
      <c r="GI670" s="56"/>
      <c r="GJ670" s="56"/>
      <c r="GK670" s="56"/>
      <c r="GL670" s="56"/>
      <c r="GM670" s="56"/>
      <c r="GN670" s="56"/>
      <c r="GO670" s="56"/>
      <c r="GP670" s="56"/>
      <c r="GQ670" s="56"/>
      <c r="GR670" s="56"/>
      <c r="GS670" s="56"/>
      <c r="GT670" s="56"/>
      <c r="GU670" s="56"/>
      <c r="GV670" s="56"/>
      <c r="GW670" s="56"/>
      <c r="GX670" s="56"/>
      <c r="GY670" s="56"/>
      <c r="GZ670" s="56"/>
      <c r="HA670" s="56"/>
      <c r="HB670" s="56"/>
      <c r="HC670" s="56"/>
      <c r="HD670" s="56"/>
      <c r="HE670" s="56"/>
      <c r="HF670" s="56"/>
      <c r="HG670" s="56"/>
      <c r="HH670" s="56"/>
      <c r="HI670" s="56"/>
      <c r="HJ670" s="56"/>
      <c r="HK670" s="56"/>
      <c r="HL670" s="56"/>
      <c r="HM670" s="56"/>
    </row>
    <row r="671" spans="2:221" x14ac:dyDescent="0.25"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  <c r="EO671" s="56"/>
      <c r="EP671" s="56"/>
      <c r="EQ671" s="56"/>
      <c r="ER671" s="56"/>
      <c r="ES671" s="56"/>
      <c r="ET671" s="56"/>
      <c r="EU671" s="56"/>
      <c r="EV671" s="56"/>
      <c r="EW671" s="56"/>
      <c r="EX671" s="56"/>
      <c r="EY671" s="56"/>
      <c r="EZ671" s="56"/>
      <c r="FA671" s="56"/>
      <c r="FB671" s="56"/>
      <c r="FC671" s="56"/>
      <c r="FD671" s="56"/>
      <c r="FE671" s="56"/>
      <c r="FF671" s="56"/>
      <c r="FG671" s="56"/>
      <c r="FH671" s="56"/>
      <c r="FI671" s="56"/>
      <c r="FJ671" s="56"/>
      <c r="FK671" s="56"/>
      <c r="FL671" s="56"/>
      <c r="FM671" s="56"/>
      <c r="FN671" s="56"/>
      <c r="FO671" s="56"/>
      <c r="FP671" s="56"/>
      <c r="FQ671" s="56"/>
      <c r="FR671" s="56"/>
      <c r="FS671" s="56"/>
      <c r="FT671" s="56"/>
      <c r="FU671" s="56"/>
      <c r="FV671" s="56"/>
      <c r="FW671" s="56"/>
      <c r="FX671" s="56"/>
      <c r="FY671" s="56"/>
      <c r="FZ671" s="56"/>
      <c r="GA671" s="56"/>
      <c r="GB671" s="56"/>
      <c r="GC671" s="56"/>
      <c r="GD671" s="56"/>
      <c r="GE671" s="56"/>
      <c r="GF671" s="56"/>
      <c r="GG671" s="56"/>
      <c r="GH671" s="56"/>
      <c r="GI671" s="56"/>
      <c r="GJ671" s="56"/>
      <c r="GK671" s="56"/>
      <c r="GL671" s="56"/>
      <c r="GM671" s="56"/>
      <c r="GN671" s="56"/>
      <c r="GO671" s="56"/>
      <c r="GP671" s="56"/>
      <c r="GQ671" s="56"/>
      <c r="GR671" s="56"/>
      <c r="GS671" s="56"/>
      <c r="GT671" s="56"/>
      <c r="GU671" s="56"/>
      <c r="GV671" s="56"/>
      <c r="GW671" s="56"/>
      <c r="GX671" s="56"/>
      <c r="GY671" s="56"/>
      <c r="GZ671" s="56"/>
      <c r="HA671" s="56"/>
      <c r="HB671" s="56"/>
      <c r="HC671" s="56"/>
      <c r="HD671" s="56"/>
      <c r="HE671" s="56"/>
      <c r="HF671" s="56"/>
      <c r="HG671" s="56"/>
      <c r="HH671" s="56"/>
      <c r="HI671" s="56"/>
      <c r="HJ671" s="56"/>
      <c r="HK671" s="56"/>
      <c r="HL671" s="56"/>
      <c r="HM671" s="56"/>
    </row>
    <row r="672" spans="2:221" x14ac:dyDescent="0.25"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  <c r="EO672" s="56"/>
      <c r="EP672" s="56"/>
      <c r="EQ672" s="56"/>
      <c r="ER672" s="56"/>
      <c r="ES672" s="56"/>
      <c r="ET672" s="56"/>
      <c r="EU672" s="56"/>
      <c r="EV672" s="56"/>
      <c r="EW672" s="56"/>
      <c r="EX672" s="56"/>
      <c r="EY672" s="56"/>
      <c r="EZ672" s="56"/>
      <c r="FA672" s="56"/>
      <c r="FB672" s="56"/>
      <c r="FC672" s="56"/>
      <c r="FD672" s="56"/>
      <c r="FE672" s="56"/>
      <c r="FF672" s="56"/>
      <c r="FG672" s="56"/>
      <c r="FH672" s="56"/>
      <c r="FI672" s="56"/>
      <c r="FJ672" s="56"/>
      <c r="FK672" s="56"/>
      <c r="FL672" s="56"/>
      <c r="FM672" s="56"/>
      <c r="FN672" s="56"/>
      <c r="FO672" s="56"/>
      <c r="FP672" s="56"/>
      <c r="FQ672" s="56"/>
      <c r="FR672" s="56"/>
      <c r="FS672" s="56"/>
      <c r="FT672" s="56"/>
      <c r="FU672" s="56"/>
      <c r="FV672" s="56"/>
      <c r="FW672" s="56"/>
      <c r="FX672" s="56"/>
      <c r="FY672" s="56"/>
      <c r="FZ672" s="56"/>
      <c r="GA672" s="56"/>
      <c r="GB672" s="56"/>
      <c r="GC672" s="56"/>
      <c r="GD672" s="56"/>
      <c r="GE672" s="56"/>
      <c r="GF672" s="56"/>
      <c r="GG672" s="56"/>
      <c r="GH672" s="56"/>
      <c r="GI672" s="56"/>
      <c r="GJ672" s="56"/>
      <c r="GK672" s="56"/>
      <c r="GL672" s="56"/>
      <c r="GM672" s="56"/>
      <c r="GN672" s="56"/>
      <c r="GO672" s="56"/>
      <c r="GP672" s="56"/>
      <c r="GQ672" s="56"/>
      <c r="GR672" s="56"/>
      <c r="GS672" s="56"/>
      <c r="GT672" s="56"/>
      <c r="GU672" s="56"/>
      <c r="GV672" s="56"/>
      <c r="GW672" s="56"/>
      <c r="GX672" s="56"/>
      <c r="GY672" s="56"/>
      <c r="GZ672" s="56"/>
      <c r="HA672" s="56"/>
      <c r="HB672" s="56"/>
      <c r="HC672" s="56"/>
      <c r="HD672" s="56"/>
      <c r="HE672" s="56"/>
      <c r="HF672" s="56"/>
      <c r="HG672" s="56"/>
      <c r="HH672" s="56"/>
      <c r="HI672" s="56"/>
      <c r="HJ672" s="56"/>
      <c r="HK672" s="56"/>
      <c r="HL672" s="56"/>
      <c r="HM672" s="56"/>
    </row>
    <row r="673" spans="2:221" x14ac:dyDescent="0.25"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  <c r="EO673" s="56"/>
      <c r="EP673" s="56"/>
      <c r="EQ673" s="56"/>
      <c r="ER673" s="56"/>
      <c r="ES673" s="56"/>
      <c r="ET673" s="56"/>
      <c r="EU673" s="56"/>
      <c r="EV673" s="56"/>
      <c r="EW673" s="56"/>
      <c r="EX673" s="56"/>
      <c r="EY673" s="56"/>
      <c r="EZ673" s="56"/>
      <c r="FA673" s="56"/>
      <c r="FB673" s="56"/>
      <c r="FC673" s="56"/>
      <c r="FD673" s="56"/>
      <c r="FE673" s="56"/>
      <c r="FF673" s="56"/>
      <c r="FG673" s="56"/>
      <c r="FH673" s="56"/>
      <c r="FI673" s="56"/>
      <c r="FJ673" s="56"/>
      <c r="FK673" s="56"/>
      <c r="FL673" s="56"/>
      <c r="FM673" s="56"/>
      <c r="FN673" s="56"/>
      <c r="FO673" s="56"/>
      <c r="FP673" s="56"/>
      <c r="FQ673" s="56"/>
      <c r="FR673" s="56"/>
      <c r="FS673" s="56"/>
      <c r="FT673" s="56"/>
      <c r="FU673" s="56"/>
      <c r="FV673" s="56"/>
      <c r="FW673" s="56"/>
      <c r="FX673" s="56"/>
      <c r="FY673" s="56"/>
      <c r="FZ673" s="56"/>
      <c r="GA673" s="56"/>
      <c r="GB673" s="56"/>
      <c r="GC673" s="56"/>
      <c r="GD673" s="56"/>
      <c r="GE673" s="56"/>
      <c r="GF673" s="56"/>
      <c r="GG673" s="56"/>
      <c r="GH673" s="56"/>
      <c r="GI673" s="56"/>
      <c r="GJ673" s="56"/>
      <c r="GK673" s="56"/>
      <c r="GL673" s="56"/>
      <c r="GM673" s="56"/>
      <c r="GN673" s="56"/>
      <c r="GO673" s="56"/>
      <c r="GP673" s="56"/>
      <c r="GQ673" s="56"/>
      <c r="GR673" s="56"/>
      <c r="GS673" s="56"/>
      <c r="GT673" s="56"/>
      <c r="GU673" s="56"/>
      <c r="GV673" s="56"/>
      <c r="GW673" s="56"/>
      <c r="GX673" s="56"/>
      <c r="GY673" s="56"/>
      <c r="GZ673" s="56"/>
      <c r="HA673" s="56"/>
      <c r="HB673" s="56"/>
      <c r="HC673" s="56"/>
      <c r="HD673" s="56"/>
      <c r="HE673" s="56"/>
      <c r="HF673" s="56"/>
      <c r="HG673" s="56"/>
      <c r="HH673" s="56"/>
      <c r="HI673" s="56"/>
      <c r="HJ673" s="56"/>
      <c r="HK673" s="56"/>
      <c r="HL673" s="56"/>
      <c r="HM673" s="56"/>
    </row>
    <row r="674" spans="2:221" x14ac:dyDescent="0.25"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  <c r="EO674" s="56"/>
      <c r="EP674" s="56"/>
      <c r="EQ674" s="56"/>
      <c r="ER674" s="56"/>
      <c r="ES674" s="56"/>
      <c r="ET674" s="56"/>
      <c r="EU674" s="56"/>
      <c r="EV674" s="56"/>
      <c r="EW674" s="56"/>
      <c r="EX674" s="56"/>
      <c r="EY674" s="56"/>
      <c r="EZ674" s="56"/>
      <c r="FA674" s="56"/>
      <c r="FB674" s="56"/>
      <c r="FC674" s="56"/>
      <c r="FD674" s="56"/>
      <c r="FE674" s="56"/>
      <c r="FF674" s="56"/>
      <c r="FG674" s="56"/>
      <c r="FH674" s="56"/>
      <c r="FI674" s="56"/>
      <c r="FJ674" s="56"/>
      <c r="FK674" s="56"/>
      <c r="FL674" s="56"/>
      <c r="FM674" s="56"/>
      <c r="FN674" s="56"/>
      <c r="FO674" s="56"/>
      <c r="FP674" s="56"/>
      <c r="FQ674" s="56"/>
      <c r="FR674" s="56"/>
      <c r="FS674" s="56"/>
      <c r="FT674" s="56"/>
      <c r="FU674" s="56"/>
      <c r="FV674" s="56"/>
      <c r="FW674" s="56"/>
      <c r="FX674" s="56"/>
      <c r="FY674" s="56"/>
      <c r="FZ674" s="56"/>
      <c r="GA674" s="56"/>
      <c r="GB674" s="56"/>
      <c r="GC674" s="56"/>
      <c r="GD674" s="56"/>
      <c r="GE674" s="56"/>
      <c r="GF674" s="56"/>
      <c r="GG674" s="56"/>
      <c r="GH674" s="56"/>
      <c r="GI674" s="56"/>
      <c r="GJ674" s="56"/>
      <c r="GK674" s="56"/>
      <c r="GL674" s="56"/>
      <c r="GM674" s="56"/>
      <c r="GN674" s="56"/>
      <c r="GO674" s="56"/>
      <c r="GP674" s="56"/>
      <c r="GQ674" s="56"/>
      <c r="GR674" s="56"/>
      <c r="GS674" s="56"/>
      <c r="GT674" s="56"/>
      <c r="GU674" s="56"/>
      <c r="GV674" s="56"/>
      <c r="GW674" s="56"/>
      <c r="GX674" s="56"/>
      <c r="GY674" s="56"/>
      <c r="GZ674" s="56"/>
      <c r="HA674" s="56"/>
      <c r="HB674" s="56"/>
      <c r="HC674" s="56"/>
      <c r="HD674" s="56"/>
      <c r="HE674" s="56"/>
      <c r="HF674" s="56"/>
      <c r="HG674" s="56"/>
      <c r="HH674" s="56"/>
      <c r="HI674" s="56"/>
      <c r="HJ674" s="56"/>
      <c r="HK674" s="56"/>
      <c r="HL674" s="56"/>
      <c r="HM674" s="56"/>
    </row>
    <row r="675" spans="2:221" x14ac:dyDescent="0.25"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  <c r="EO675" s="56"/>
      <c r="EP675" s="56"/>
      <c r="EQ675" s="56"/>
      <c r="ER675" s="56"/>
      <c r="ES675" s="56"/>
      <c r="ET675" s="56"/>
      <c r="EU675" s="56"/>
      <c r="EV675" s="56"/>
      <c r="EW675" s="56"/>
      <c r="EX675" s="56"/>
      <c r="EY675" s="56"/>
      <c r="EZ675" s="56"/>
      <c r="FA675" s="56"/>
      <c r="FB675" s="56"/>
      <c r="FC675" s="56"/>
      <c r="FD675" s="56"/>
      <c r="FE675" s="56"/>
      <c r="FF675" s="56"/>
      <c r="FG675" s="56"/>
      <c r="FH675" s="56"/>
      <c r="FI675" s="56"/>
      <c r="FJ675" s="56"/>
      <c r="FK675" s="56"/>
      <c r="FL675" s="56"/>
      <c r="FM675" s="56"/>
      <c r="FN675" s="56"/>
      <c r="FO675" s="56"/>
      <c r="FP675" s="56"/>
      <c r="FQ675" s="56"/>
      <c r="FR675" s="56"/>
      <c r="FS675" s="56"/>
      <c r="FT675" s="56"/>
      <c r="FU675" s="56"/>
      <c r="FV675" s="56"/>
      <c r="FW675" s="56"/>
      <c r="FX675" s="56"/>
      <c r="FY675" s="56"/>
      <c r="FZ675" s="56"/>
      <c r="GA675" s="56"/>
      <c r="GB675" s="56"/>
      <c r="GC675" s="56"/>
      <c r="GD675" s="56"/>
      <c r="GE675" s="56"/>
      <c r="GF675" s="56"/>
      <c r="GG675" s="56"/>
      <c r="GH675" s="56"/>
      <c r="GI675" s="56"/>
      <c r="GJ675" s="56"/>
      <c r="GK675" s="56"/>
      <c r="GL675" s="56"/>
      <c r="GM675" s="56"/>
      <c r="GN675" s="56"/>
      <c r="GO675" s="56"/>
      <c r="GP675" s="56"/>
      <c r="GQ675" s="56"/>
      <c r="GR675" s="56"/>
      <c r="GS675" s="56"/>
      <c r="GT675" s="56"/>
      <c r="GU675" s="56"/>
      <c r="GV675" s="56"/>
      <c r="GW675" s="56"/>
      <c r="GX675" s="56"/>
      <c r="GY675" s="56"/>
      <c r="GZ675" s="56"/>
      <c r="HA675" s="56"/>
      <c r="HB675" s="56"/>
      <c r="HC675" s="56"/>
      <c r="HD675" s="56"/>
      <c r="HE675" s="56"/>
      <c r="HF675" s="56"/>
      <c r="HG675" s="56"/>
      <c r="HH675" s="56"/>
      <c r="HI675" s="56"/>
      <c r="HJ675" s="56"/>
      <c r="HK675" s="56"/>
      <c r="HL675" s="56"/>
      <c r="HM675" s="56"/>
    </row>
    <row r="676" spans="2:221" x14ac:dyDescent="0.25"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  <c r="EO676" s="56"/>
      <c r="EP676" s="56"/>
      <c r="EQ676" s="56"/>
      <c r="ER676" s="56"/>
      <c r="ES676" s="56"/>
      <c r="ET676" s="56"/>
      <c r="EU676" s="56"/>
      <c r="EV676" s="56"/>
      <c r="EW676" s="56"/>
      <c r="EX676" s="56"/>
      <c r="EY676" s="56"/>
      <c r="EZ676" s="56"/>
      <c r="FA676" s="56"/>
      <c r="FB676" s="56"/>
      <c r="FC676" s="56"/>
      <c r="FD676" s="56"/>
      <c r="FE676" s="56"/>
      <c r="FF676" s="56"/>
      <c r="FG676" s="56"/>
      <c r="FH676" s="56"/>
      <c r="FI676" s="56"/>
      <c r="FJ676" s="56"/>
      <c r="FK676" s="56"/>
      <c r="FL676" s="56"/>
      <c r="FM676" s="56"/>
      <c r="FN676" s="56"/>
      <c r="FO676" s="56"/>
      <c r="FP676" s="56"/>
      <c r="FQ676" s="56"/>
      <c r="FR676" s="56"/>
      <c r="FS676" s="56"/>
      <c r="FT676" s="56"/>
      <c r="FU676" s="56"/>
      <c r="FV676" s="56"/>
      <c r="FW676" s="56"/>
      <c r="FX676" s="56"/>
      <c r="FY676" s="56"/>
      <c r="FZ676" s="56"/>
      <c r="GA676" s="56"/>
      <c r="GB676" s="56"/>
      <c r="GC676" s="56"/>
      <c r="GD676" s="56"/>
      <c r="GE676" s="56"/>
      <c r="GF676" s="56"/>
      <c r="GG676" s="56"/>
      <c r="GH676" s="56"/>
      <c r="GI676" s="56"/>
      <c r="GJ676" s="56"/>
      <c r="GK676" s="56"/>
      <c r="GL676" s="56"/>
      <c r="GM676" s="56"/>
      <c r="GN676" s="56"/>
      <c r="GO676" s="56"/>
      <c r="GP676" s="56"/>
      <c r="GQ676" s="56"/>
      <c r="GR676" s="56"/>
      <c r="GS676" s="56"/>
      <c r="GT676" s="56"/>
      <c r="GU676" s="56"/>
      <c r="GV676" s="56"/>
      <c r="GW676" s="56"/>
      <c r="GX676" s="56"/>
      <c r="GY676" s="56"/>
      <c r="GZ676" s="56"/>
      <c r="HA676" s="56"/>
      <c r="HB676" s="56"/>
      <c r="HC676" s="56"/>
      <c r="HD676" s="56"/>
      <c r="HE676" s="56"/>
      <c r="HF676" s="56"/>
      <c r="HG676" s="56"/>
      <c r="HH676" s="56"/>
      <c r="HI676" s="56"/>
      <c r="HJ676" s="56"/>
      <c r="HK676" s="56"/>
      <c r="HL676" s="56"/>
      <c r="HM676" s="56"/>
    </row>
    <row r="677" spans="2:221" x14ac:dyDescent="0.25"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  <c r="EO677" s="56"/>
      <c r="EP677" s="56"/>
      <c r="EQ677" s="56"/>
      <c r="ER677" s="56"/>
      <c r="ES677" s="56"/>
      <c r="ET677" s="56"/>
      <c r="EU677" s="56"/>
      <c r="EV677" s="56"/>
      <c r="EW677" s="56"/>
      <c r="EX677" s="56"/>
      <c r="EY677" s="56"/>
      <c r="EZ677" s="56"/>
      <c r="FA677" s="56"/>
      <c r="FB677" s="56"/>
      <c r="FC677" s="56"/>
      <c r="FD677" s="56"/>
      <c r="FE677" s="56"/>
      <c r="FF677" s="56"/>
      <c r="FG677" s="56"/>
      <c r="FH677" s="56"/>
      <c r="FI677" s="56"/>
      <c r="FJ677" s="56"/>
      <c r="FK677" s="56"/>
      <c r="FL677" s="56"/>
      <c r="FM677" s="56"/>
      <c r="FN677" s="56"/>
      <c r="FO677" s="56"/>
      <c r="FP677" s="56"/>
      <c r="FQ677" s="56"/>
      <c r="FR677" s="56"/>
      <c r="FS677" s="56"/>
      <c r="FT677" s="56"/>
      <c r="FU677" s="56"/>
      <c r="FV677" s="56"/>
      <c r="FW677" s="56"/>
      <c r="FX677" s="56"/>
      <c r="FY677" s="56"/>
      <c r="FZ677" s="56"/>
      <c r="GA677" s="56"/>
      <c r="GB677" s="56"/>
      <c r="GC677" s="56"/>
      <c r="GD677" s="56"/>
      <c r="GE677" s="56"/>
      <c r="GF677" s="56"/>
      <c r="GG677" s="56"/>
      <c r="GH677" s="56"/>
      <c r="GI677" s="56"/>
      <c r="GJ677" s="56"/>
      <c r="GK677" s="56"/>
      <c r="GL677" s="56"/>
      <c r="GM677" s="56"/>
      <c r="GN677" s="56"/>
      <c r="GO677" s="56"/>
      <c r="GP677" s="56"/>
      <c r="GQ677" s="56"/>
      <c r="GR677" s="56"/>
      <c r="GS677" s="56"/>
      <c r="GT677" s="56"/>
      <c r="GU677" s="56"/>
      <c r="GV677" s="56"/>
      <c r="GW677" s="56"/>
      <c r="GX677" s="56"/>
      <c r="GY677" s="56"/>
      <c r="GZ677" s="56"/>
      <c r="HA677" s="56"/>
      <c r="HB677" s="56"/>
      <c r="HC677" s="56"/>
      <c r="HD677" s="56"/>
      <c r="HE677" s="56"/>
      <c r="HF677" s="56"/>
      <c r="HG677" s="56"/>
      <c r="HH677" s="56"/>
      <c r="HI677" s="56"/>
      <c r="HJ677" s="56"/>
      <c r="HK677" s="56"/>
      <c r="HL677" s="56"/>
      <c r="HM677" s="56"/>
    </row>
    <row r="678" spans="2:221" x14ac:dyDescent="0.25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  <c r="EO678" s="56"/>
      <c r="EP678" s="56"/>
      <c r="EQ678" s="56"/>
      <c r="ER678" s="56"/>
      <c r="ES678" s="56"/>
      <c r="ET678" s="56"/>
      <c r="EU678" s="56"/>
      <c r="EV678" s="56"/>
      <c r="EW678" s="56"/>
      <c r="EX678" s="56"/>
      <c r="EY678" s="56"/>
      <c r="EZ678" s="56"/>
      <c r="FA678" s="56"/>
      <c r="FB678" s="56"/>
      <c r="FC678" s="56"/>
      <c r="FD678" s="56"/>
      <c r="FE678" s="56"/>
      <c r="FF678" s="56"/>
      <c r="FG678" s="56"/>
      <c r="FH678" s="56"/>
      <c r="FI678" s="56"/>
      <c r="FJ678" s="56"/>
      <c r="FK678" s="56"/>
      <c r="FL678" s="56"/>
      <c r="FM678" s="56"/>
      <c r="FN678" s="56"/>
      <c r="FO678" s="56"/>
      <c r="FP678" s="56"/>
      <c r="FQ678" s="56"/>
      <c r="FR678" s="56"/>
      <c r="FS678" s="56"/>
      <c r="FT678" s="56"/>
      <c r="FU678" s="56"/>
      <c r="FV678" s="56"/>
      <c r="FW678" s="56"/>
      <c r="FX678" s="56"/>
      <c r="FY678" s="56"/>
      <c r="FZ678" s="56"/>
      <c r="GA678" s="56"/>
      <c r="GB678" s="56"/>
      <c r="GC678" s="56"/>
      <c r="GD678" s="56"/>
      <c r="GE678" s="56"/>
      <c r="GF678" s="56"/>
      <c r="GG678" s="56"/>
      <c r="GH678" s="56"/>
      <c r="GI678" s="56"/>
      <c r="GJ678" s="56"/>
      <c r="GK678" s="56"/>
      <c r="GL678" s="56"/>
      <c r="GM678" s="56"/>
      <c r="GN678" s="56"/>
      <c r="GO678" s="56"/>
      <c r="GP678" s="56"/>
      <c r="GQ678" s="56"/>
      <c r="GR678" s="56"/>
      <c r="GS678" s="56"/>
      <c r="GT678" s="56"/>
      <c r="GU678" s="56"/>
      <c r="GV678" s="56"/>
      <c r="GW678" s="56"/>
      <c r="GX678" s="56"/>
      <c r="GY678" s="56"/>
      <c r="GZ678" s="56"/>
      <c r="HA678" s="56"/>
      <c r="HB678" s="56"/>
      <c r="HC678" s="56"/>
      <c r="HD678" s="56"/>
      <c r="HE678" s="56"/>
      <c r="HF678" s="56"/>
      <c r="HG678" s="56"/>
      <c r="HH678" s="56"/>
      <c r="HI678" s="56"/>
      <c r="HJ678" s="56"/>
      <c r="HK678" s="56"/>
      <c r="HL678" s="56"/>
      <c r="HM678" s="56"/>
    </row>
    <row r="679" spans="2:221" x14ac:dyDescent="0.25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  <c r="EO679" s="56"/>
      <c r="EP679" s="56"/>
      <c r="EQ679" s="56"/>
      <c r="ER679" s="56"/>
      <c r="ES679" s="56"/>
      <c r="ET679" s="56"/>
      <c r="EU679" s="56"/>
      <c r="EV679" s="56"/>
      <c r="EW679" s="56"/>
      <c r="EX679" s="56"/>
      <c r="EY679" s="56"/>
      <c r="EZ679" s="56"/>
      <c r="FA679" s="56"/>
      <c r="FB679" s="56"/>
      <c r="FC679" s="56"/>
      <c r="FD679" s="56"/>
      <c r="FE679" s="56"/>
      <c r="FF679" s="56"/>
      <c r="FG679" s="56"/>
      <c r="FH679" s="56"/>
      <c r="FI679" s="56"/>
      <c r="FJ679" s="56"/>
      <c r="FK679" s="56"/>
      <c r="FL679" s="56"/>
      <c r="FM679" s="56"/>
      <c r="FN679" s="56"/>
      <c r="FO679" s="56"/>
      <c r="FP679" s="56"/>
      <c r="FQ679" s="56"/>
      <c r="FR679" s="56"/>
      <c r="FS679" s="56"/>
      <c r="FT679" s="56"/>
      <c r="FU679" s="56"/>
      <c r="FV679" s="56"/>
      <c r="FW679" s="56"/>
      <c r="FX679" s="56"/>
      <c r="FY679" s="56"/>
      <c r="FZ679" s="56"/>
      <c r="GA679" s="56"/>
      <c r="GB679" s="56"/>
      <c r="GC679" s="56"/>
      <c r="GD679" s="56"/>
      <c r="GE679" s="56"/>
      <c r="GF679" s="56"/>
      <c r="GG679" s="56"/>
      <c r="GH679" s="56"/>
      <c r="GI679" s="56"/>
      <c r="GJ679" s="56"/>
      <c r="GK679" s="56"/>
      <c r="GL679" s="56"/>
      <c r="GM679" s="56"/>
      <c r="GN679" s="56"/>
      <c r="GO679" s="56"/>
      <c r="GP679" s="56"/>
      <c r="GQ679" s="56"/>
      <c r="GR679" s="56"/>
      <c r="GS679" s="56"/>
      <c r="GT679" s="56"/>
      <c r="GU679" s="56"/>
      <c r="GV679" s="56"/>
      <c r="GW679" s="56"/>
      <c r="GX679" s="56"/>
      <c r="GY679" s="56"/>
      <c r="GZ679" s="56"/>
      <c r="HA679" s="56"/>
      <c r="HB679" s="56"/>
      <c r="HC679" s="56"/>
      <c r="HD679" s="56"/>
      <c r="HE679" s="56"/>
      <c r="HF679" s="56"/>
      <c r="HG679" s="56"/>
      <c r="HH679" s="56"/>
      <c r="HI679" s="56"/>
      <c r="HJ679" s="56"/>
      <c r="HK679" s="56"/>
      <c r="HL679" s="56"/>
      <c r="HM679" s="56"/>
    </row>
    <row r="680" spans="2:221" x14ac:dyDescent="0.25"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  <c r="EO680" s="56"/>
      <c r="EP680" s="56"/>
      <c r="EQ680" s="56"/>
      <c r="ER680" s="56"/>
      <c r="ES680" s="56"/>
      <c r="ET680" s="56"/>
      <c r="EU680" s="56"/>
      <c r="EV680" s="56"/>
      <c r="EW680" s="56"/>
      <c r="EX680" s="56"/>
      <c r="EY680" s="56"/>
      <c r="EZ680" s="56"/>
      <c r="FA680" s="56"/>
      <c r="FB680" s="56"/>
      <c r="FC680" s="56"/>
      <c r="FD680" s="56"/>
      <c r="FE680" s="56"/>
      <c r="FF680" s="56"/>
      <c r="FG680" s="56"/>
      <c r="FH680" s="56"/>
      <c r="FI680" s="56"/>
      <c r="FJ680" s="56"/>
      <c r="FK680" s="56"/>
      <c r="FL680" s="56"/>
      <c r="FM680" s="56"/>
      <c r="FN680" s="56"/>
      <c r="FO680" s="56"/>
      <c r="FP680" s="56"/>
      <c r="FQ680" s="56"/>
      <c r="FR680" s="56"/>
      <c r="FS680" s="56"/>
      <c r="FT680" s="56"/>
      <c r="FU680" s="56"/>
      <c r="FV680" s="56"/>
      <c r="FW680" s="56"/>
      <c r="FX680" s="56"/>
      <c r="FY680" s="56"/>
      <c r="FZ680" s="56"/>
      <c r="GA680" s="56"/>
      <c r="GB680" s="56"/>
      <c r="GC680" s="56"/>
      <c r="GD680" s="56"/>
      <c r="GE680" s="56"/>
      <c r="GF680" s="56"/>
      <c r="GG680" s="56"/>
      <c r="GH680" s="56"/>
      <c r="GI680" s="56"/>
      <c r="GJ680" s="56"/>
      <c r="GK680" s="56"/>
      <c r="GL680" s="56"/>
      <c r="GM680" s="56"/>
      <c r="GN680" s="56"/>
      <c r="GO680" s="56"/>
      <c r="GP680" s="56"/>
      <c r="GQ680" s="56"/>
      <c r="GR680" s="56"/>
      <c r="GS680" s="56"/>
      <c r="GT680" s="56"/>
      <c r="GU680" s="56"/>
      <c r="GV680" s="56"/>
      <c r="GW680" s="56"/>
      <c r="GX680" s="56"/>
      <c r="GY680" s="56"/>
      <c r="GZ680" s="56"/>
      <c r="HA680" s="56"/>
      <c r="HB680" s="56"/>
      <c r="HC680" s="56"/>
      <c r="HD680" s="56"/>
      <c r="HE680" s="56"/>
      <c r="HF680" s="56"/>
      <c r="HG680" s="56"/>
      <c r="HH680" s="56"/>
      <c r="HI680" s="56"/>
      <c r="HJ680" s="56"/>
      <c r="HK680" s="56"/>
      <c r="HL680" s="56"/>
      <c r="HM680" s="56"/>
    </row>
    <row r="681" spans="2:221" x14ac:dyDescent="0.25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  <c r="EO681" s="56"/>
      <c r="EP681" s="56"/>
      <c r="EQ681" s="56"/>
      <c r="ER681" s="56"/>
      <c r="ES681" s="56"/>
      <c r="ET681" s="56"/>
      <c r="EU681" s="56"/>
      <c r="EV681" s="56"/>
      <c r="EW681" s="56"/>
      <c r="EX681" s="56"/>
      <c r="EY681" s="56"/>
      <c r="EZ681" s="56"/>
      <c r="FA681" s="56"/>
      <c r="FB681" s="56"/>
      <c r="FC681" s="56"/>
      <c r="FD681" s="56"/>
      <c r="FE681" s="56"/>
      <c r="FF681" s="56"/>
      <c r="FG681" s="56"/>
      <c r="FH681" s="56"/>
      <c r="FI681" s="56"/>
      <c r="FJ681" s="56"/>
      <c r="FK681" s="56"/>
      <c r="FL681" s="56"/>
      <c r="FM681" s="56"/>
      <c r="FN681" s="56"/>
      <c r="FO681" s="56"/>
      <c r="FP681" s="56"/>
      <c r="FQ681" s="56"/>
      <c r="FR681" s="56"/>
      <c r="FS681" s="56"/>
      <c r="FT681" s="56"/>
      <c r="FU681" s="56"/>
      <c r="FV681" s="56"/>
      <c r="FW681" s="56"/>
      <c r="FX681" s="56"/>
      <c r="FY681" s="56"/>
      <c r="FZ681" s="56"/>
      <c r="GA681" s="56"/>
      <c r="GB681" s="56"/>
      <c r="GC681" s="56"/>
      <c r="GD681" s="56"/>
      <c r="GE681" s="56"/>
      <c r="GF681" s="56"/>
      <c r="GG681" s="56"/>
      <c r="GH681" s="56"/>
      <c r="GI681" s="56"/>
      <c r="GJ681" s="56"/>
      <c r="GK681" s="56"/>
      <c r="GL681" s="56"/>
      <c r="GM681" s="56"/>
      <c r="GN681" s="56"/>
      <c r="GO681" s="56"/>
      <c r="GP681" s="56"/>
      <c r="GQ681" s="56"/>
      <c r="GR681" s="56"/>
      <c r="GS681" s="56"/>
      <c r="GT681" s="56"/>
      <c r="GU681" s="56"/>
      <c r="GV681" s="56"/>
      <c r="GW681" s="56"/>
      <c r="GX681" s="56"/>
      <c r="GY681" s="56"/>
      <c r="GZ681" s="56"/>
      <c r="HA681" s="56"/>
      <c r="HB681" s="56"/>
      <c r="HC681" s="56"/>
      <c r="HD681" s="56"/>
      <c r="HE681" s="56"/>
      <c r="HF681" s="56"/>
      <c r="HG681" s="56"/>
      <c r="HH681" s="56"/>
      <c r="HI681" s="56"/>
      <c r="HJ681" s="56"/>
      <c r="HK681" s="56"/>
      <c r="HL681" s="56"/>
      <c r="HM681" s="56"/>
    </row>
    <row r="682" spans="2:221" x14ac:dyDescent="0.25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  <c r="EO682" s="56"/>
      <c r="EP682" s="56"/>
      <c r="EQ682" s="56"/>
      <c r="ER682" s="56"/>
      <c r="ES682" s="56"/>
      <c r="ET682" s="56"/>
      <c r="EU682" s="56"/>
      <c r="EV682" s="56"/>
      <c r="EW682" s="56"/>
      <c r="EX682" s="56"/>
      <c r="EY682" s="56"/>
      <c r="EZ682" s="56"/>
      <c r="FA682" s="56"/>
      <c r="FB682" s="56"/>
      <c r="FC682" s="56"/>
      <c r="FD682" s="56"/>
      <c r="FE682" s="56"/>
      <c r="FF682" s="56"/>
      <c r="FG682" s="56"/>
      <c r="FH682" s="56"/>
      <c r="FI682" s="56"/>
      <c r="FJ682" s="56"/>
      <c r="FK682" s="56"/>
      <c r="FL682" s="56"/>
      <c r="FM682" s="56"/>
      <c r="FN682" s="56"/>
      <c r="FO682" s="56"/>
      <c r="FP682" s="56"/>
      <c r="FQ682" s="56"/>
      <c r="FR682" s="56"/>
      <c r="FS682" s="56"/>
      <c r="FT682" s="56"/>
      <c r="FU682" s="56"/>
      <c r="FV682" s="56"/>
      <c r="FW682" s="56"/>
      <c r="FX682" s="56"/>
      <c r="FY682" s="56"/>
      <c r="FZ682" s="56"/>
      <c r="GA682" s="56"/>
      <c r="GB682" s="56"/>
      <c r="GC682" s="56"/>
      <c r="GD682" s="56"/>
      <c r="GE682" s="56"/>
      <c r="GF682" s="56"/>
      <c r="GG682" s="56"/>
      <c r="GH682" s="56"/>
      <c r="GI682" s="56"/>
      <c r="GJ682" s="56"/>
      <c r="GK682" s="56"/>
      <c r="GL682" s="56"/>
      <c r="GM682" s="56"/>
      <c r="GN682" s="56"/>
      <c r="GO682" s="56"/>
      <c r="GP682" s="56"/>
      <c r="GQ682" s="56"/>
      <c r="GR682" s="56"/>
      <c r="GS682" s="56"/>
      <c r="GT682" s="56"/>
      <c r="GU682" s="56"/>
      <c r="GV682" s="56"/>
      <c r="GW682" s="56"/>
      <c r="GX682" s="56"/>
      <c r="GY682" s="56"/>
      <c r="GZ682" s="56"/>
      <c r="HA682" s="56"/>
      <c r="HB682" s="56"/>
      <c r="HC682" s="56"/>
      <c r="HD682" s="56"/>
      <c r="HE682" s="56"/>
      <c r="HF682" s="56"/>
      <c r="HG682" s="56"/>
      <c r="HH682" s="56"/>
      <c r="HI682" s="56"/>
      <c r="HJ682" s="56"/>
      <c r="HK682" s="56"/>
      <c r="HL682" s="56"/>
      <c r="HM682" s="56"/>
    </row>
    <row r="683" spans="2:221" x14ac:dyDescent="0.25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  <c r="EO683" s="56"/>
      <c r="EP683" s="56"/>
      <c r="EQ683" s="56"/>
      <c r="ER683" s="56"/>
      <c r="ES683" s="56"/>
      <c r="ET683" s="56"/>
      <c r="EU683" s="56"/>
      <c r="EV683" s="56"/>
      <c r="EW683" s="56"/>
      <c r="EX683" s="56"/>
      <c r="EY683" s="56"/>
      <c r="EZ683" s="56"/>
      <c r="FA683" s="56"/>
      <c r="FB683" s="56"/>
      <c r="FC683" s="56"/>
      <c r="FD683" s="56"/>
      <c r="FE683" s="56"/>
      <c r="FF683" s="56"/>
      <c r="FG683" s="56"/>
      <c r="FH683" s="56"/>
      <c r="FI683" s="56"/>
      <c r="FJ683" s="56"/>
      <c r="FK683" s="56"/>
      <c r="FL683" s="56"/>
      <c r="FM683" s="56"/>
      <c r="FN683" s="56"/>
      <c r="FO683" s="56"/>
      <c r="FP683" s="56"/>
      <c r="FQ683" s="56"/>
      <c r="FR683" s="56"/>
      <c r="FS683" s="56"/>
      <c r="FT683" s="56"/>
      <c r="FU683" s="56"/>
      <c r="FV683" s="56"/>
      <c r="FW683" s="56"/>
      <c r="FX683" s="56"/>
      <c r="FY683" s="56"/>
      <c r="FZ683" s="56"/>
      <c r="GA683" s="56"/>
      <c r="GB683" s="56"/>
      <c r="GC683" s="56"/>
      <c r="GD683" s="56"/>
      <c r="GE683" s="56"/>
      <c r="GF683" s="56"/>
      <c r="GG683" s="56"/>
      <c r="GH683" s="56"/>
      <c r="GI683" s="56"/>
      <c r="GJ683" s="56"/>
      <c r="GK683" s="56"/>
      <c r="GL683" s="56"/>
      <c r="GM683" s="56"/>
      <c r="GN683" s="56"/>
      <c r="GO683" s="56"/>
      <c r="GP683" s="56"/>
      <c r="GQ683" s="56"/>
      <c r="GR683" s="56"/>
      <c r="GS683" s="56"/>
      <c r="GT683" s="56"/>
      <c r="GU683" s="56"/>
      <c r="GV683" s="56"/>
      <c r="GW683" s="56"/>
      <c r="GX683" s="56"/>
      <c r="GY683" s="56"/>
      <c r="GZ683" s="56"/>
      <c r="HA683" s="56"/>
      <c r="HB683" s="56"/>
      <c r="HC683" s="56"/>
      <c r="HD683" s="56"/>
      <c r="HE683" s="56"/>
      <c r="HF683" s="56"/>
      <c r="HG683" s="56"/>
      <c r="HH683" s="56"/>
      <c r="HI683" s="56"/>
      <c r="HJ683" s="56"/>
      <c r="HK683" s="56"/>
      <c r="HL683" s="56"/>
      <c r="HM683" s="56"/>
    </row>
    <row r="684" spans="2:221" x14ac:dyDescent="0.25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  <c r="EO684" s="56"/>
      <c r="EP684" s="56"/>
      <c r="EQ684" s="56"/>
      <c r="ER684" s="56"/>
      <c r="ES684" s="56"/>
      <c r="ET684" s="56"/>
      <c r="EU684" s="56"/>
      <c r="EV684" s="56"/>
      <c r="EW684" s="56"/>
      <c r="EX684" s="56"/>
      <c r="EY684" s="56"/>
      <c r="EZ684" s="56"/>
      <c r="FA684" s="56"/>
      <c r="FB684" s="56"/>
      <c r="FC684" s="56"/>
      <c r="FD684" s="56"/>
      <c r="FE684" s="56"/>
      <c r="FF684" s="56"/>
      <c r="FG684" s="56"/>
      <c r="FH684" s="56"/>
      <c r="FI684" s="56"/>
      <c r="FJ684" s="56"/>
      <c r="FK684" s="56"/>
      <c r="FL684" s="56"/>
      <c r="FM684" s="56"/>
      <c r="FN684" s="56"/>
      <c r="FO684" s="56"/>
      <c r="FP684" s="56"/>
      <c r="FQ684" s="56"/>
      <c r="FR684" s="56"/>
      <c r="FS684" s="56"/>
      <c r="FT684" s="56"/>
      <c r="FU684" s="56"/>
      <c r="FV684" s="56"/>
      <c r="FW684" s="56"/>
      <c r="FX684" s="56"/>
      <c r="FY684" s="56"/>
      <c r="FZ684" s="56"/>
      <c r="GA684" s="56"/>
      <c r="GB684" s="56"/>
      <c r="GC684" s="56"/>
      <c r="GD684" s="56"/>
      <c r="GE684" s="56"/>
      <c r="GF684" s="56"/>
      <c r="GG684" s="56"/>
      <c r="GH684" s="56"/>
      <c r="GI684" s="56"/>
      <c r="GJ684" s="56"/>
      <c r="GK684" s="56"/>
      <c r="GL684" s="56"/>
      <c r="GM684" s="56"/>
      <c r="GN684" s="56"/>
      <c r="GO684" s="56"/>
      <c r="GP684" s="56"/>
      <c r="GQ684" s="56"/>
      <c r="GR684" s="56"/>
      <c r="GS684" s="56"/>
      <c r="GT684" s="56"/>
      <c r="GU684" s="56"/>
      <c r="GV684" s="56"/>
      <c r="GW684" s="56"/>
      <c r="GX684" s="56"/>
      <c r="GY684" s="56"/>
      <c r="GZ684" s="56"/>
      <c r="HA684" s="56"/>
      <c r="HB684" s="56"/>
      <c r="HC684" s="56"/>
      <c r="HD684" s="56"/>
      <c r="HE684" s="56"/>
      <c r="HF684" s="56"/>
      <c r="HG684" s="56"/>
      <c r="HH684" s="56"/>
      <c r="HI684" s="56"/>
      <c r="HJ684" s="56"/>
      <c r="HK684" s="56"/>
      <c r="HL684" s="56"/>
      <c r="HM684" s="56"/>
    </row>
    <row r="685" spans="2:221" x14ac:dyDescent="0.25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  <c r="EO685" s="56"/>
      <c r="EP685" s="56"/>
      <c r="EQ685" s="56"/>
      <c r="ER685" s="56"/>
      <c r="ES685" s="56"/>
      <c r="ET685" s="56"/>
      <c r="EU685" s="56"/>
      <c r="EV685" s="56"/>
      <c r="EW685" s="56"/>
      <c r="EX685" s="56"/>
      <c r="EY685" s="56"/>
      <c r="EZ685" s="56"/>
      <c r="FA685" s="56"/>
      <c r="FB685" s="56"/>
      <c r="FC685" s="56"/>
      <c r="FD685" s="56"/>
      <c r="FE685" s="56"/>
      <c r="FF685" s="56"/>
      <c r="FG685" s="56"/>
      <c r="FH685" s="56"/>
      <c r="FI685" s="56"/>
      <c r="FJ685" s="56"/>
      <c r="FK685" s="56"/>
      <c r="FL685" s="56"/>
      <c r="FM685" s="56"/>
      <c r="FN685" s="56"/>
      <c r="FO685" s="56"/>
      <c r="FP685" s="56"/>
      <c r="FQ685" s="56"/>
      <c r="FR685" s="56"/>
      <c r="FS685" s="56"/>
      <c r="FT685" s="56"/>
      <c r="FU685" s="56"/>
      <c r="FV685" s="56"/>
      <c r="FW685" s="56"/>
      <c r="FX685" s="56"/>
      <c r="FY685" s="56"/>
      <c r="FZ685" s="56"/>
      <c r="GA685" s="56"/>
      <c r="GB685" s="56"/>
      <c r="GC685" s="56"/>
      <c r="GD685" s="56"/>
      <c r="GE685" s="56"/>
      <c r="GF685" s="56"/>
      <c r="GG685" s="56"/>
      <c r="GH685" s="56"/>
      <c r="GI685" s="56"/>
      <c r="GJ685" s="56"/>
      <c r="GK685" s="56"/>
      <c r="GL685" s="56"/>
      <c r="GM685" s="56"/>
      <c r="GN685" s="56"/>
      <c r="GO685" s="56"/>
      <c r="GP685" s="56"/>
      <c r="GQ685" s="56"/>
      <c r="GR685" s="56"/>
      <c r="GS685" s="56"/>
      <c r="GT685" s="56"/>
      <c r="GU685" s="56"/>
      <c r="GV685" s="56"/>
      <c r="GW685" s="56"/>
      <c r="GX685" s="56"/>
      <c r="GY685" s="56"/>
      <c r="GZ685" s="56"/>
      <c r="HA685" s="56"/>
      <c r="HB685" s="56"/>
      <c r="HC685" s="56"/>
      <c r="HD685" s="56"/>
      <c r="HE685" s="56"/>
      <c r="HF685" s="56"/>
      <c r="HG685" s="56"/>
      <c r="HH685" s="56"/>
      <c r="HI685" s="56"/>
      <c r="HJ685" s="56"/>
      <c r="HK685" s="56"/>
      <c r="HL685" s="56"/>
      <c r="HM685" s="56"/>
    </row>
    <row r="686" spans="2:221" x14ac:dyDescent="0.25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  <c r="EO686" s="56"/>
      <c r="EP686" s="56"/>
      <c r="EQ686" s="56"/>
      <c r="ER686" s="56"/>
      <c r="ES686" s="56"/>
      <c r="ET686" s="56"/>
      <c r="EU686" s="56"/>
      <c r="EV686" s="56"/>
      <c r="EW686" s="56"/>
      <c r="EX686" s="56"/>
      <c r="EY686" s="56"/>
      <c r="EZ686" s="56"/>
      <c r="FA686" s="56"/>
      <c r="FB686" s="56"/>
      <c r="FC686" s="56"/>
      <c r="FD686" s="56"/>
      <c r="FE686" s="56"/>
      <c r="FF686" s="56"/>
      <c r="FG686" s="56"/>
      <c r="FH686" s="56"/>
      <c r="FI686" s="56"/>
      <c r="FJ686" s="56"/>
      <c r="FK686" s="56"/>
      <c r="FL686" s="56"/>
      <c r="FM686" s="56"/>
      <c r="FN686" s="56"/>
      <c r="FO686" s="56"/>
      <c r="FP686" s="56"/>
      <c r="FQ686" s="56"/>
      <c r="FR686" s="56"/>
      <c r="FS686" s="56"/>
      <c r="FT686" s="56"/>
      <c r="FU686" s="56"/>
      <c r="FV686" s="56"/>
      <c r="FW686" s="56"/>
      <c r="FX686" s="56"/>
      <c r="FY686" s="56"/>
      <c r="FZ686" s="56"/>
      <c r="GA686" s="56"/>
      <c r="GB686" s="56"/>
      <c r="GC686" s="56"/>
      <c r="GD686" s="56"/>
      <c r="GE686" s="56"/>
      <c r="GF686" s="56"/>
      <c r="GG686" s="56"/>
      <c r="GH686" s="56"/>
      <c r="GI686" s="56"/>
      <c r="GJ686" s="56"/>
      <c r="GK686" s="56"/>
      <c r="GL686" s="56"/>
      <c r="GM686" s="56"/>
      <c r="GN686" s="56"/>
      <c r="GO686" s="56"/>
      <c r="GP686" s="56"/>
      <c r="GQ686" s="56"/>
      <c r="GR686" s="56"/>
      <c r="GS686" s="56"/>
      <c r="GT686" s="56"/>
      <c r="GU686" s="56"/>
      <c r="GV686" s="56"/>
      <c r="GW686" s="56"/>
      <c r="GX686" s="56"/>
      <c r="GY686" s="56"/>
      <c r="GZ686" s="56"/>
      <c r="HA686" s="56"/>
      <c r="HB686" s="56"/>
      <c r="HC686" s="56"/>
      <c r="HD686" s="56"/>
      <c r="HE686" s="56"/>
      <c r="HF686" s="56"/>
      <c r="HG686" s="56"/>
      <c r="HH686" s="56"/>
      <c r="HI686" s="56"/>
      <c r="HJ686" s="56"/>
      <c r="HK686" s="56"/>
      <c r="HL686" s="56"/>
      <c r="HM686" s="56"/>
    </row>
    <row r="687" spans="2:221" x14ac:dyDescent="0.25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  <c r="EO687" s="56"/>
      <c r="EP687" s="56"/>
      <c r="EQ687" s="56"/>
      <c r="ER687" s="56"/>
      <c r="ES687" s="56"/>
      <c r="ET687" s="56"/>
      <c r="EU687" s="56"/>
      <c r="EV687" s="56"/>
      <c r="EW687" s="56"/>
      <c r="EX687" s="56"/>
      <c r="EY687" s="56"/>
      <c r="EZ687" s="56"/>
      <c r="FA687" s="56"/>
      <c r="FB687" s="56"/>
      <c r="FC687" s="56"/>
      <c r="FD687" s="56"/>
      <c r="FE687" s="56"/>
      <c r="FF687" s="56"/>
      <c r="FG687" s="56"/>
      <c r="FH687" s="56"/>
      <c r="FI687" s="56"/>
      <c r="FJ687" s="56"/>
      <c r="FK687" s="56"/>
      <c r="FL687" s="56"/>
      <c r="FM687" s="56"/>
      <c r="FN687" s="56"/>
      <c r="FO687" s="56"/>
      <c r="FP687" s="56"/>
      <c r="FQ687" s="56"/>
      <c r="FR687" s="56"/>
      <c r="FS687" s="56"/>
      <c r="FT687" s="56"/>
      <c r="FU687" s="56"/>
      <c r="FV687" s="56"/>
      <c r="FW687" s="56"/>
      <c r="FX687" s="56"/>
      <c r="FY687" s="56"/>
      <c r="FZ687" s="56"/>
      <c r="GA687" s="56"/>
      <c r="GB687" s="56"/>
      <c r="GC687" s="56"/>
      <c r="GD687" s="56"/>
      <c r="GE687" s="56"/>
      <c r="GF687" s="56"/>
      <c r="GG687" s="56"/>
      <c r="GH687" s="56"/>
      <c r="GI687" s="56"/>
      <c r="GJ687" s="56"/>
      <c r="GK687" s="56"/>
      <c r="GL687" s="56"/>
      <c r="GM687" s="56"/>
      <c r="GN687" s="56"/>
      <c r="GO687" s="56"/>
      <c r="GP687" s="56"/>
      <c r="GQ687" s="56"/>
      <c r="GR687" s="56"/>
      <c r="GS687" s="56"/>
      <c r="GT687" s="56"/>
      <c r="GU687" s="56"/>
      <c r="GV687" s="56"/>
      <c r="GW687" s="56"/>
      <c r="GX687" s="56"/>
      <c r="GY687" s="56"/>
      <c r="GZ687" s="56"/>
      <c r="HA687" s="56"/>
      <c r="HB687" s="56"/>
      <c r="HC687" s="56"/>
      <c r="HD687" s="56"/>
      <c r="HE687" s="56"/>
      <c r="HF687" s="56"/>
      <c r="HG687" s="56"/>
      <c r="HH687" s="56"/>
      <c r="HI687" s="56"/>
      <c r="HJ687" s="56"/>
      <c r="HK687" s="56"/>
      <c r="HL687" s="56"/>
      <c r="HM687" s="56"/>
    </row>
    <row r="688" spans="2:221" x14ac:dyDescent="0.25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  <c r="EO688" s="56"/>
      <c r="EP688" s="56"/>
      <c r="EQ688" s="56"/>
      <c r="ER688" s="56"/>
      <c r="ES688" s="56"/>
      <c r="ET688" s="56"/>
      <c r="EU688" s="56"/>
      <c r="EV688" s="56"/>
      <c r="EW688" s="56"/>
      <c r="EX688" s="56"/>
      <c r="EY688" s="56"/>
      <c r="EZ688" s="56"/>
      <c r="FA688" s="56"/>
      <c r="FB688" s="56"/>
      <c r="FC688" s="56"/>
      <c r="FD688" s="56"/>
      <c r="FE688" s="56"/>
      <c r="FF688" s="56"/>
      <c r="FG688" s="56"/>
      <c r="FH688" s="56"/>
      <c r="FI688" s="56"/>
      <c r="FJ688" s="56"/>
      <c r="FK688" s="56"/>
      <c r="FL688" s="56"/>
      <c r="FM688" s="56"/>
      <c r="FN688" s="56"/>
      <c r="FO688" s="56"/>
      <c r="FP688" s="56"/>
      <c r="FQ688" s="56"/>
      <c r="FR688" s="56"/>
      <c r="FS688" s="56"/>
      <c r="FT688" s="56"/>
      <c r="FU688" s="56"/>
      <c r="FV688" s="56"/>
      <c r="FW688" s="56"/>
      <c r="FX688" s="56"/>
      <c r="FY688" s="56"/>
      <c r="FZ688" s="56"/>
      <c r="GA688" s="56"/>
      <c r="GB688" s="56"/>
      <c r="GC688" s="56"/>
      <c r="GD688" s="56"/>
      <c r="GE688" s="56"/>
      <c r="GF688" s="56"/>
      <c r="GG688" s="56"/>
      <c r="GH688" s="56"/>
      <c r="GI688" s="56"/>
      <c r="GJ688" s="56"/>
      <c r="GK688" s="56"/>
      <c r="GL688" s="56"/>
      <c r="GM688" s="56"/>
      <c r="GN688" s="56"/>
      <c r="GO688" s="56"/>
      <c r="GP688" s="56"/>
      <c r="GQ688" s="56"/>
      <c r="GR688" s="56"/>
      <c r="GS688" s="56"/>
      <c r="GT688" s="56"/>
      <c r="GU688" s="56"/>
      <c r="GV688" s="56"/>
      <c r="GW688" s="56"/>
      <c r="GX688" s="56"/>
      <c r="GY688" s="56"/>
      <c r="GZ688" s="56"/>
      <c r="HA688" s="56"/>
      <c r="HB688" s="56"/>
      <c r="HC688" s="56"/>
      <c r="HD688" s="56"/>
      <c r="HE688" s="56"/>
      <c r="HF688" s="56"/>
      <c r="HG688" s="56"/>
      <c r="HH688" s="56"/>
      <c r="HI688" s="56"/>
      <c r="HJ688" s="56"/>
      <c r="HK688" s="56"/>
      <c r="HL688" s="56"/>
      <c r="HM688" s="56"/>
    </row>
    <row r="689" spans="2:221" x14ac:dyDescent="0.25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  <c r="EO689" s="56"/>
      <c r="EP689" s="56"/>
      <c r="EQ689" s="56"/>
      <c r="ER689" s="56"/>
      <c r="ES689" s="56"/>
      <c r="ET689" s="56"/>
      <c r="EU689" s="56"/>
      <c r="EV689" s="56"/>
      <c r="EW689" s="56"/>
      <c r="EX689" s="56"/>
      <c r="EY689" s="56"/>
      <c r="EZ689" s="56"/>
      <c r="FA689" s="56"/>
      <c r="FB689" s="56"/>
      <c r="FC689" s="56"/>
      <c r="FD689" s="56"/>
      <c r="FE689" s="56"/>
      <c r="FF689" s="56"/>
      <c r="FG689" s="56"/>
      <c r="FH689" s="56"/>
      <c r="FI689" s="56"/>
      <c r="FJ689" s="56"/>
      <c r="FK689" s="56"/>
      <c r="FL689" s="56"/>
      <c r="FM689" s="56"/>
      <c r="FN689" s="56"/>
      <c r="FO689" s="56"/>
      <c r="FP689" s="56"/>
      <c r="FQ689" s="56"/>
      <c r="FR689" s="56"/>
      <c r="FS689" s="56"/>
      <c r="FT689" s="56"/>
      <c r="FU689" s="56"/>
      <c r="FV689" s="56"/>
      <c r="FW689" s="56"/>
      <c r="FX689" s="56"/>
      <c r="FY689" s="56"/>
      <c r="FZ689" s="56"/>
      <c r="GA689" s="56"/>
      <c r="GB689" s="56"/>
      <c r="GC689" s="56"/>
      <c r="GD689" s="56"/>
      <c r="GE689" s="56"/>
      <c r="GF689" s="56"/>
      <c r="GG689" s="56"/>
      <c r="GH689" s="56"/>
      <c r="GI689" s="56"/>
      <c r="GJ689" s="56"/>
      <c r="GK689" s="56"/>
      <c r="GL689" s="56"/>
      <c r="GM689" s="56"/>
      <c r="GN689" s="56"/>
      <c r="GO689" s="56"/>
      <c r="GP689" s="56"/>
      <c r="GQ689" s="56"/>
      <c r="GR689" s="56"/>
      <c r="GS689" s="56"/>
      <c r="GT689" s="56"/>
      <c r="GU689" s="56"/>
      <c r="GV689" s="56"/>
      <c r="GW689" s="56"/>
      <c r="GX689" s="56"/>
      <c r="GY689" s="56"/>
      <c r="GZ689" s="56"/>
      <c r="HA689" s="56"/>
      <c r="HB689" s="56"/>
      <c r="HC689" s="56"/>
      <c r="HD689" s="56"/>
      <c r="HE689" s="56"/>
      <c r="HF689" s="56"/>
      <c r="HG689" s="56"/>
      <c r="HH689" s="56"/>
      <c r="HI689" s="56"/>
      <c r="HJ689" s="56"/>
      <c r="HK689" s="56"/>
      <c r="HL689" s="56"/>
      <c r="HM689" s="56"/>
    </row>
    <row r="690" spans="2:221" x14ac:dyDescent="0.25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  <c r="EO690" s="56"/>
      <c r="EP690" s="56"/>
      <c r="EQ690" s="56"/>
      <c r="ER690" s="56"/>
      <c r="ES690" s="56"/>
      <c r="ET690" s="56"/>
      <c r="EU690" s="56"/>
      <c r="EV690" s="56"/>
      <c r="EW690" s="56"/>
      <c r="EX690" s="56"/>
      <c r="EY690" s="56"/>
      <c r="EZ690" s="56"/>
      <c r="FA690" s="56"/>
      <c r="FB690" s="56"/>
      <c r="FC690" s="56"/>
      <c r="FD690" s="56"/>
      <c r="FE690" s="56"/>
      <c r="FF690" s="56"/>
      <c r="FG690" s="56"/>
      <c r="FH690" s="56"/>
      <c r="FI690" s="56"/>
      <c r="FJ690" s="56"/>
      <c r="FK690" s="56"/>
      <c r="FL690" s="56"/>
      <c r="FM690" s="56"/>
      <c r="FN690" s="56"/>
      <c r="FO690" s="56"/>
      <c r="FP690" s="56"/>
      <c r="FQ690" s="56"/>
      <c r="FR690" s="56"/>
      <c r="FS690" s="56"/>
      <c r="FT690" s="56"/>
      <c r="FU690" s="56"/>
      <c r="FV690" s="56"/>
      <c r="FW690" s="56"/>
      <c r="FX690" s="56"/>
      <c r="FY690" s="56"/>
      <c r="FZ690" s="56"/>
      <c r="GA690" s="56"/>
      <c r="GB690" s="56"/>
      <c r="GC690" s="56"/>
      <c r="GD690" s="56"/>
      <c r="GE690" s="56"/>
      <c r="GF690" s="56"/>
      <c r="GG690" s="56"/>
      <c r="GH690" s="56"/>
      <c r="GI690" s="56"/>
      <c r="GJ690" s="56"/>
      <c r="GK690" s="56"/>
      <c r="GL690" s="56"/>
      <c r="GM690" s="56"/>
      <c r="GN690" s="56"/>
      <c r="GO690" s="56"/>
      <c r="GP690" s="56"/>
      <c r="GQ690" s="56"/>
      <c r="GR690" s="56"/>
      <c r="GS690" s="56"/>
      <c r="GT690" s="56"/>
      <c r="GU690" s="56"/>
      <c r="GV690" s="56"/>
      <c r="GW690" s="56"/>
      <c r="GX690" s="56"/>
      <c r="GY690" s="56"/>
      <c r="GZ690" s="56"/>
      <c r="HA690" s="56"/>
      <c r="HB690" s="56"/>
      <c r="HC690" s="56"/>
      <c r="HD690" s="56"/>
      <c r="HE690" s="56"/>
      <c r="HF690" s="56"/>
      <c r="HG690" s="56"/>
      <c r="HH690" s="56"/>
      <c r="HI690" s="56"/>
      <c r="HJ690" s="56"/>
      <c r="HK690" s="56"/>
      <c r="HL690" s="56"/>
      <c r="HM690" s="56"/>
    </row>
    <row r="691" spans="2:221" x14ac:dyDescent="0.25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  <c r="EO691" s="56"/>
      <c r="EP691" s="56"/>
      <c r="EQ691" s="56"/>
      <c r="ER691" s="56"/>
      <c r="ES691" s="56"/>
      <c r="ET691" s="56"/>
      <c r="EU691" s="56"/>
      <c r="EV691" s="56"/>
      <c r="EW691" s="56"/>
      <c r="EX691" s="56"/>
      <c r="EY691" s="56"/>
      <c r="EZ691" s="56"/>
      <c r="FA691" s="56"/>
      <c r="FB691" s="56"/>
      <c r="FC691" s="56"/>
      <c r="FD691" s="56"/>
      <c r="FE691" s="56"/>
      <c r="FF691" s="56"/>
      <c r="FG691" s="56"/>
      <c r="FH691" s="56"/>
      <c r="FI691" s="56"/>
      <c r="FJ691" s="56"/>
      <c r="FK691" s="56"/>
      <c r="FL691" s="56"/>
      <c r="FM691" s="56"/>
      <c r="FN691" s="56"/>
      <c r="FO691" s="56"/>
      <c r="FP691" s="56"/>
      <c r="FQ691" s="56"/>
      <c r="FR691" s="56"/>
      <c r="FS691" s="56"/>
      <c r="FT691" s="56"/>
      <c r="FU691" s="56"/>
      <c r="FV691" s="56"/>
      <c r="FW691" s="56"/>
      <c r="FX691" s="56"/>
      <c r="FY691" s="56"/>
      <c r="FZ691" s="56"/>
      <c r="GA691" s="56"/>
      <c r="GB691" s="56"/>
      <c r="GC691" s="56"/>
      <c r="GD691" s="56"/>
      <c r="GE691" s="56"/>
      <c r="GF691" s="56"/>
      <c r="GG691" s="56"/>
      <c r="GH691" s="56"/>
      <c r="GI691" s="56"/>
      <c r="GJ691" s="56"/>
      <c r="GK691" s="56"/>
      <c r="GL691" s="56"/>
      <c r="GM691" s="56"/>
      <c r="GN691" s="56"/>
      <c r="GO691" s="56"/>
      <c r="GP691" s="56"/>
      <c r="GQ691" s="56"/>
      <c r="GR691" s="56"/>
      <c r="GS691" s="56"/>
      <c r="GT691" s="56"/>
      <c r="GU691" s="56"/>
      <c r="GV691" s="56"/>
      <c r="GW691" s="56"/>
      <c r="GX691" s="56"/>
      <c r="GY691" s="56"/>
      <c r="GZ691" s="56"/>
      <c r="HA691" s="56"/>
      <c r="HB691" s="56"/>
      <c r="HC691" s="56"/>
      <c r="HD691" s="56"/>
      <c r="HE691" s="56"/>
      <c r="HF691" s="56"/>
      <c r="HG691" s="56"/>
      <c r="HH691" s="56"/>
      <c r="HI691" s="56"/>
      <c r="HJ691" s="56"/>
      <c r="HK691" s="56"/>
      <c r="HL691" s="56"/>
      <c r="HM691" s="56"/>
    </row>
    <row r="692" spans="2:221" x14ac:dyDescent="0.25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  <c r="EO692" s="56"/>
      <c r="EP692" s="56"/>
      <c r="EQ692" s="56"/>
      <c r="ER692" s="56"/>
      <c r="ES692" s="56"/>
      <c r="ET692" s="56"/>
      <c r="EU692" s="56"/>
      <c r="EV692" s="56"/>
      <c r="EW692" s="56"/>
      <c r="EX692" s="56"/>
      <c r="EY692" s="56"/>
      <c r="EZ692" s="56"/>
      <c r="FA692" s="56"/>
      <c r="FB692" s="56"/>
      <c r="FC692" s="56"/>
      <c r="FD692" s="56"/>
      <c r="FE692" s="56"/>
      <c r="FF692" s="56"/>
      <c r="FG692" s="56"/>
      <c r="FH692" s="56"/>
      <c r="FI692" s="56"/>
      <c r="FJ692" s="56"/>
      <c r="FK692" s="56"/>
      <c r="FL692" s="56"/>
      <c r="FM692" s="56"/>
      <c r="FN692" s="56"/>
      <c r="FO692" s="56"/>
      <c r="FP692" s="56"/>
      <c r="FQ692" s="56"/>
      <c r="FR692" s="56"/>
      <c r="FS692" s="56"/>
      <c r="FT692" s="56"/>
      <c r="FU692" s="56"/>
      <c r="FV692" s="56"/>
      <c r="FW692" s="56"/>
      <c r="FX692" s="56"/>
      <c r="FY692" s="56"/>
      <c r="FZ692" s="56"/>
      <c r="GA692" s="56"/>
      <c r="GB692" s="56"/>
      <c r="GC692" s="56"/>
      <c r="GD692" s="56"/>
      <c r="GE692" s="56"/>
      <c r="GF692" s="56"/>
      <c r="GG692" s="56"/>
      <c r="GH692" s="56"/>
      <c r="GI692" s="56"/>
      <c r="GJ692" s="56"/>
      <c r="GK692" s="56"/>
      <c r="GL692" s="56"/>
      <c r="GM692" s="56"/>
      <c r="GN692" s="56"/>
      <c r="GO692" s="56"/>
      <c r="GP692" s="56"/>
      <c r="GQ692" s="56"/>
      <c r="GR692" s="56"/>
      <c r="GS692" s="56"/>
      <c r="GT692" s="56"/>
      <c r="GU692" s="56"/>
      <c r="GV692" s="56"/>
      <c r="GW692" s="56"/>
      <c r="GX692" s="56"/>
      <c r="GY692" s="56"/>
      <c r="GZ692" s="56"/>
      <c r="HA692" s="56"/>
      <c r="HB692" s="56"/>
      <c r="HC692" s="56"/>
      <c r="HD692" s="56"/>
      <c r="HE692" s="56"/>
      <c r="HF692" s="56"/>
      <c r="HG692" s="56"/>
      <c r="HH692" s="56"/>
      <c r="HI692" s="56"/>
      <c r="HJ692" s="56"/>
      <c r="HK692" s="56"/>
      <c r="HL692" s="56"/>
      <c r="HM692" s="56"/>
    </row>
    <row r="693" spans="2:221" x14ac:dyDescent="0.25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  <c r="EO693" s="56"/>
      <c r="EP693" s="56"/>
      <c r="EQ693" s="56"/>
      <c r="ER693" s="56"/>
      <c r="ES693" s="56"/>
      <c r="ET693" s="56"/>
      <c r="EU693" s="56"/>
      <c r="EV693" s="56"/>
      <c r="EW693" s="56"/>
      <c r="EX693" s="56"/>
      <c r="EY693" s="56"/>
      <c r="EZ693" s="56"/>
      <c r="FA693" s="56"/>
      <c r="FB693" s="56"/>
      <c r="FC693" s="56"/>
      <c r="FD693" s="56"/>
      <c r="FE693" s="56"/>
      <c r="FF693" s="56"/>
      <c r="FG693" s="56"/>
      <c r="FH693" s="56"/>
      <c r="FI693" s="56"/>
      <c r="FJ693" s="56"/>
      <c r="FK693" s="56"/>
      <c r="FL693" s="56"/>
      <c r="FM693" s="56"/>
      <c r="FN693" s="56"/>
      <c r="FO693" s="56"/>
      <c r="FP693" s="56"/>
      <c r="FQ693" s="56"/>
      <c r="FR693" s="56"/>
      <c r="FS693" s="56"/>
      <c r="FT693" s="56"/>
      <c r="FU693" s="56"/>
      <c r="FV693" s="56"/>
      <c r="FW693" s="56"/>
      <c r="FX693" s="56"/>
      <c r="FY693" s="56"/>
      <c r="FZ693" s="56"/>
      <c r="GA693" s="56"/>
      <c r="GB693" s="56"/>
      <c r="GC693" s="56"/>
      <c r="GD693" s="56"/>
      <c r="GE693" s="56"/>
      <c r="GF693" s="56"/>
      <c r="GG693" s="56"/>
      <c r="GH693" s="56"/>
      <c r="GI693" s="56"/>
      <c r="GJ693" s="56"/>
      <c r="GK693" s="56"/>
      <c r="GL693" s="56"/>
      <c r="GM693" s="56"/>
      <c r="GN693" s="56"/>
      <c r="GO693" s="56"/>
      <c r="GP693" s="56"/>
      <c r="GQ693" s="56"/>
      <c r="GR693" s="56"/>
      <c r="GS693" s="56"/>
      <c r="GT693" s="56"/>
      <c r="GU693" s="56"/>
      <c r="GV693" s="56"/>
      <c r="GW693" s="56"/>
      <c r="GX693" s="56"/>
      <c r="GY693" s="56"/>
      <c r="GZ693" s="56"/>
      <c r="HA693" s="56"/>
      <c r="HB693" s="56"/>
      <c r="HC693" s="56"/>
      <c r="HD693" s="56"/>
      <c r="HE693" s="56"/>
      <c r="HF693" s="56"/>
      <c r="HG693" s="56"/>
      <c r="HH693" s="56"/>
      <c r="HI693" s="56"/>
      <c r="HJ693" s="56"/>
      <c r="HK693" s="56"/>
      <c r="HL693" s="56"/>
      <c r="HM693" s="56"/>
    </row>
    <row r="694" spans="2:221" x14ac:dyDescent="0.25"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  <c r="EO694" s="56"/>
      <c r="EP694" s="56"/>
      <c r="EQ694" s="56"/>
      <c r="ER694" s="56"/>
      <c r="ES694" s="56"/>
      <c r="ET694" s="56"/>
      <c r="EU694" s="56"/>
      <c r="EV694" s="56"/>
      <c r="EW694" s="56"/>
      <c r="EX694" s="56"/>
      <c r="EY694" s="56"/>
      <c r="EZ694" s="56"/>
      <c r="FA694" s="56"/>
      <c r="FB694" s="56"/>
      <c r="FC694" s="56"/>
      <c r="FD694" s="56"/>
      <c r="FE694" s="56"/>
      <c r="FF694" s="56"/>
      <c r="FG694" s="56"/>
      <c r="FH694" s="56"/>
      <c r="FI694" s="56"/>
      <c r="FJ694" s="56"/>
      <c r="FK694" s="56"/>
      <c r="FL694" s="56"/>
      <c r="FM694" s="56"/>
      <c r="FN694" s="56"/>
      <c r="FO694" s="56"/>
      <c r="FP694" s="56"/>
      <c r="FQ694" s="56"/>
      <c r="FR694" s="56"/>
      <c r="FS694" s="56"/>
      <c r="FT694" s="56"/>
      <c r="FU694" s="56"/>
      <c r="FV694" s="56"/>
      <c r="FW694" s="56"/>
      <c r="FX694" s="56"/>
      <c r="FY694" s="56"/>
      <c r="FZ694" s="56"/>
      <c r="GA694" s="56"/>
      <c r="GB694" s="56"/>
      <c r="GC694" s="56"/>
      <c r="GD694" s="56"/>
      <c r="GE694" s="56"/>
      <c r="GF694" s="56"/>
      <c r="GG694" s="56"/>
      <c r="GH694" s="56"/>
      <c r="GI694" s="56"/>
      <c r="GJ694" s="56"/>
      <c r="GK694" s="56"/>
      <c r="GL694" s="56"/>
      <c r="GM694" s="56"/>
      <c r="GN694" s="56"/>
      <c r="GO694" s="56"/>
      <c r="GP694" s="56"/>
      <c r="GQ694" s="56"/>
      <c r="GR694" s="56"/>
      <c r="GS694" s="56"/>
      <c r="GT694" s="56"/>
      <c r="GU694" s="56"/>
      <c r="GV694" s="56"/>
      <c r="GW694" s="56"/>
      <c r="GX694" s="56"/>
      <c r="GY694" s="56"/>
      <c r="GZ694" s="56"/>
      <c r="HA694" s="56"/>
      <c r="HB694" s="56"/>
      <c r="HC694" s="56"/>
      <c r="HD694" s="56"/>
      <c r="HE694" s="56"/>
      <c r="HF694" s="56"/>
      <c r="HG694" s="56"/>
      <c r="HH694" s="56"/>
      <c r="HI694" s="56"/>
      <c r="HJ694" s="56"/>
      <c r="HK694" s="56"/>
      <c r="HL694" s="56"/>
      <c r="HM694" s="56"/>
    </row>
    <row r="695" spans="2:221" x14ac:dyDescent="0.25"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  <c r="EO695" s="56"/>
      <c r="EP695" s="56"/>
      <c r="EQ695" s="56"/>
      <c r="ER695" s="56"/>
      <c r="ES695" s="56"/>
      <c r="ET695" s="56"/>
      <c r="EU695" s="56"/>
      <c r="EV695" s="56"/>
      <c r="EW695" s="56"/>
      <c r="EX695" s="56"/>
      <c r="EY695" s="56"/>
      <c r="EZ695" s="56"/>
      <c r="FA695" s="56"/>
      <c r="FB695" s="56"/>
      <c r="FC695" s="56"/>
      <c r="FD695" s="56"/>
      <c r="FE695" s="56"/>
      <c r="FF695" s="56"/>
      <c r="FG695" s="56"/>
      <c r="FH695" s="56"/>
      <c r="FI695" s="56"/>
      <c r="FJ695" s="56"/>
      <c r="FK695" s="56"/>
      <c r="FL695" s="56"/>
      <c r="FM695" s="56"/>
      <c r="FN695" s="56"/>
      <c r="FO695" s="56"/>
      <c r="FP695" s="56"/>
      <c r="FQ695" s="56"/>
      <c r="FR695" s="56"/>
      <c r="FS695" s="56"/>
      <c r="FT695" s="56"/>
      <c r="FU695" s="56"/>
      <c r="FV695" s="56"/>
      <c r="FW695" s="56"/>
      <c r="FX695" s="56"/>
      <c r="FY695" s="56"/>
      <c r="FZ695" s="56"/>
      <c r="GA695" s="56"/>
      <c r="GB695" s="56"/>
      <c r="GC695" s="56"/>
      <c r="GD695" s="56"/>
      <c r="GE695" s="56"/>
      <c r="GF695" s="56"/>
      <c r="GG695" s="56"/>
      <c r="GH695" s="56"/>
      <c r="GI695" s="56"/>
      <c r="GJ695" s="56"/>
      <c r="GK695" s="56"/>
      <c r="GL695" s="56"/>
      <c r="GM695" s="56"/>
      <c r="GN695" s="56"/>
      <c r="GO695" s="56"/>
      <c r="GP695" s="56"/>
      <c r="GQ695" s="56"/>
      <c r="GR695" s="56"/>
      <c r="GS695" s="56"/>
      <c r="GT695" s="56"/>
      <c r="GU695" s="56"/>
      <c r="GV695" s="56"/>
      <c r="GW695" s="56"/>
      <c r="GX695" s="56"/>
      <c r="GY695" s="56"/>
      <c r="GZ695" s="56"/>
      <c r="HA695" s="56"/>
      <c r="HB695" s="56"/>
      <c r="HC695" s="56"/>
      <c r="HD695" s="56"/>
      <c r="HE695" s="56"/>
      <c r="HF695" s="56"/>
      <c r="HG695" s="56"/>
      <c r="HH695" s="56"/>
      <c r="HI695" s="56"/>
      <c r="HJ695" s="56"/>
      <c r="HK695" s="56"/>
      <c r="HL695" s="56"/>
      <c r="HM695" s="56"/>
    </row>
    <row r="696" spans="2:221" x14ac:dyDescent="0.25"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  <c r="EO696" s="56"/>
      <c r="EP696" s="56"/>
      <c r="EQ696" s="56"/>
      <c r="ER696" s="56"/>
      <c r="ES696" s="56"/>
      <c r="ET696" s="56"/>
      <c r="EU696" s="56"/>
      <c r="EV696" s="56"/>
      <c r="EW696" s="56"/>
      <c r="EX696" s="56"/>
      <c r="EY696" s="56"/>
      <c r="EZ696" s="56"/>
      <c r="FA696" s="56"/>
      <c r="FB696" s="56"/>
      <c r="FC696" s="56"/>
      <c r="FD696" s="56"/>
      <c r="FE696" s="56"/>
      <c r="FF696" s="56"/>
      <c r="FG696" s="56"/>
      <c r="FH696" s="56"/>
      <c r="FI696" s="56"/>
      <c r="FJ696" s="56"/>
      <c r="FK696" s="56"/>
      <c r="FL696" s="56"/>
      <c r="FM696" s="56"/>
      <c r="FN696" s="56"/>
      <c r="FO696" s="56"/>
      <c r="FP696" s="56"/>
      <c r="FQ696" s="56"/>
      <c r="FR696" s="56"/>
      <c r="FS696" s="56"/>
      <c r="FT696" s="56"/>
      <c r="FU696" s="56"/>
      <c r="FV696" s="56"/>
      <c r="FW696" s="56"/>
      <c r="FX696" s="56"/>
      <c r="FY696" s="56"/>
      <c r="FZ696" s="56"/>
      <c r="GA696" s="56"/>
      <c r="GB696" s="56"/>
      <c r="GC696" s="56"/>
      <c r="GD696" s="56"/>
      <c r="GE696" s="56"/>
      <c r="GF696" s="56"/>
      <c r="GG696" s="56"/>
      <c r="GH696" s="56"/>
      <c r="GI696" s="56"/>
      <c r="GJ696" s="56"/>
      <c r="GK696" s="56"/>
      <c r="GL696" s="56"/>
      <c r="GM696" s="56"/>
      <c r="GN696" s="56"/>
      <c r="GO696" s="56"/>
      <c r="GP696" s="56"/>
      <c r="GQ696" s="56"/>
      <c r="GR696" s="56"/>
      <c r="GS696" s="56"/>
      <c r="GT696" s="56"/>
      <c r="GU696" s="56"/>
      <c r="GV696" s="56"/>
      <c r="GW696" s="56"/>
      <c r="GX696" s="56"/>
      <c r="GY696" s="56"/>
      <c r="GZ696" s="56"/>
      <c r="HA696" s="56"/>
      <c r="HB696" s="56"/>
      <c r="HC696" s="56"/>
      <c r="HD696" s="56"/>
      <c r="HE696" s="56"/>
      <c r="HF696" s="56"/>
      <c r="HG696" s="56"/>
      <c r="HH696" s="56"/>
      <c r="HI696" s="56"/>
      <c r="HJ696" s="56"/>
      <c r="HK696" s="56"/>
      <c r="HL696" s="56"/>
      <c r="HM696" s="56"/>
    </row>
    <row r="697" spans="2:221" x14ac:dyDescent="0.25"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  <c r="EO697" s="56"/>
      <c r="EP697" s="56"/>
      <c r="EQ697" s="56"/>
      <c r="ER697" s="56"/>
      <c r="ES697" s="56"/>
      <c r="ET697" s="56"/>
      <c r="EU697" s="56"/>
      <c r="EV697" s="56"/>
      <c r="EW697" s="56"/>
      <c r="EX697" s="56"/>
      <c r="EY697" s="56"/>
      <c r="EZ697" s="56"/>
      <c r="FA697" s="56"/>
      <c r="FB697" s="56"/>
      <c r="FC697" s="56"/>
      <c r="FD697" s="56"/>
      <c r="FE697" s="56"/>
      <c r="FF697" s="56"/>
      <c r="FG697" s="56"/>
      <c r="FH697" s="56"/>
      <c r="FI697" s="56"/>
      <c r="FJ697" s="56"/>
      <c r="FK697" s="56"/>
      <c r="FL697" s="56"/>
      <c r="FM697" s="56"/>
      <c r="FN697" s="56"/>
      <c r="FO697" s="56"/>
      <c r="FP697" s="56"/>
      <c r="FQ697" s="56"/>
      <c r="FR697" s="56"/>
      <c r="FS697" s="56"/>
      <c r="FT697" s="56"/>
      <c r="FU697" s="56"/>
      <c r="FV697" s="56"/>
      <c r="FW697" s="56"/>
      <c r="FX697" s="56"/>
      <c r="FY697" s="56"/>
      <c r="FZ697" s="56"/>
      <c r="GA697" s="56"/>
      <c r="GB697" s="56"/>
      <c r="GC697" s="56"/>
      <c r="GD697" s="56"/>
      <c r="GE697" s="56"/>
      <c r="GF697" s="56"/>
      <c r="GG697" s="56"/>
      <c r="GH697" s="56"/>
      <c r="GI697" s="56"/>
      <c r="GJ697" s="56"/>
      <c r="GK697" s="56"/>
      <c r="GL697" s="56"/>
      <c r="GM697" s="56"/>
      <c r="GN697" s="56"/>
      <c r="GO697" s="56"/>
      <c r="GP697" s="56"/>
      <c r="GQ697" s="56"/>
      <c r="GR697" s="56"/>
      <c r="GS697" s="56"/>
      <c r="GT697" s="56"/>
      <c r="GU697" s="56"/>
      <c r="GV697" s="56"/>
      <c r="GW697" s="56"/>
      <c r="GX697" s="56"/>
      <c r="GY697" s="56"/>
      <c r="GZ697" s="56"/>
      <c r="HA697" s="56"/>
      <c r="HB697" s="56"/>
      <c r="HC697" s="56"/>
      <c r="HD697" s="56"/>
      <c r="HE697" s="56"/>
      <c r="HF697" s="56"/>
      <c r="HG697" s="56"/>
      <c r="HH697" s="56"/>
      <c r="HI697" s="56"/>
      <c r="HJ697" s="56"/>
      <c r="HK697" s="56"/>
      <c r="HL697" s="56"/>
      <c r="HM697" s="56"/>
    </row>
    <row r="698" spans="2:221" x14ac:dyDescent="0.25"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  <c r="EO698" s="56"/>
      <c r="EP698" s="56"/>
      <c r="EQ698" s="56"/>
      <c r="ER698" s="56"/>
      <c r="ES698" s="56"/>
      <c r="ET698" s="56"/>
      <c r="EU698" s="56"/>
      <c r="EV698" s="56"/>
      <c r="EW698" s="56"/>
      <c r="EX698" s="56"/>
      <c r="EY698" s="56"/>
      <c r="EZ698" s="56"/>
      <c r="FA698" s="56"/>
      <c r="FB698" s="56"/>
      <c r="FC698" s="56"/>
      <c r="FD698" s="56"/>
      <c r="FE698" s="56"/>
      <c r="FF698" s="56"/>
      <c r="FG698" s="56"/>
      <c r="FH698" s="56"/>
      <c r="FI698" s="56"/>
      <c r="FJ698" s="56"/>
      <c r="FK698" s="56"/>
      <c r="FL698" s="56"/>
      <c r="FM698" s="56"/>
      <c r="FN698" s="56"/>
      <c r="FO698" s="56"/>
      <c r="FP698" s="56"/>
      <c r="FQ698" s="56"/>
      <c r="FR698" s="56"/>
      <c r="FS698" s="56"/>
      <c r="FT698" s="56"/>
      <c r="FU698" s="56"/>
      <c r="FV698" s="56"/>
      <c r="FW698" s="56"/>
      <c r="FX698" s="56"/>
      <c r="FY698" s="56"/>
      <c r="FZ698" s="56"/>
      <c r="GA698" s="56"/>
      <c r="GB698" s="56"/>
      <c r="GC698" s="56"/>
      <c r="GD698" s="56"/>
      <c r="GE698" s="56"/>
      <c r="GF698" s="56"/>
      <c r="GG698" s="56"/>
      <c r="GH698" s="56"/>
      <c r="GI698" s="56"/>
      <c r="GJ698" s="56"/>
      <c r="GK698" s="56"/>
      <c r="GL698" s="56"/>
      <c r="GM698" s="56"/>
      <c r="GN698" s="56"/>
      <c r="GO698" s="56"/>
      <c r="GP698" s="56"/>
      <c r="GQ698" s="56"/>
      <c r="GR698" s="56"/>
      <c r="GS698" s="56"/>
      <c r="GT698" s="56"/>
      <c r="GU698" s="56"/>
      <c r="GV698" s="56"/>
      <c r="GW698" s="56"/>
      <c r="GX698" s="56"/>
      <c r="GY698" s="56"/>
      <c r="GZ698" s="56"/>
      <c r="HA698" s="56"/>
      <c r="HB698" s="56"/>
      <c r="HC698" s="56"/>
      <c r="HD698" s="56"/>
      <c r="HE698" s="56"/>
      <c r="HF698" s="56"/>
      <c r="HG698" s="56"/>
      <c r="HH698" s="56"/>
      <c r="HI698" s="56"/>
      <c r="HJ698" s="56"/>
      <c r="HK698" s="56"/>
      <c r="HL698" s="56"/>
      <c r="HM698" s="56"/>
    </row>
    <row r="699" spans="2:221" x14ac:dyDescent="0.25"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  <c r="EO699" s="56"/>
      <c r="EP699" s="56"/>
      <c r="EQ699" s="56"/>
      <c r="ER699" s="56"/>
      <c r="ES699" s="56"/>
      <c r="ET699" s="56"/>
      <c r="EU699" s="56"/>
      <c r="EV699" s="56"/>
      <c r="EW699" s="56"/>
      <c r="EX699" s="56"/>
      <c r="EY699" s="56"/>
      <c r="EZ699" s="56"/>
      <c r="FA699" s="56"/>
      <c r="FB699" s="56"/>
      <c r="FC699" s="56"/>
      <c r="FD699" s="56"/>
      <c r="FE699" s="56"/>
      <c r="FF699" s="56"/>
      <c r="FG699" s="56"/>
      <c r="FH699" s="56"/>
      <c r="FI699" s="56"/>
      <c r="FJ699" s="56"/>
      <c r="FK699" s="56"/>
      <c r="FL699" s="56"/>
      <c r="FM699" s="56"/>
      <c r="FN699" s="56"/>
      <c r="FO699" s="56"/>
      <c r="FP699" s="56"/>
      <c r="FQ699" s="56"/>
      <c r="FR699" s="56"/>
      <c r="FS699" s="56"/>
      <c r="FT699" s="56"/>
      <c r="FU699" s="56"/>
      <c r="FV699" s="56"/>
      <c r="FW699" s="56"/>
      <c r="FX699" s="56"/>
      <c r="FY699" s="56"/>
      <c r="FZ699" s="56"/>
      <c r="GA699" s="56"/>
      <c r="GB699" s="56"/>
      <c r="GC699" s="56"/>
      <c r="GD699" s="56"/>
      <c r="GE699" s="56"/>
      <c r="GF699" s="56"/>
      <c r="GG699" s="56"/>
      <c r="GH699" s="56"/>
      <c r="GI699" s="56"/>
      <c r="GJ699" s="56"/>
      <c r="GK699" s="56"/>
      <c r="GL699" s="56"/>
      <c r="GM699" s="56"/>
      <c r="GN699" s="56"/>
      <c r="GO699" s="56"/>
      <c r="GP699" s="56"/>
      <c r="GQ699" s="56"/>
      <c r="GR699" s="56"/>
      <c r="GS699" s="56"/>
      <c r="GT699" s="56"/>
      <c r="GU699" s="56"/>
      <c r="GV699" s="56"/>
      <c r="GW699" s="56"/>
      <c r="GX699" s="56"/>
      <c r="GY699" s="56"/>
      <c r="GZ699" s="56"/>
      <c r="HA699" s="56"/>
      <c r="HB699" s="56"/>
      <c r="HC699" s="56"/>
      <c r="HD699" s="56"/>
      <c r="HE699" s="56"/>
      <c r="HF699" s="56"/>
      <c r="HG699" s="56"/>
      <c r="HH699" s="56"/>
      <c r="HI699" s="56"/>
      <c r="HJ699" s="56"/>
      <c r="HK699" s="56"/>
      <c r="HL699" s="56"/>
      <c r="HM699" s="56"/>
    </row>
    <row r="700" spans="2:221" x14ac:dyDescent="0.25"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  <c r="EO700" s="56"/>
      <c r="EP700" s="56"/>
      <c r="EQ700" s="56"/>
      <c r="ER700" s="56"/>
      <c r="ES700" s="56"/>
      <c r="ET700" s="56"/>
      <c r="EU700" s="56"/>
      <c r="EV700" s="56"/>
      <c r="EW700" s="56"/>
      <c r="EX700" s="56"/>
      <c r="EY700" s="56"/>
      <c r="EZ700" s="56"/>
      <c r="FA700" s="56"/>
      <c r="FB700" s="56"/>
      <c r="FC700" s="56"/>
      <c r="FD700" s="56"/>
      <c r="FE700" s="56"/>
      <c r="FF700" s="56"/>
      <c r="FG700" s="56"/>
      <c r="FH700" s="56"/>
      <c r="FI700" s="56"/>
      <c r="FJ700" s="56"/>
      <c r="FK700" s="56"/>
      <c r="FL700" s="56"/>
      <c r="FM700" s="56"/>
      <c r="FN700" s="56"/>
      <c r="FO700" s="56"/>
      <c r="FP700" s="56"/>
      <c r="FQ700" s="56"/>
      <c r="FR700" s="56"/>
      <c r="FS700" s="56"/>
      <c r="FT700" s="56"/>
      <c r="FU700" s="56"/>
      <c r="FV700" s="56"/>
      <c r="FW700" s="56"/>
      <c r="FX700" s="56"/>
      <c r="FY700" s="56"/>
      <c r="FZ700" s="56"/>
      <c r="GA700" s="56"/>
      <c r="GB700" s="56"/>
      <c r="GC700" s="56"/>
      <c r="GD700" s="56"/>
      <c r="GE700" s="56"/>
      <c r="GF700" s="56"/>
      <c r="GG700" s="56"/>
      <c r="GH700" s="56"/>
      <c r="GI700" s="56"/>
      <c r="GJ700" s="56"/>
      <c r="GK700" s="56"/>
      <c r="GL700" s="56"/>
      <c r="GM700" s="56"/>
      <c r="GN700" s="56"/>
      <c r="GO700" s="56"/>
      <c r="GP700" s="56"/>
      <c r="GQ700" s="56"/>
      <c r="GR700" s="56"/>
      <c r="GS700" s="56"/>
      <c r="GT700" s="56"/>
      <c r="GU700" s="56"/>
      <c r="GV700" s="56"/>
      <c r="GW700" s="56"/>
      <c r="GX700" s="56"/>
      <c r="GY700" s="56"/>
      <c r="GZ700" s="56"/>
      <c r="HA700" s="56"/>
      <c r="HB700" s="56"/>
      <c r="HC700" s="56"/>
      <c r="HD700" s="56"/>
      <c r="HE700" s="56"/>
      <c r="HF700" s="56"/>
      <c r="HG700" s="56"/>
      <c r="HH700" s="56"/>
      <c r="HI700" s="56"/>
      <c r="HJ700" s="56"/>
      <c r="HK700" s="56"/>
      <c r="HL700" s="56"/>
      <c r="HM700" s="56"/>
    </row>
    <row r="701" spans="2:221" x14ac:dyDescent="0.25"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  <c r="EO701" s="56"/>
      <c r="EP701" s="56"/>
      <c r="EQ701" s="56"/>
      <c r="ER701" s="56"/>
      <c r="ES701" s="56"/>
      <c r="ET701" s="56"/>
      <c r="EU701" s="56"/>
      <c r="EV701" s="56"/>
      <c r="EW701" s="56"/>
      <c r="EX701" s="56"/>
      <c r="EY701" s="56"/>
      <c r="EZ701" s="56"/>
      <c r="FA701" s="56"/>
      <c r="FB701" s="56"/>
      <c r="FC701" s="56"/>
      <c r="FD701" s="56"/>
      <c r="FE701" s="56"/>
      <c r="FF701" s="56"/>
      <c r="FG701" s="56"/>
      <c r="FH701" s="56"/>
      <c r="FI701" s="56"/>
      <c r="FJ701" s="56"/>
      <c r="FK701" s="56"/>
      <c r="FL701" s="56"/>
      <c r="FM701" s="56"/>
      <c r="FN701" s="56"/>
      <c r="FO701" s="56"/>
      <c r="FP701" s="56"/>
      <c r="FQ701" s="56"/>
      <c r="FR701" s="56"/>
      <c r="FS701" s="56"/>
      <c r="FT701" s="56"/>
      <c r="FU701" s="56"/>
      <c r="FV701" s="56"/>
      <c r="FW701" s="56"/>
      <c r="FX701" s="56"/>
      <c r="FY701" s="56"/>
      <c r="FZ701" s="56"/>
      <c r="GA701" s="56"/>
      <c r="GB701" s="56"/>
      <c r="GC701" s="56"/>
      <c r="GD701" s="56"/>
      <c r="GE701" s="56"/>
      <c r="GF701" s="56"/>
      <c r="GG701" s="56"/>
      <c r="GH701" s="56"/>
      <c r="GI701" s="56"/>
      <c r="GJ701" s="56"/>
      <c r="GK701" s="56"/>
      <c r="GL701" s="56"/>
      <c r="GM701" s="56"/>
      <c r="GN701" s="56"/>
      <c r="GO701" s="56"/>
      <c r="GP701" s="56"/>
      <c r="GQ701" s="56"/>
      <c r="GR701" s="56"/>
      <c r="GS701" s="56"/>
      <c r="GT701" s="56"/>
      <c r="GU701" s="56"/>
      <c r="GV701" s="56"/>
      <c r="GW701" s="56"/>
      <c r="GX701" s="56"/>
      <c r="GY701" s="56"/>
      <c r="GZ701" s="56"/>
      <c r="HA701" s="56"/>
      <c r="HB701" s="56"/>
      <c r="HC701" s="56"/>
      <c r="HD701" s="56"/>
      <c r="HE701" s="56"/>
      <c r="HF701" s="56"/>
      <c r="HG701" s="56"/>
      <c r="HH701" s="56"/>
      <c r="HI701" s="56"/>
      <c r="HJ701" s="56"/>
      <c r="HK701" s="56"/>
      <c r="HL701" s="56"/>
      <c r="HM701" s="56"/>
    </row>
    <row r="702" spans="2:221" x14ac:dyDescent="0.25"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  <c r="BU702" s="56"/>
      <c r="BV702" s="56"/>
      <c r="BW702" s="56"/>
      <c r="BX702" s="56"/>
      <c r="BY702" s="56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6"/>
      <c r="DB702" s="56"/>
      <c r="DC702" s="56"/>
      <c r="DD702" s="56"/>
      <c r="DE702" s="56"/>
      <c r="DF702" s="56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6"/>
      <c r="EA702" s="56"/>
      <c r="EB702" s="56"/>
      <c r="EC702" s="56"/>
      <c r="ED702" s="56"/>
      <c r="EE702" s="56"/>
      <c r="EF702" s="56"/>
      <c r="EG702" s="56"/>
      <c r="EH702" s="56"/>
      <c r="EI702" s="56"/>
      <c r="EJ702" s="56"/>
      <c r="EK702" s="56"/>
      <c r="EL702" s="56"/>
      <c r="EM702" s="56"/>
      <c r="EN702" s="56"/>
      <c r="EO702" s="56"/>
      <c r="EP702" s="56"/>
      <c r="EQ702" s="56"/>
      <c r="ER702" s="56"/>
      <c r="ES702" s="56"/>
      <c r="ET702" s="56"/>
      <c r="EU702" s="56"/>
      <c r="EV702" s="56"/>
      <c r="EW702" s="56"/>
      <c r="EX702" s="56"/>
      <c r="EY702" s="56"/>
      <c r="EZ702" s="56"/>
      <c r="FA702" s="56"/>
      <c r="FB702" s="56"/>
      <c r="FC702" s="56"/>
      <c r="FD702" s="56"/>
      <c r="FE702" s="56"/>
      <c r="FF702" s="56"/>
      <c r="FG702" s="56"/>
      <c r="FH702" s="56"/>
      <c r="FI702" s="56"/>
      <c r="FJ702" s="56"/>
      <c r="FK702" s="56"/>
      <c r="FL702" s="56"/>
      <c r="FM702" s="56"/>
      <c r="FN702" s="56"/>
      <c r="FO702" s="56"/>
      <c r="FP702" s="56"/>
      <c r="FQ702" s="56"/>
      <c r="FR702" s="56"/>
      <c r="FS702" s="56"/>
      <c r="FT702" s="56"/>
      <c r="FU702" s="56"/>
      <c r="FV702" s="56"/>
      <c r="FW702" s="56"/>
      <c r="FX702" s="56"/>
      <c r="FY702" s="56"/>
      <c r="FZ702" s="56"/>
      <c r="GA702" s="56"/>
      <c r="GB702" s="56"/>
      <c r="GC702" s="56"/>
      <c r="GD702" s="56"/>
      <c r="GE702" s="56"/>
      <c r="GF702" s="56"/>
      <c r="GG702" s="56"/>
      <c r="GH702" s="56"/>
      <c r="GI702" s="56"/>
      <c r="GJ702" s="56"/>
      <c r="GK702" s="56"/>
      <c r="GL702" s="56"/>
      <c r="GM702" s="56"/>
      <c r="GN702" s="56"/>
      <c r="GO702" s="56"/>
      <c r="GP702" s="56"/>
      <c r="GQ702" s="56"/>
      <c r="GR702" s="56"/>
      <c r="GS702" s="56"/>
      <c r="GT702" s="56"/>
      <c r="GU702" s="56"/>
      <c r="GV702" s="56"/>
      <c r="GW702" s="56"/>
      <c r="GX702" s="56"/>
      <c r="GY702" s="56"/>
      <c r="GZ702" s="56"/>
      <c r="HA702" s="56"/>
      <c r="HB702" s="56"/>
      <c r="HC702" s="56"/>
      <c r="HD702" s="56"/>
      <c r="HE702" s="56"/>
      <c r="HF702" s="56"/>
      <c r="HG702" s="56"/>
      <c r="HH702" s="56"/>
      <c r="HI702" s="56"/>
      <c r="HJ702" s="56"/>
      <c r="HK702" s="56"/>
      <c r="HL702" s="56"/>
      <c r="HM702" s="56"/>
    </row>
    <row r="703" spans="2:221" x14ac:dyDescent="0.25"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  <c r="EO703" s="56"/>
      <c r="EP703" s="56"/>
      <c r="EQ703" s="56"/>
      <c r="ER703" s="56"/>
      <c r="ES703" s="56"/>
      <c r="ET703" s="56"/>
      <c r="EU703" s="56"/>
      <c r="EV703" s="56"/>
      <c r="EW703" s="56"/>
      <c r="EX703" s="56"/>
      <c r="EY703" s="56"/>
      <c r="EZ703" s="56"/>
      <c r="FA703" s="56"/>
      <c r="FB703" s="56"/>
      <c r="FC703" s="56"/>
      <c r="FD703" s="56"/>
      <c r="FE703" s="56"/>
      <c r="FF703" s="56"/>
      <c r="FG703" s="56"/>
      <c r="FH703" s="56"/>
      <c r="FI703" s="56"/>
      <c r="FJ703" s="56"/>
      <c r="FK703" s="56"/>
      <c r="FL703" s="56"/>
      <c r="FM703" s="56"/>
      <c r="FN703" s="56"/>
      <c r="FO703" s="56"/>
      <c r="FP703" s="56"/>
      <c r="FQ703" s="56"/>
      <c r="FR703" s="56"/>
      <c r="FS703" s="56"/>
      <c r="FT703" s="56"/>
      <c r="FU703" s="56"/>
      <c r="FV703" s="56"/>
      <c r="FW703" s="56"/>
      <c r="FX703" s="56"/>
      <c r="FY703" s="56"/>
      <c r="FZ703" s="56"/>
      <c r="GA703" s="56"/>
      <c r="GB703" s="56"/>
      <c r="GC703" s="56"/>
      <c r="GD703" s="56"/>
      <c r="GE703" s="56"/>
      <c r="GF703" s="56"/>
      <c r="GG703" s="56"/>
      <c r="GH703" s="56"/>
      <c r="GI703" s="56"/>
      <c r="GJ703" s="56"/>
      <c r="GK703" s="56"/>
      <c r="GL703" s="56"/>
      <c r="GM703" s="56"/>
      <c r="GN703" s="56"/>
      <c r="GO703" s="56"/>
      <c r="GP703" s="56"/>
      <c r="GQ703" s="56"/>
      <c r="GR703" s="56"/>
      <c r="GS703" s="56"/>
      <c r="GT703" s="56"/>
      <c r="GU703" s="56"/>
      <c r="GV703" s="56"/>
      <c r="GW703" s="56"/>
      <c r="GX703" s="56"/>
      <c r="GY703" s="56"/>
      <c r="GZ703" s="56"/>
      <c r="HA703" s="56"/>
      <c r="HB703" s="56"/>
      <c r="HC703" s="56"/>
      <c r="HD703" s="56"/>
      <c r="HE703" s="56"/>
      <c r="HF703" s="56"/>
      <c r="HG703" s="56"/>
      <c r="HH703" s="56"/>
      <c r="HI703" s="56"/>
      <c r="HJ703" s="56"/>
      <c r="HK703" s="56"/>
      <c r="HL703" s="56"/>
      <c r="HM703" s="56"/>
    </row>
    <row r="704" spans="2:221" x14ac:dyDescent="0.25"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  <c r="EO704" s="56"/>
      <c r="EP704" s="56"/>
      <c r="EQ704" s="56"/>
      <c r="ER704" s="56"/>
      <c r="ES704" s="56"/>
      <c r="ET704" s="56"/>
      <c r="EU704" s="56"/>
      <c r="EV704" s="56"/>
      <c r="EW704" s="56"/>
      <c r="EX704" s="56"/>
      <c r="EY704" s="56"/>
      <c r="EZ704" s="56"/>
      <c r="FA704" s="56"/>
      <c r="FB704" s="56"/>
      <c r="FC704" s="56"/>
      <c r="FD704" s="56"/>
      <c r="FE704" s="56"/>
      <c r="FF704" s="56"/>
      <c r="FG704" s="56"/>
      <c r="FH704" s="56"/>
      <c r="FI704" s="56"/>
      <c r="FJ704" s="56"/>
      <c r="FK704" s="56"/>
      <c r="FL704" s="56"/>
      <c r="FM704" s="56"/>
      <c r="FN704" s="56"/>
      <c r="FO704" s="56"/>
      <c r="FP704" s="56"/>
      <c r="FQ704" s="56"/>
      <c r="FR704" s="56"/>
      <c r="FS704" s="56"/>
      <c r="FT704" s="56"/>
      <c r="FU704" s="56"/>
      <c r="FV704" s="56"/>
      <c r="FW704" s="56"/>
      <c r="FX704" s="56"/>
      <c r="FY704" s="56"/>
      <c r="FZ704" s="56"/>
      <c r="GA704" s="56"/>
      <c r="GB704" s="56"/>
      <c r="GC704" s="56"/>
      <c r="GD704" s="56"/>
      <c r="GE704" s="56"/>
      <c r="GF704" s="56"/>
      <c r="GG704" s="56"/>
      <c r="GH704" s="56"/>
      <c r="GI704" s="56"/>
      <c r="GJ704" s="56"/>
      <c r="GK704" s="56"/>
      <c r="GL704" s="56"/>
      <c r="GM704" s="56"/>
      <c r="GN704" s="56"/>
      <c r="GO704" s="56"/>
      <c r="GP704" s="56"/>
      <c r="GQ704" s="56"/>
      <c r="GR704" s="56"/>
      <c r="GS704" s="56"/>
      <c r="GT704" s="56"/>
      <c r="GU704" s="56"/>
      <c r="GV704" s="56"/>
      <c r="GW704" s="56"/>
      <c r="GX704" s="56"/>
      <c r="GY704" s="56"/>
      <c r="GZ704" s="56"/>
      <c r="HA704" s="56"/>
      <c r="HB704" s="56"/>
      <c r="HC704" s="56"/>
      <c r="HD704" s="56"/>
      <c r="HE704" s="56"/>
      <c r="HF704" s="56"/>
      <c r="HG704" s="56"/>
      <c r="HH704" s="56"/>
      <c r="HI704" s="56"/>
      <c r="HJ704" s="56"/>
      <c r="HK704" s="56"/>
      <c r="HL704" s="56"/>
      <c r="HM704" s="56"/>
    </row>
    <row r="705" spans="2:221" x14ac:dyDescent="0.25"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  <c r="EO705" s="56"/>
      <c r="EP705" s="56"/>
      <c r="EQ705" s="56"/>
      <c r="ER705" s="56"/>
      <c r="ES705" s="56"/>
      <c r="ET705" s="56"/>
      <c r="EU705" s="56"/>
      <c r="EV705" s="56"/>
      <c r="EW705" s="56"/>
      <c r="EX705" s="56"/>
      <c r="EY705" s="56"/>
      <c r="EZ705" s="56"/>
      <c r="FA705" s="56"/>
      <c r="FB705" s="56"/>
      <c r="FC705" s="56"/>
      <c r="FD705" s="56"/>
      <c r="FE705" s="56"/>
      <c r="FF705" s="56"/>
      <c r="FG705" s="56"/>
      <c r="FH705" s="56"/>
      <c r="FI705" s="56"/>
      <c r="FJ705" s="56"/>
      <c r="FK705" s="56"/>
      <c r="FL705" s="56"/>
      <c r="FM705" s="56"/>
      <c r="FN705" s="56"/>
      <c r="FO705" s="56"/>
      <c r="FP705" s="56"/>
      <c r="FQ705" s="56"/>
      <c r="FR705" s="56"/>
      <c r="FS705" s="56"/>
      <c r="FT705" s="56"/>
      <c r="FU705" s="56"/>
      <c r="FV705" s="56"/>
      <c r="FW705" s="56"/>
      <c r="FX705" s="56"/>
      <c r="FY705" s="56"/>
      <c r="FZ705" s="56"/>
      <c r="GA705" s="56"/>
      <c r="GB705" s="56"/>
      <c r="GC705" s="56"/>
      <c r="GD705" s="56"/>
      <c r="GE705" s="56"/>
      <c r="GF705" s="56"/>
      <c r="GG705" s="56"/>
      <c r="GH705" s="56"/>
      <c r="GI705" s="56"/>
      <c r="GJ705" s="56"/>
      <c r="GK705" s="56"/>
      <c r="GL705" s="56"/>
      <c r="GM705" s="56"/>
      <c r="GN705" s="56"/>
      <c r="GO705" s="56"/>
      <c r="GP705" s="56"/>
      <c r="GQ705" s="56"/>
      <c r="GR705" s="56"/>
      <c r="GS705" s="56"/>
      <c r="GT705" s="56"/>
      <c r="GU705" s="56"/>
      <c r="GV705" s="56"/>
      <c r="GW705" s="56"/>
      <c r="GX705" s="56"/>
      <c r="GY705" s="56"/>
      <c r="GZ705" s="56"/>
      <c r="HA705" s="56"/>
      <c r="HB705" s="56"/>
      <c r="HC705" s="56"/>
      <c r="HD705" s="56"/>
      <c r="HE705" s="56"/>
      <c r="HF705" s="56"/>
      <c r="HG705" s="56"/>
      <c r="HH705" s="56"/>
      <c r="HI705" s="56"/>
      <c r="HJ705" s="56"/>
      <c r="HK705" s="56"/>
      <c r="HL705" s="56"/>
      <c r="HM705" s="56"/>
    </row>
    <row r="706" spans="2:221" x14ac:dyDescent="0.25"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  <c r="EO706" s="56"/>
      <c r="EP706" s="56"/>
      <c r="EQ706" s="56"/>
      <c r="ER706" s="56"/>
      <c r="ES706" s="56"/>
      <c r="ET706" s="56"/>
      <c r="EU706" s="56"/>
      <c r="EV706" s="56"/>
      <c r="EW706" s="56"/>
      <c r="EX706" s="56"/>
      <c r="EY706" s="56"/>
      <c r="EZ706" s="56"/>
      <c r="FA706" s="56"/>
      <c r="FB706" s="56"/>
      <c r="FC706" s="56"/>
      <c r="FD706" s="56"/>
      <c r="FE706" s="56"/>
      <c r="FF706" s="56"/>
      <c r="FG706" s="56"/>
      <c r="FH706" s="56"/>
      <c r="FI706" s="56"/>
      <c r="FJ706" s="56"/>
      <c r="FK706" s="56"/>
      <c r="FL706" s="56"/>
      <c r="FM706" s="56"/>
      <c r="FN706" s="56"/>
      <c r="FO706" s="56"/>
      <c r="FP706" s="56"/>
      <c r="FQ706" s="56"/>
      <c r="FR706" s="56"/>
      <c r="FS706" s="56"/>
      <c r="FT706" s="56"/>
      <c r="FU706" s="56"/>
      <c r="FV706" s="56"/>
      <c r="FW706" s="56"/>
      <c r="FX706" s="56"/>
      <c r="FY706" s="56"/>
      <c r="FZ706" s="56"/>
      <c r="GA706" s="56"/>
      <c r="GB706" s="56"/>
      <c r="GC706" s="56"/>
      <c r="GD706" s="56"/>
      <c r="GE706" s="56"/>
      <c r="GF706" s="56"/>
      <c r="GG706" s="56"/>
      <c r="GH706" s="56"/>
      <c r="GI706" s="56"/>
      <c r="GJ706" s="56"/>
      <c r="GK706" s="56"/>
      <c r="GL706" s="56"/>
      <c r="GM706" s="56"/>
      <c r="GN706" s="56"/>
      <c r="GO706" s="56"/>
      <c r="GP706" s="56"/>
      <c r="GQ706" s="56"/>
      <c r="GR706" s="56"/>
      <c r="GS706" s="56"/>
      <c r="GT706" s="56"/>
      <c r="GU706" s="56"/>
      <c r="GV706" s="56"/>
      <c r="GW706" s="56"/>
      <c r="GX706" s="56"/>
      <c r="GY706" s="56"/>
      <c r="GZ706" s="56"/>
      <c r="HA706" s="56"/>
      <c r="HB706" s="56"/>
      <c r="HC706" s="56"/>
      <c r="HD706" s="56"/>
      <c r="HE706" s="56"/>
      <c r="HF706" s="56"/>
      <c r="HG706" s="56"/>
      <c r="HH706" s="56"/>
      <c r="HI706" s="56"/>
      <c r="HJ706" s="56"/>
      <c r="HK706" s="56"/>
      <c r="HL706" s="56"/>
      <c r="HM706" s="56"/>
    </row>
    <row r="707" spans="2:221" x14ac:dyDescent="0.25"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  <c r="EO707" s="56"/>
      <c r="EP707" s="56"/>
      <c r="EQ707" s="56"/>
      <c r="ER707" s="56"/>
      <c r="ES707" s="56"/>
      <c r="ET707" s="56"/>
      <c r="EU707" s="56"/>
      <c r="EV707" s="56"/>
      <c r="EW707" s="56"/>
      <c r="EX707" s="56"/>
      <c r="EY707" s="56"/>
      <c r="EZ707" s="56"/>
      <c r="FA707" s="56"/>
      <c r="FB707" s="56"/>
      <c r="FC707" s="56"/>
      <c r="FD707" s="56"/>
      <c r="FE707" s="56"/>
      <c r="FF707" s="56"/>
      <c r="FG707" s="56"/>
      <c r="FH707" s="56"/>
      <c r="FI707" s="56"/>
      <c r="FJ707" s="56"/>
      <c r="FK707" s="56"/>
      <c r="FL707" s="56"/>
      <c r="FM707" s="56"/>
      <c r="FN707" s="56"/>
      <c r="FO707" s="56"/>
      <c r="FP707" s="56"/>
      <c r="FQ707" s="56"/>
      <c r="FR707" s="56"/>
      <c r="FS707" s="56"/>
      <c r="FT707" s="56"/>
      <c r="FU707" s="56"/>
      <c r="FV707" s="56"/>
      <c r="FW707" s="56"/>
      <c r="FX707" s="56"/>
      <c r="FY707" s="56"/>
      <c r="FZ707" s="56"/>
      <c r="GA707" s="56"/>
      <c r="GB707" s="56"/>
      <c r="GC707" s="56"/>
      <c r="GD707" s="56"/>
      <c r="GE707" s="56"/>
      <c r="GF707" s="56"/>
      <c r="GG707" s="56"/>
      <c r="GH707" s="56"/>
      <c r="GI707" s="56"/>
      <c r="GJ707" s="56"/>
      <c r="GK707" s="56"/>
      <c r="GL707" s="56"/>
      <c r="GM707" s="56"/>
      <c r="GN707" s="56"/>
      <c r="GO707" s="56"/>
      <c r="GP707" s="56"/>
      <c r="GQ707" s="56"/>
      <c r="GR707" s="56"/>
      <c r="GS707" s="56"/>
      <c r="GT707" s="56"/>
      <c r="GU707" s="56"/>
      <c r="GV707" s="56"/>
      <c r="GW707" s="56"/>
      <c r="GX707" s="56"/>
      <c r="GY707" s="56"/>
      <c r="GZ707" s="56"/>
      <c r="HA707" s="56"/>
      <c r="HB707" s="56"/>
      <c r="HC707" s="56"/>
      <c r="HD707" s="56"/>
      <c r="HE707" s="56"/>
      <c r="HF707" s="56"/>
      <c r="HG707" s="56"/>
      <c r="HH707" s="56"/>
      <c r="HI707" s="56"/>
      <c r="HJ707" s="56"/>
      <c r="HK707" s="56"/>
      <c r="HL707" s="56"/>
      <c r="HM707" s="56"/>
    </row>
    <row r="708" spans="2:221" x14ac:dyDescent="0.25"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  <c r="EO708" s="56"/>
      <c r="EP708" s="56"/>
      <c r="EQ708" s="56"/>
      <c r="ER708" s="56"/>
      <c r="ES708" s="56"/>
      <c r="ET708" s="56"/>
      <c r="EU708" s="56"/>
      <c r="EV708" s="56"/>
      <c r="EW708" s="56"/>
      <c r="EX708" s="56"/>
      <c r="EY708" s="56"/>
      <c r="EZ708" s="56"/>
      <c r="FA708" s="56"/>
      <c r="FB708" s="56"/>
      <c r="FC708" s="56"/>
      <c r="FD708" s="56"/>
      <c r="FE708" s="56"/>
      <c r="FF708" s="56"/>
      <c r="FG708" s="56"/>
      <c r="FH708" s="56"/>
      <c r="FI708" s="56"/>
      <c r="FJ708" s="56"/>
      <c r="FK708" s="56"/>
      <c r="FL708" s="56"/>
      <c r="FM708" s="56"/>
      <c r="FN708" s="56"/>
      <c r="FO708" s="56"/>
      <c r="FP708" s="56"/>
      <c r="FQ708" s="56"/>
      <c r="FR708" s="56"/>
      <c r="FS708" s="56"/>
      <c r="FT708" s="56"/>
      <c r="FU708" s="56"/>
      <c r="FV708" s="56"/>
      <c r="FW708" s="56"/>
      <c r="FX708" s="56"/>
      <c r="FY708" s="56"/>
      <c r="FZ708" s="56"/>
      <c r="GA708" s="56"/>
      <c r="GB708" s="56"/>
      <c r="GC708" s="56"/>
      <c r="GD708" s="56"/>
      <c r="GE708" s="56"/>
      <c r="GF708" s="56"/>
      <c r="GG708" s="56"/>
      <c r="GH708" s="56"/>
      <c r="GI708" s="56"/>
      <c r="GJ708" s="56"/>
      <c r="GK708" s="56"/>
      <c r="GL708" s="56"/>
      <c r="GM708" s="56"/>
      <c r="GN708" s="56"/>
      <c r="GO708" s="56"/>
      <c r="GP708" s="56"/>
      <c r="GQ708" s="56"/>
      <c r="GR708" s="56"/>
      <c r="GS708" s="56"/>
      <c r="GT708" s="56"/>
      <c r="GU708" s="56"/>
      <c r="GV708" s="56"/>
      <c r="GW708" s="56"/>
      <c r="GX708" s="56"/>
      <c r="GY708" s="56"/>
      <c r="GZ708" s="56"/>
      <c r="HA708" s="56"/>
      <c r="HB708" s="56"/>
      <c r="HC708" s="56"/>
      <c r="HD708" s="56"/>
      <c r="HE708" s="56"/>
      <c r="HF708" s="56"/>
      <c r="HG708" s="56"/>
      <c r="HH708" s="56"/>
      <c r="HI708" s="56"/>
      <c r="HJ708" s="56"/>
      <c r="HK708" s="56"/>
      <c r="HL708" s="56"/>
      <c r="HM708" s="56"/>
    </row>
    <row r="709" spans="2:221" x14ac:dyDescent="0.25"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  <c r="EO709" s="56"/>
      <c r="EP709" s="56"/>
      <c r="EQ709" s="56"/>
      <c r="ER709" s="56"/>
      <c r="ES709" s="56"/>
      <c r="ET709" s="56"/>
      <c r="EU709" s="56"/>
      <c r="EV709" s="56"/>
      <c r="EW709" s="56"/>
      <c r="EX709" s="56"/>
      <c r="EY709" s="56"/>
      <c r="EZ709" s="56"/>
      <c r="FA709" s="56"/>
      <c r="FB709" s="56"/>
      <c r="FC709" s="56"/>
      <c r="FD709" s="56"/>
      <c r="FE709" s="56"/>
      <c r="FF709" s="56"/>
      <c r="FG709" s="56"/>
      <c r="FH709" s="56"/>
      <c r="FI709" s="56"/>
      <c r="FJ709" s="56"/>
      <c r="FK709" s="56"/>
      <c r="FL709" s="56"/>
      <c r="FM709" s="56"/>
      <c r="FN709" s="56"/>
      <c r="FO709" s="56"/>
      <c r="FP709" s="56"/>
      <c r="FQ709" s="56"/>
      <c r="FR709" s="56"/>
      <c r="FS709" s="56"/>
      <c r="FT709" s="56"/>
      <c r="FU709" s="56"/>
      <c r="FV709" s="56"/>
      <c r="FW709" s="56"/>
      <c r="FX709" s="56"/>
      <c r="FY709" s="56"/>
      <c r="FZ709" s="56"/>
      <c r="GA709" s="56"/>
      <c r="GB709" s="56"/>
      <c r="GC709" s="56"/>
      <c r="GD709" s="56"/>
      <c r="GE709" s="56"/>
      <c r="GF709" s="56"/>
      <c r="GG709" s="56"/>
      <c r="GH709" s="56"/>
      <c r="GI709" s="56"/>
      <c r="GJ709" s="56"/>
      <c r="GK709" s="56"/>
      <c r="GL709" s="56"/>
      <c r="GM709" s="56"/>
      <c r="GN709" s="56"/>
      <c r="GO709" s="56"/>
      <c r="GP709" s="56"/>
      <c r="GQ709" s="56"/>
      <c r="GR709" s="56"/>
      <c r="GS709" s="56"/>
      <c r="GT709" s="56"/>
      <c r="GU709" s="56"/>
      <c r="GV709" s="56"/>
      <c r="GW709" s="56"/>
      <c r="GX709" s="56"/>
      <c r="GY709" s="56"/>
      <c r="GZ709" s="56"/>
      <c r="HA709" s="56"/>
      <c r="HB709" s="56"/>
      <c r="HC709" s="56"/>
      <c r="HD709" s="56"/>
      <c r="HE709" s="56"/>
      <c r="HF709" s="56"/>
      <c r="HG709" s="56"/>
      <c r="HH709" s="56"/>
      <c r="HI709" s="56"/>
      <c r="HJ709" s="56"/>
      <c r="HK709" s="56"/>
      <c r="HL709" s="56"/>
      <c r="HM709" s="56"/>
    </row>
    <row r="710" spans="2:221" x14ac:dyDescent="0.25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  <c r="EO710" s="56"/>
      <c r="EP710" s="56"/>
      <c r="EQ710" s="56"/>
      <c r="ER710" s="56"/>
      <c r="ES710" s="56"/>
      <c r="ET710" s="56"/>
      <c r="EU710" s="56"/>
      <c r="EV710" s="56"/>
      <c r="EW710" s="56"/>
      <c r="EX710" s="56"/>
      <c r="EY710" s="56"/>
      <c r="EZ710" s="56"/>
      <c r="FA710" s="56"/>
      <c r="FB710" s="56"/>
      <c r="FC710" s="56"/>
      <c r="FD710" s="56"/>
      <c r="FE710" s="56"/>
      <c r="FF710" s="56"/>
      <c r="FG710" s="56"/>
      <c r="FH710" s="56"/>
      <c r="FI710" s="56"/>
      <c r="FJ710" s="56"/>
      <c r="FK710" s="56"/>
      <c r="FL710" s="56"/>
      <c r="FM710" s="56"/>
      <c r="FN710" s="56"/>
      <c r="FO710" s="56"/>
      <c r="FP710" s="56"/>
      <c r="FQ710" s="56"/>
      <c r="FR710" s="56"/>
      <c r="FS710" s="56"/>
      <c r="FT710" s="56"/>
      <c r="FU710" s="56"/>
      <c r="FV710" s="56"/>
      <c r="FW710" s="56"/>
      <c r="FX710" s="56"/>
      <c r="FY710" s="56"/>
      <c r="FZ710" s="56"/>
      <c r="GA710" s="56"/>
      <c r="GB710" s="56"/>
      <c r="GC710" s="56"/>
      <c r="GD710" s="56"/>
      <c r="GE710" s="56"/>
      <c r="GF710" s="56"/>
      <c r="GG710" s="56"/>
      <c r="GH710" s="56"/>
      <c r="GI710" s="56"/>
      <c r="GJ710" s="56"/>
      <c r="GK710" s="56"/>
      <c r="GL710" s="56"/>
      <c r="GM710" s="56"/>
      <c r="GN710" s="56"/>
      <c r="GO710" s="56"/>
      <c r="GP710" s="56"/>
      <c r="GQ710" s="56"/>
      <c r="GR710" s="56"/>
      <c r="GS710" s="56"/>
      <c r="GT710" s="56"/>
      <c r="GU710" s="56"/>
      <c r="GV710" s="56"/>
      <c r="GW710" s="56"/>
      <c r="GX710" s="56"/>
      <c r="GY710" s="56"/>
      <c r="GZ710" s="56"/>
      <c r="HA710" s="56"/>
      <c r="HB710" s="56"/>
      <c r="HC710" s="56"/>
      <c r="HD710" s="56"/>
      <c r="HE710" s="56"/>
      <c r="HF710" s="56"/>
      <c r="HG710" s="56"/>
      <c r="HH710" s="56"/>
      <c r="HI710" s="56"/>
      <c r="HJ710" s="56"/>
      <c r="HK710" s="56"/>
      <c r="HL710" s="56"/>
      <c r="HM710" s="56"/>
    </row>
    <row r="711" spans="2:221" x14ac:dyDescent="0.25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  <c r="EO711" s="56"/>
      <c r="EP711" s="56"/>
      <c r="EQ711" s="56"/>
      <c r="ER711" s="56"/>
      <c r="ES711" s="56"/>
      <c r="ET711" s="56"/>
      <c r="EU711" s="56"/>
      <c r="EV711" s="56"/>
      <c r="EW711" s="56"/>
      <c r="EX711" s="56"/>
      <c r="EY711" s="56"/>
      <c r="EZ711" s="56"/>
      <c r="FA711" s="56"/>
      <c r="FB711" s="56"/>
      <c r="FC711" s="56"/>
      <c r="FD711" s="56"/>
      <c r="FE711" s="56"/>
      <c r="FF711" s="56"/>
      <c r="FG711" s="56"/>
      <c r="FH711" s="56"/>
      <c r="FI711" s="56"/>
      <c r="FJ711" s="56"/>
      <c r="FK711" s="56"/>
      <c r="FL711" s="56"/>
      <c r="FM711" s="56"/>
      <c r="FN711" s="56"/>
      <c r="FO711" s="56"/>
      <c r="FP711" s="56"/>
      <c r="FQ711" s="56"/>
      <c r="FR711" s="56"/>
      <c r="FS711" s="56"/>
      <c r="FT711" s="56"/>
      <c r="FU711" s="56"/>
      <c r="FV711" s="56"/>
      <c r="FW711" s="56"/>
      <c r="FX711" s="56"/>
      <c r="FY711" s="56"/>
      <c r="FZ711" s="56"/>
      <c r="GA711" s="56"/>
      <c r="GB711" s="56"/>
      <c r="GC711" s="56"/>
      <c r="GD711" s="56"/>
      <c r="GE711" s="56"/>
      <c r="GF711" s="56"/>
      <c r="GG711" s="56"/>
      <c r="GH711" s="56"/>
      <c r="GI711" s="56"/>
      <c r="GJ711" s="56"/>
      <c r="GK711" s="56"/>
      <c r="GL711" s="56"/>
      <c r="GM711" s="56"/>
      <c r="GN711" s="56"/>
      <c r="GO711" s="56"/>
      <c r="GP711" s="56"/>
      <c r="GQ711" s="56"/>
      <c r="GR711" s="56"/>
      <c r="GS711" s="56"/>
      <c r="GT711" s="56"/>
      <c r="GU711" s="56"/>
      <c r="GV711" s="56"/>
      <c r="GW711" s="56"/>
      <c r="GX711" s="56"/>
      <c r="GY711" s="56"/>
      <c r="GZ711" s="56"/>
      <c r="HA711" s="56"/>
      <c r="HB711" s="56"/>
      <c r="HC711" s="56"/>
      <c r="HD711" s="56"/>
      <c r="HE711" s="56"/>
      <c r="HF711" s="56"/>
      <c r="HG711" s="56"/>
      <c r="HH711" s="56"/>
      <c r="HI711" s="56"/>
      <c r="HJ711" s="56"/>
      <c r="HK711" s="56"/>
      <c r="HL711" s="56"/>
      <c r="HM711" s="56"/>
    </row>
    <row r="712" spans="2:221" x14ac:dyDescent="0.25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  <c r="EO712" s="56"/>
      <c r="EP712" s="56"/>
      <c r="EQ712" s="56"/>
      <c r="ER712" s="56"/>
      <c r="ES712" s="56"/>
      <c r="ET712" s="56"/>
      <c r="EU712" s="56"/>
      <c r="EV712" s="56"/>
      <c r="EW712" s="56"/>
      <c r="EX712" s="56"/>
      <c r="EY712" s="56"/>
      <c r="EZ712" s="56"/>
      <c r="FA712" s="56"/>
      <c r="FB712" s="56"/>
      <c r="FC712" s="56"/>
      <c r="FD712" s="56"/>
      <c r="FE712" s="56"/>
      <c r="FF712" s="56"/>
      <c r="FG712" s="56"/>
      <c r="FH712" s="56"/>
      <c r="FI712" s="56"/>
      <c r="FJ712" s="56"/>
      <c r="FK712" s="56"/>
      <c r="FL712" s="56"/>
      <c r="FM712" s="56"/>
      <c r="FN712" s="56"/>
      <c r="FO712" s="56"/>
      <c r="FP712" s="56"/>
      <c r="FQ712" s="56"/>
      <c r="FR712" s="56"/>
      <c r="FS712" s="56"/>
      <c r="FT712" s="56"/>
      <c r="FU712" s="56"/>
      <c r="FV712" s="56"/>
      <c r="FW712" s="56"/>
      <c r="FX712" s="56"/>
      <c r="FY712" s="56"/>
      <c r="FZ712" s="56"/>
      <c r="GA712" s="56"/>
      <c r="GB712" s="56"/>
      <c r="GC712" s="56"/>
      <c r="GD712" s="56"/>
      <c r="GE712" s="56"/>
      <c r="GF712" s="56"/>
      <c r="GG712" s="56"/>
      <c r="GH712" s="56"/>
      <c r="GI712" s="56"/>
      <c r="GJ712" s="56"/>
      <c r="GK712" s="56"/>
      <c r="GL712" s="56"/>
      <c r="GM712" s="56"/>
      <c r="GN712" s="56"/>
      <c r="GO712" s="56"/>
      <c r="GP712" s="56"/>
      <c r="GQ712" s="56"/>
      <c r="GR712" s="56"/>
      <c r="GS712" s="56"/>
      <c r="GT712" s="56"/>
      <c r="GU712" s="56"/>
      <c r="GV712" s="56"/>
      <c r="GW712" s="56"/>
      <c r="GX712" s="56"/>
      <c r="GY712" s="56"/>
      <c r="GZ712" s="56"/>
      <c r="HA712" s="56"/>
      <c r="HB712" s="56"/>
      <c r="HC712" s="56"/>
      <c r="HD712" s="56"/>
      <c r="HE712" s="56"/>
      <c r="HF712" s="56"/>
      <c r="HG712" s="56"/>
      <c r="HH712" s="56"/>
      <c r="HI712" s="56"/>
      <c r="HJ712" s="56"/>
      <c r="HK712" s="56"/>
      <c r="HL712" s="56"/>
      <c r="HM712" s="56"/>
    </row>
    <row r="713" spans="2:221" x14ac:dyDescent="0.25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  <c r="EO713" s="56"/>
      <c r="EP713" s="56"/>
      <c r="EQ713" s="56"/>
      <c r="ER713" s="56"/>
      <c r="ES713" s="56"/>
      <c r="ET713" s="56"/>
      <c r="EU713" s="56"/>
      <c r="EV713" s="56"/>
      <c r="EW713" s="56"/>
      <c r="EX713" s="56"/>
      <c r="EY713" s="56"/>
      <c r="EZ713" s="56"/>
      <c r="FA713" s="56"/>
      <c r="FB713" s="56"/>
      <c r="FC713" s="56"/>
      <c r="FD713" s="56"/>
      <c r="FE713" s="56"/>
      <c r="FF713" s="56"/>
      <c r="FG713" s="56"/>
      <c r="FH713" s="56"/>
      <c r="FI713" s="56"/>
      <c r="FJ713" s="56"/>
      <c r="FK713" s="56"/>
      <c r="FL713" s="56"/>
      <c r="FM713" s="56"/>
      <c r="FN713" s="56"/>
      <c r="FO713" s="56"/>
      <c r="FP713" s="56"/>
      <c r="FQ713" s="56"/>
      <c r="FR713" s="56"/>
      <c r="FS713" s="56"/>
      <c r="FT713" s="56"/>
      <c r="FU713" s="56"/>
      <c r="FV713" s="56"/>
      <c r="FW713" s="56"/>
      <c r="FX713" s="56"/>
      <c r="FY713" s="56"/>
      <c r="FZ713" s="56"/>
      <c r="GA713" s="56"/>
      <c r="GB713" s="56"/>
      <c r="GC713" s="56"/>
      <c r="GD713" s="56"/>
      <c r="GE713" s="56"/>
      <c r="GF713" s="56"/>
      <c r="GG713" s="56"/>
      <c r="GH713" s="56"/>
      <c r="GI713" s="56"/>
      <c r="GJ713" s="56"/>
      <c r="GK713" s="56"/>
      <c r="GL713" s="56"/>
      <c r="GM713" s="56"/>
      <c r="GN713" s="56"/>
      <c r="GO713" s="56"/>
      <c r="GP713" s="56"/>
      <c r="GQ713" s="56"/>
      <c r="GR713" s="56"/>
      <c r="GS713" s="56"/>
      <c r="GT713" s="56"/>
      <c r="GU713" s="56"/>
      <c r="GV713" s="56"/>
      <c r="GW713" s="56"/>
      <c r="GX713" s="56"/>
      <c r="GY713" s="56"/>
      <c r="GZ713" s="56"/>
      <c r="HA713" s="56"/>
      <c r="HB713" s="56"/>
      <c r="HC713" s="56"/>
      <c r="HD713" s="56"/>
      <c r="HE713" s="56"/>
      <c r="HF713" s="56"/>
      <c r="HG713" s="56"/>
      <c r="HH713" s="56"/>
      <c r="HI713" s="56"/>
      <c r="HJ713" s="56"/>
      <c r="HK713" s="56"/>
      <c r="HL713" s="56"/>
      <c r="HM713" s="56"/>
    </row>
    <row r="714" spans="2:221" x14ac:dyDescent="0.25"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  <c r="EO714" s="56"/>
      <c r="EP714" s="56"/>
      <c r="EQ714" s="56"/>
      <c r="ER714" s="56"/>
      <c r="ES714" s="56"/>
      <c r="ET714" s="56"/>
      <c r="EU714" s="56"/>
      <c r="EV714" s="56"/>
      <c r="EW714" s="56"/>
      <c r="EX714" s="56"/>
      <c r="EY714" s="56"/>
      <c r="EZ714" s="56"/>
      <c r="FA714" s="56"/>
      <c r="FB714" s="56"/>
      <c r="FC714" s="56"/>
      <c r="FD714" s="56"/>
      <c r="FE714" s="56"/>
      <c r="FF714" s="56"/>
      <c r="FG714" s="56"/>
      <c r="FH714" s="56"/>
      <c r="FI714" s="56"/>
      <c r="FJ714" s="56"/>
      <c r="FK714" s="56"/>
      <c r="FL714" s="56"/>
      <c r="FM714" s="56"/>
      <c r="FN714" s="56"/>
      <c r="FO714" s="56"/>
      <c r="FP714" s="56"/>
      <c r="FQ714" s="56"/>
      <c r="FR714" s="56"/>
      <c r="FS714" s="56"/>
      <c r="FT714" s="56"/>
      <c r="FU714" s="56"/>
      <c r="FV714" s="56"/>
      <c r="FW714" s="56"/>
      <c r="FX714" s="56"/>
      <c r="FY714" s="56"/>
      <c r="FZ714" s="56"/>
      <c r="GA714" s="56"/>
      <c r="GB714" s="56"/>
      <c r="GC714" s="56"/>
      <c r="GD714" s="56"/>
      <c r="GE714" s="56"/>
      <c r="GF714" s="56"/>
      <c r="GG714" s="56"/>
      <c r="GH714" s="56"/>
      <c r="GI714" s="56"/>
      <c r="GJ714" s="56"/>
      <c r="GK714" s="56"/>
      <c r="GL714" s="56"/>
      <c r="GM714" s="56"/>
      <c r="GN714" s="56"/>
      <c r="GO714" s="56"/>
      <c r="GP714" s="56"/>
      <c r="GQ714" s="56"/>
      <c r="GR714" s="56"/>
      <c r="GS714" s="56"/>
      <c r="GT714" s="56"/>
      <c r="GU714" s="56"/>
      <c r="GV714" s="56"/>
      <c r="GW714" s="56"/>
      <c r="GX714" s="56"/>
      <c r="GY714" s="56"/>
      <c r="GZ714" s="56"/>
      <c r="HA714" s="56"/>
      <c r="HB714" s="56"/>
      <c r="HC714" s="56"/>
      <c r="HD714" s="56"/>
      <c r="HE714" s="56"/>
      <c r="HF714" s="56"/>
      <c r="HG714" s="56"/>
      <c r="HH714" s="56"/>
      <c r="HI714" s="56"/>
      <c r="HJ714" s="56"/>
      <c r="HK714" s="56"/>
      <c r="HL714" s="56"/>
      <c r="HM714" s="56"/>
    </row>
    <row r="715" spans="2:221" x14ac:dyDescent="0.25"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  <c r="EO715" s="56"/>
      <c r="EP715" s="56"/>
      <c r="EQ715" s="56"/>
      <c r="ER715" s="56"/>
      <c r="ES715" s="56"/>
      <c r="ET715" s="56"/>
      <c r="EU715" s="56"/>
      <c r="EV715" s="56"/>
      <c r="EW715" s="56"/>
      <c r="EX715" s="56"/>
      <c r="EY715" s="56"/>
      <c r="EZ715" s="56"/>
      <c r="FA715" s="56"/>
      <c r="FB715" s="56"/>
      <c r="FC715" s="56"/>
      <c r="FD715" s="56"/>
      <c r="FE715" s="56"/>
      <c r="FF715" s="56"/>
      <c r="FG715" s="56"/>
      <c r="FH715" s="56"/>
      <c r="FI715" s="56"/>
      <c r="FJ715" s="56"/>
      <c r="FK715" s="56"/>
      <c r="FL715" s="56"/>
      <c r="FM715" s="56"/>
      <c r="FN715" s="56"/>
      <c r="FO715" s="56"/>
      <c r="FP715" s="56"/>
      <c r="FQ715" s="56"/>
      <c r="FR715" s="56"/>
      <c r="FS715" s="56"/>
      <c r="FT715" s="56"/>
      <c r="FU715" s="56"/>
      <c r="FV715" s="56"/>
      <c r="FW715" s="56"/>
      <c r="FX715" s="56"/>
      <c r="FY715" s="56"/>
      <c r="FZ715" s="56"/>
      <c r="GA715" s="56"/>
      <c r="GB715" s="56"/>
      <c r="GC715" s="56"/>
      <c r="GD715" s="56"/>
      <c r="GE715" s="56"/>
      <c r="GF715" s="56"/>
      <c r="GG715" s="56"/>
      <c r="GH715" s="56"/>
      <c r="GI715" s="56"/>
      <c r="GJ715" s="56"/>
      <c r="GK715" s="56"/>
      <c r="GL715" s="56"/>
      <c r="GM715" s="56"/>
      <c r="GN715" s="56"/>
      <c r="GO715" s="56"/>
      <c r="GP715" s="56"/>
      <c r="GQ715" s="56"/>
      <c r="GR715" s="56"/>
      <c r="GS715" s="56"/>
      <c r="GT715" s="56"/>
      <c r="GU715" s="56"/>
      <c r="GV715" s="56"/>
      <c r="GW715" s="56"/>
      <c r="GX715" s="56"/>
      <c r="GY715" s="56"/>
      <c r="GZ715" s="56"/>
      <c r="HA715" s="56"/>
      <c r="HB715" s="56"/>
      <c r="HC715" s="56"/>
      <c r="HD715" s="56"/>
      <c r="HE715" s="56"/>
      <c r="HF715" s="56"/>
      <c r="HG715" s="56"/>
      <c r="HH715" s="56"/>
      <c r="HI715" s="56"/>
      <c r="HJ715" s="56"/>
      <c r="HK715" s="56"/>
      <c r="HL715" s="56"/>
      <c r="HM715" s="56"/>
    </row>
    <row r="716" spans="2:221" x14ac:dyDescent="0.25"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  <c r="EO716" s="56"/>
      <c r="EP716" s="56"/>
      <c r="EQ716" s="56"/>
      <c r="ER716" s="56"/>
      <c r="ES716" s="56"/>
      <c r="ET716" s="56"/>
      <c r="EU716" s="56"/>
      <c r="EV716" s="56"/>
      <c r="EW716" s="56"/>
      <c r="EX716" s="56"/>
      <c r="EY716" s="56"/>
      <c r="EZ716" s="56"/>
      <c r="FA716" s="56"/>
      <c r="FB716" s="56"/>
      <c r="FC716" s="56"/>
      <c r="FD716" s="56"/>
      <c r="FE716" s="56"/>
      <c r="FF716" s="56"/>
      <c r="FG716" s="56"/>
      <c r="FH716" s="56"/>
      <c r="FI716" s="56"/>
      <c r="FJ716" s="56"/>
      <c r="FK716" s="56"/>
      <c r="FL716" s="56"/>
      <c r="FM716" s="56"/>
      <c r="FN716" s="56"/>
      <c r="FO716" s="56"/>
      <c r="FP716" s="56"/>
      <c r="FQ716" s="56"/>
      <c r="FR716" s="56"/>
      <c r="FS716" s="56"/>
      <c r="FT716" s="56"/>
      <c r="FU716" s="56"/>
      <c r="FV716" s="56"/>
      <c r="FW716" s="56"/>
      <c r="FX716" s="56"/>
      <c r="FY716" s="56"/>
      <c r="FZ716" s="56"/>
      <c r="GA716" s="56"/>
      <c r="GB716" s="56"/>
      <c r="GC716" s="56"/>
      <c r="GD716" s="56"/>
      <c r="GE716" s="56"/>
      <c r="GF716" s="56"/>
      <c r="GG716" s="56"/>
      <c r="GH716" s="56"/>
      <c r="GI716" s="56"/>
      <c r="GJ716" s="56"/>
      <c r="GK716" s="56"/>
      <c r="GL716" s="56"/>
      <c r="GM716" s="56"/>
      <c r="GN716" s="56"/>
      <c r="GO716" s="56"/>
      <c r="GP716" s="56"/>
      <c r="GQ716" s="56"/>
      <c r="GR716" s="56"/>
      <c r="GS716" s="56"/>
      <c r="GT716" s="56"/>
      <c r="GU716" s="56"/>
      <c r="GV716" s="56"/>
      <c r="GW716" s="56"/>
      <c r="GX716" s="56"/>
      <c r="GY716" s="56"/>
      <c r="GZ716" s="56"/>
      <c r="HA716" s="56"/>
      <c r="HB716" s="56"/>
      <c r="HC716" s="56"/>
      <c r="HD716" s="56"/>
      <c r="HE716" s="56"/>
      <c r="HF716" s="56"/>
      <c r="HG716" s="56"/>
      <c r="HH716" s="56"/>
      <c r="HI716" s="56"/>
      <c r="HJ716" s="56"/>
      <c r="HK716" s="56"/>
      <c r="HL716" s="56"/>
      <c r="HM716" s="56"/>
    </row>
    <row r="717" spans="2:221" x14ac:dyDescent="0.25"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  <c r="EO717" s="56"/>
      <c r="EP717" s="56"/>
      <c r="EQ717" s="56"/>
      <c r="ER717" s="56"/>
      <c r="ES717" s="56"/>
      <c r="ET717" s="56"/>
      <c r="EU717" s="56"/>
      <c r="EV717" s="56"/>
      <c r="EW717" s="56"/>
      <c r="EX717" s="56"/>
      <c r="EY717" s="56"/>
      <c r="EZ717" s="56"/>
      <c r="FA717" s="56"/>
      <c r="FB717" s="56"/>
      <c r="FC717" s="56"/>
      <c r="FD717" s="56"/>
      <c r="FE717" s="56"/>
      <c r="FF717" s="56"/>
      <c r="FG717" s="56"/>
      <c r="FH717" s="56"/>
      <c r="FI717" s="56"/>
      <c r="FJ717" s="56"/>
      <c r="FK717" s="56"/>
      <c r="FL717" s="56"/>
      <c r="FM717" s="56"/>
      <c r="FN717" s="56"/>
      <c r="FO717" s="56"/>
      <c r="FP717" s="56"/>
      <c r="FQ717" s="56"/>
      <c r="FR717" s="56"/>
      <c r="FS717" s="56"/>
      <c r="FT717" s="56"/>
      <c r="FU717" s="56"/>
      <c r="FV717" s="56"/>
      <c r="FW717" s="56"/>
      <c r="FX717" s="56"/>
      <c r="FY717" s="56"/>
      <c r="FZ717" s="56"/>
      <c r="GA717" s="56"/>
      <c r="GB717" s="56"/>
      <c r="GC717" s="56"/>
      <c r="GD717" s="56"/>
      <c r="GE717" s="56"/>
      <c r="GF717" s="56"/>
      <c r="GG717" s="56"/>
      <c r="GH717" s="56"/>
      <c r="GI717" s="56"/>
      <c r="GJ717" s="56"/>
      <c r="GK717" s="56"/>
      <c r="GL717" s="56"/>
      <c r="GM717" s="56"/>
      <c r="GN717" s="56"/>
      <c r="GO717" s="56"/>
      <c r="GP717" s="56"/>
      <c r="GQ717" s="56"/>
      <c r="GR717" s="56"/>
      <c r="GS717" s="56"/>
      <c r="GT717" s="56"/>
      <c r="GU717" s="56"/>
      <c r="GV717" s="56"/>
      <c r="GW717" s="56"/>
      <c r="GX717" s="56"/>
      <c r="GY717" s="56"/>
      <c r="GZ717" s="56"/>
      <c r="HA717" s="56"/>
      <c r="HB717" s="56"/>
      <c r="HC717" s="56"/>
      <c r="HD717" s="56"/>
      <c r="HE717" s="56"/>
      <c r="HF717" s="56"/>
      <c r="HG717" s="56"/>
      <c r="HH717" s="56"/>
      <c r="HI717" s="56"/>
      <c r="HJ717" s="56"/>
      <c r="HK717" s="56"/>
      <c r="HL717" s="56"/>
      <c r="HM717" s="56"/>
    </row>
    <row r="718" spans="2:221" x14ac:dyDescent="0.25"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  <c r="EO718" s="56"/>
      <c r="EP718" s="56"/>
      <c r="EQ718" s="56"/>
      <c r="ER718" s="56"/>
      <c r="ES718" s="56"/>
      <c r="ET718" s="56"/>
      <c r="EU718" s="56"/>
      <c r="EV718" s="56"/>
      <c r="EW718" s="56"/>
      <c r="EX718" s="56"/>
      <c r="EY718" s="56"/>
      <c r="EZ718" s="56"/>
      <c r="FA718" s="56"/>
      <c r="FB718" s="56"/>
      <c r="FC718" s="56"/>
      <c r="FD718" s="56"/>
      <c r="FE718" s="56"/>
      <c r="FF718" s="56"/>
      <c r="FG718" s="56"/>
      <c r="FH718" s="56"/>
      <c r="FI718" s="56"/>
      <c r="FJ718" s="56"/>
      <c r="FK718" s="56"/>
      <c r="FL718" s="56"/>
      <c r="FM718" s="56"/>
      <c r="FN718" s="56"/>
      <c r="FO718" s="56"/>
      <c r="FP718" s="56"/>
      <c r="FQ718" s="56"/>
      <c r="FR718" s="56"/>
      <c r="FS718" s="56"/>
      <c r="FT718" s="56"/>
      <c r="FU718" s="56"/>
      <c r="FV718" s="56"/>
      <c r="FW718" s="56"/>
      <c r="FX718" s="56"/>
      <c r="FY718" s="56"/>
      <c r="FZ718" s="56"/>
      <c r="GA718" s="56"/>
      <c r="GB718" s="56"/>
      <c r="GC718" s="56"/>
      <c r="GD718" s="56"/>
      <c r="GE718" s="56"/>
      <c r="GF718" s="56"/>
      <c r="GG718" s="56"/>
      <c r="GH718" s="56"/>
      <c r="GI718" s="56"/>
      <c r="GJ718" s="56"/>
      <c r="GK718" s="56"/>
      <c r="GL718" s="56"/>
      <c r="GM718" s="56"/>
      <c r="GN718" s="56"/>
      <c r="GO718" s="56"/>
      <c r="GP718" s="56"/>
      <c r="GQ718" s="56"/>
      <c r="GR718" s="56"/>
      <c r="GS718" s="56"/>
      <c r="GT718" s="56"/>
      <c r="GU718" s="56"/>
      <c r="GV718" s="56"/>
      <c r="GW718" s="56"/>
      <c r="GX718" s="56"/>
      <c r="GY718" s="56"/>
      <c r="GZ718" s="56"/>
      <c r="HA718" s="56"/>
      <c r="HB718" s="56"/>
      <c r="HC718" s="56"/>
      <c r="HD718" s="56"/>
      <c r="HE718" s="56"/>
      <c r="HF718" s="56"/>
      <c r="HG718" s="56"/>
      <c r="HH718" s="56"/>
      <c r="HI718" s="56"/>
      <c r="HJ718" s="56"/>
      <c r="HK718" s="56"/>
      <c r="HL718" s="56"/>
      <c r="HM718" s="56"/>
    </row>
    <row r="719" spans="2:221" x14ac:dyDescent="0.25"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  <c r="EO719" s="56"/>
      <c r="EP719" s="56"/>
      <c r="EQ719" s="56"/>
      <c r="ER719" s="56"/>
      <c r="ES719" s="56"/>
      <c r="ET719" s="56"/>
      <c r="EU719" s="56"/>
      <c r="EV719" s="56"/>
      <c r="EW719" s="56"/>
      <c r="EX719" s="56"/>
      <c r="EY719" s="56"/>
      <c r="EZ719" s="56"/>
      <c r="FA719" s="56"/>
      <c r="FB719" s="56"/>
      <c r="FC719" s="56"/>
      <c r="FD719" s="56"/>
      <c r="FE719" s="56"/>
      <c r="FF719" s="56"/>
      <c r="FG719" s="56"/>
      <c r="FH719" s="56"/>
      <c r="FI719" s="56"/>
      <c r="FJ719" s="56"/>
      <c r="FK719" s="56"/>
      <c r="FL719" s="56"/>
      <c r="FM719" s="56"/>
      <c r="FN719" s="56"/>
      <c r="FO719" s="56"/>
      <c r="FP719" s="56"/>
      <c r="FQ719" s="56"/>
      <c r="FR719" s="56"/>
      <c r="FS719" s="56"/>
      <c r="FT719" s="56"/>
      <c r="FU719" s="56"/>
      <c r="FV719" s="56"/>
      <c r="FW719" s="56"/>
      <c r="FX719" s="56"/>
      <c r="FY719" s="56"/>
      <c r="FZ719" s="56"/>
      <c r="GA719" s="56"/>
      <c r="GB719" s="56"/>
      <c r="GC719" s="56"/>
      <c r="GD719" s="56"/>
      <c r="GE719" s="56"/>
      <c r="GF719" s="56"/>
      <c r="GG719" s="56"/>
      <c r="GH719" s="56"/>
      <c r="GI719" s="56"/>
      <c r="GJ719" s="56"/>
      <c r="GK719" s="56"/>
      <c r="GL719" s="56"/>
      <c r="GM719" s="56"/>
      <c r="GN719" s="56"/>
      <c r="GO719" s="56"/>
      <c r="GP719" s="56"/>
      <c r="GQ719" s="56"/>
      <c r="GR719" s="56"/>
      <c r="GS719" s="56"/>
      <c r="GT719" s="56"/>
      <c r="GU719" s="56"/>
      <c r="GV719" s="56"/>
      <c r="GW719" s="56"/>
      <c r="GX719" s="56"/>
      <c r="GY719" s="56"/>
      <c r="GZ719" s="56"/>
      <c r="HA719" s="56"/>
      <c r="HB719" s="56"/>
      <c r="HC719" s="56"/>
      <c r="HD719" s="56"/>
      <c r="HE719" s="56"/>
      <c r="HF719" s="56"/>
      <c r="HG719" s="56"/>
      <c r="HH719" s="56"/>
      <c r="HI719" s="56"/>
      <c r="HJ719" s="56"/>
      <c r="HK719" s="56"/>
      <c r="HL719" s="56"/>
      <c r="HM719" s="56"/>
    </row>
    <row r="720" spans="2:221" x14ac:dyDescent="0.25"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  <c r="EO720" s="56"/>
      <c r="EP720" s="56"/>
      <c r="EQ720" s="56"/>
      <c r="ER720" s="56"/>
      <c r="ES720" s="56"/>
      <c r="ET720" s="56"/>
      <c r="EU720" s="56"/>
      <c r="EV720" s="56"/>
      <c r="EW720" s="56"/>
      <c r="EX720" s="56"/>
      <c r="EY720" s="56"/>
      <c r="EZ720" s="56"/>
      <c r="FA720" s="56"/>
      <c r="FB720" s="56"/>
      <c r="FC720" s="56"/>
      <c r="FD720" s="56"/>
      <c r="FE720" s="56"/>
      <c r="FF720" s="56"/>
      <c r="FG720" s="56"/>
      <c r="FH720" s="56"/>
      <c r="FI720" s="56"/>
      <c r="FJ720" s="56"/>
      <c r="FK720" s="56"/>
      <c r="FL720" s="56"/>
      <c r="FM720" s="56"/>
      <c r="FN720" s="56"/>
      <c r="FO720" s="56"/>
      <c r="FP720" s="56"/>
      <c r="FQ720" s="56"/>
      <c r="FR720" s="56"/>
      <c r="FS720" s="56"/>
      <c r="FT720" s="56"/>
      <c r="FU720" s="56"/>
      <c r="FV720" s="56"/>
      <c r="FW720" s="56"/>
      <c r="FX720" s="56"/>
      <c r="FY720" s="56"/>
      <c r="FZ720" s="56"/>
      <c r="GA720" s="56"/>
      <c r="GB720" s="56"/>
      <c r="GC720" s="56"/>
      <c r="GD720" s="56"/>
      <c r="GE720" s="56"/>
      <c r="GF720" s="56"/>
      <c r="GG720" s="56"/>
      <c r="GH720" s="56"/>
      <c r="GI720" s="56"/>
      <c r="GJ720" s="56"/>
      <c r="GK720" s="56"/>
      <c r="GL720" s="56"/>
      <c r="GM720" s="56"/>
      <c r="GN720" s="56"/>
      <c r="GO720" s="56"/>
      <c r="GP720" s="56"/>
      <c r="GQ720" s="56"/>
      <c r="GR720" s="56"/>
      <c r="GS720" s="56"/>
      <c r="GT720" s="56"/>
      <c r="GU720" s="56"/>
      <c r="GV720" s="56"/>
      <c r="GW720" s="56"/>
      <c r="GX720" s="56"/>
      <c r="GY720" s="56"/>
      <c r="GZ720" s="56"/>
      <c r="HA720" s="56"/>
      <c r="HB720" s="56"/>
      <c r="HC720" s="56"/>
      <c r="HD720" s="56"/>
      <c r="HE720" s="56"/>
      <c r="HF720" s="56"/>
      <c r="HG720" s="56"/>
      <c r="HH720" s="56"/>
      <c r="HI720" s="56"/>
      <c r="HJ720" s="56"/>
      <c r="HK720" s="56"/>
      <c r="HL720" s="56"/>
      <c r="HM720" s="56"/>
    </row>
    <row r="721" spans="2:221" x14ac:dyDescent="0.25"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  <c r="EO721" s="56"/>
      <c r="EP721" s="56"/>
      <c r="EQ721" s="56"/>
      <c r="ER721" s="56"/>
      <c r="ES721" s="56"/>
      <c r="ET721" s="56"/>
      <c r="EU721" s="56"/>
      <c r="EV721" s="56"/>
      <c r="EW721" s="56"/>
      <c r="EX721" s="56"/>
      <c r="EY721" s="56"/>
      <c r="EZ721" s="56"/>
      <c r="FA721" s="56"/>
      <c r="FB721" s="56"/>
      <c r="FC721" s="56"/>
      <c r="FD721" s="56"/>
      <c r="FE721" s="56"/>
      <c r="FF721" s="56"/>
      <c r="FG721" s="56"/>
      <c r="FH721" s="56"/>
      <c r="FI721" s="56"/>
      <c r="FJ721" s="56"/>
      <c r="FK721" s="56"/>
      <c r="FL721" s="56"/>
      <c r="FM721" s="56"/>
      <c r="FN721" s="56"/>
      <c r="FO721" s="56"/>
      <c r="FP721" s="56"/>
      <c r="FQ721" s="56"/>
      <c r="FR721" s="56"/>
      <c r="FS721" s="56"/>
      <c r="FT721" s="56"/>
      <c r="FU721" s="56"/>
      <c r="FV721" s="56"/>
      <c r="FW721" s="56"/>
      <c r="FX721" s="56"/>
      <c r="FY721" s="56"/>
      <c r="FZ721" s="56"/>
      <c r="GA721" s="56"/>
      <c r="GB721" s="56"/>
      <c r="GC721" s="56"/>
      <c r="GD721" s="56"/>
      <c r="GE721" s="56"/>
      <c r="GF721" s="56"/>
      <c r="GG721" s="56"/>
      <c r="GH721" s="56"/>
      <c r="GI721" s="56"/>
      <c r="GJ721" s="56"/>
      <c r="GK721" s="56"/>
      <c r="GL721" s="56"/>
      <c r="GM721" s="56"/>
      <c r="GN721" s="56"/>
      <c r="GO721" s="56"/>
      <c r="GP721" s="56"/>
      <c r="GQ721" s="56"/>
      <c r="GR721" s="56"/>
      <c r="GS721" s="56"/>
      <c r="GT721" s="56"/>
      <c r="GU721" s="56"/>
      <c r="GV721" s="56"/>
      <c r="GW721" s="56"/>
      <c r="GX721" s="56"/>
      <c r="GY721" s="56"/>
      <c r="GZ721" s="56"/>
      <c r="HA721" s="56"/>
      <c r="HB721" s="56"/>
      <c r="HC721" s="56"/>
      <c r="HD721" s="56"/>
      <c r="HE721" s="56"/>
      <c r="HF721" s="56"/>
      <c r="HG721" s="56"/>
      <c r="HH721" s="56"/>
      <c r="HI721" s="56"/>
      <c r="HJ721" s="56"/>
      <c r="HK721" s="56"/>
      <c r="HL721" s="56"/>
      <c r="HM721" s="56"/>
    </row>
    <row r="722" spans="2:221" x14ac:dyDescent="0.25"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  <c r="EO722" s="56"/>
      <c r="EP722" s="56"/>
      <c r="EQ722" s="56"/>
      <c r="ER722" s="56"/>
      <c r="ES722" s="56"/>
      <c r="ET722" s="56"/>
      <c r="EU722" s="56"/>
      <c r="EV722" s="56"/>
      <c r="EW722" s="56"/>
      <c r="EX722" s="56"/>
      <c r="EY722" s="56"/>
      <c r="EZ722" s="56"/>
      <c r="FA722" s="56"/>
      <c r="FB722" s="56"/>
      <c r="FC722" s="56"/>
      <c r="FD722" s="56"/>
      <c r="FE722" s="56"/>
      <c r="FF722" s="56"/>
      <c r="FG722" s="56"/>
      <c r="FH722" s="56"/>
      <c r="FI722" s="56"/>
      <c r="FJ722" s="56"/>
      <c r="FK722" s="56"/>
      <c r="FL722" s="56"/>
      <c r="FM722" s="56"/>
      <c r="FN722" s="56"/>
      <c r="FO722" s="56"/>
      <c r="FP722" s="56"/>
      <c r="FQ722" s="56"/>
      <c r="FR722" s="56"/>
      <c r="FS722" s="56"/>
      <c r="FT722" s="56"/>
      <c r="FU722" s="56"/>
      <c r="FV722" s="56"/>
      <c r="FW722" s="56"/>
      <c r="FX722" s="56"/>
      <c r="FY722" s="56"/>
      <c r="FZ722" s="56"/>
      <c r="GA722" s="56"/>
      <c r="GB722" s="56"/>
      <c r="GC722" s="56"/>
      <c r="GD722" s="56"/>
      <c r="GE722" s="56"/>
      <c r="GF722" s="56"/>
      <c r="GG722" s="56"/>
      <c r="GH722" s="56"/>
      <c r="GI722" s="56"/>
      <c r="GJ722" s="56"/>
      <c r="GK722" s="56"/>
      <c r="GL722" s="56"/>
      <c r="GM722" s="56"/>
      <c r="GN722" s="56"/>
      <c r="GO722" s="56"/>
      <c r="GP722" s="56"/>
      <c r="GQ722" s="56"/>
      <c r="GR722" s="56"/>
      <c r="GS722" s="56"/>
      <c r="GT722" s="56"/>
      <c r="GU722" s="56"/>
      <c r="GV722" s="56"/>
      <c r="GW722" s="56"/>
      <c r="GX722" s="56"/>
      <c r="GY722" s="56"/>
      <c r="GZ722" s="56"/>
      <c r="HA722" s="56"/>
      <c r="HB722" s="56"/>
      <c r="HC722" s="56"/>
      <c r="HD722" s="56"/>
      <c r="HE722" s="56"/>
      <c r="HF722" s="56"/>
      <c r="HG722" s="56"/>
      <c r="HH722" s="56"/>
      <c r="HI722" s="56"/>
      <c r="HJ722" s="56"/>
      <c r="HK722" s="56"/>
      <c r="HL722" s="56"/>
      <c r="HM722" s="56"/>
    </row>
    <row r="723" spans="2:221" x14ac:dyDescent="0.25"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  <c r="EO723" s="56"/>
      <c r="EP723" s="56"/>
      <c r="EQ723" s="56"/>
      <c r="ER723" s="56"/>
      <c r="ES723" s="56"/>
      <c r="ET723" s="56"/>
      <c r="EU723" s="56"/>
      <c r="EV723" s="56"/>
      <c r="EW723" s="56"/>
      <c r="EX723" s="56"/>
      <c r="EY723" s="56"/>
      <c r="EZ723" s="56"/>
      <c r="FA723" s="56"/>
      <c r="FB723" s="56"/>
      <c r="FC723" s="56"/>
      <c r="FD723" s="56"/>
      <c r="FE723" s="56"/>
      <c r="FF723" s="56"/>
      <c r="FG723" s="56"/>
      <c r="FH723" s="56"/>
      <c r="FI723" s="56"/>
      <c r="FJ723" s="56"/>
      <c r="FK723" s="56"/>
      <c r="FL723" s="56"/>
      <c r="FM723" s="56"/>
      <c r="FN723" s="56"/>
      <c r="FO723" s="56"/>
      <c r="FP723" s="56"/>
      <c r="FQ723" s="56"/>
      <c r="FR723" s="56"/>
      <c r="FS723" s="56"/>
      <c r="FT723" s="56"/>
      <c r="FU723" s="56"/>
      <c r="FV723" s="56"/>
      <c r="FW723" s="56"/>
      <c r="FX723" s="56"/>
      <c r="FY723" s="56"/>
      <c r="FZ723" s="56"/>
      <c r="GA723" s="56"/>
      <c r="GB723" s="56"/>
      <c r="GC723" s="56"/>
      <c r="GD723" s="56"/>
      <c r="GE723" s="56"/>
      <c r="GF723" s="56"/>
      <c r="GG723" s="56"/>
      <c r="GH723" s="56"/>
      <c r="GI723" s="56"/>
      <c r="GJ723" s="56"/>
      <c r="GK723" s="56"/>
      <c r="GL723" s="56"/>
      <c r="GM723" s="56"/>
      <c r="GN723" s="56"/>
      <c r="GO723" s="56"/>
      <c r="GP723" s="56"/>
      <c r="GQ723" s="56"/>
      <c r="GR723" s="56"/>
      <c r="GS723" s="56"/>
      <c r="GT723" s="56"/>
      <c r="GU723" s="56"/>
      <c r="GV723" s="56"/>
      <c r="GW723" s="56"/>
      <c r="GX723" s="56"/>
      <c r="GY723" s="56"/>
      <c r="GZ723" s="56"/>
      <c r="HA723" s="56"/>
      <c r="HB723" s="56"/>
      <c r="HC723" s="56"/>
      <c r="HD723" s="56"/>
      <c r="HE723" s="56"/>
      <c r="HF723" s="56"/>
      <c r="HG723" s="56"/>
      <c r="HH723" s="56"/>
      <c r="HI723" s="56"/>
      <c r="HJ723" s="56"/>
      <c r="HK723" s="56"/>
      <c r="HL723" s="56"/>
      <c r="HM723" s="56"/>
    </row>
    <row r="724" spans="2:221" x14ac:dyDescent="0.25"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  <c r="EO724" s="56"/>
      <c r="EP724" s="56"/>
      <c r="EQ724" s="56"/>
      <c r="ER724" s="56"/>
      <c r="ES724" s="56"/>
      <c r="ET724" s="56"/>
      <c r="EU724" s="56"/>
      <c r="EV724" s="56"/>
      <c r="EW724" s="56"/>
      <c r="EX724" s="56"/>
      <c r="EY724" s="56"/>
      <c r="EZ724" s="56"/>
      <c r="FA724" s="56"/>
      <c r="FB724" s="56"/>
      <c r="FC724" s="56"/>
      <c r="FD724" s="56"/>
      <c r="FE724" s="56"/>
      <c r="FF724" s="56"/>
      <c r="FG724" s="56"/>
      <c r="FH724" s="56"/>
      <c r="FI724" s="56"/>
      <c r="FJ724" s="56"/>
      <c r="FK724" s="56"/>
      <c r="FL724" s="56"/>
      <c r="FM724" s="56"/>
      <c r="FN724" s="56"/>
      <c r="FO724" s="56"/>
      <c r="FP724" s="56"/>
      <c r="FQ724" s="56"/>
      <c r="FR724" s="56"/>
      <c r="FS724" s="56"/>
      <c r="FT724" s="56"/>
      <c r="FU724" s="56"/>
      <c r="FV724" s="56"/>
      <c r="FW724" s="56"/>
      <c r="FX724" s="56"/>
      <c r="FY724" s="56"/>
      <c r="FZ724" s="56"/>
      <c r="GA724" s="56"/>
      <c r="GB724" s="56"/>
      <c r="GC724" s="56"/>
      <c r="GD724" s="56"/>
      <c r="GE724" s="56"/>
      <c r="GF724" s="56"/>
      <c r="GG724" s="56"/>
      <c r="GH724" s="56"/>
      <c r="GI724" s="56"/>
      <c r="GJ724" s="56"/>
      <c r="GK724" s="56"/>
      <c r="GL724" s="56"/>
      <c r="GM724" s="56"/>
      <c r="GN724" s="56"/>
      <c r="GO724" s="56"/>
      <c r="GP724" s="56"/>
      <c r="GQ724" s="56"/>
      <c r="GR724" s="56"/>
      <c r="GS724" s="56"/>
      <c r="GT724" s="56"/>
      <c r="GU724" s="56"/>
      <c r="GV724" s="56"/>
      <c r="GW724" s="56"/>
      <c r="GX724" s="56"/>
      <c r="GY724" s="56"/>
      <c r="GZ724" s="56"/>
      <c r="HA724" s="56"/>
      <c r="HB724" s="56"/>
      <c r="HC724" s="56"/>
      <c r="HD724" s="56"/>
      <c r="HE724" s="56"/>
      <c r="HF724" s="56"/>
      <c r="HG724" s="56"/>
      <c r="HH724" s="56"/>
      <c r="HI724" s="56"/>
      <c r="HJ724" s="56"/>
      <c r="HK724" s="56"/>
      <c r="HL724" s="56"/>
      <c r="HM724" s="56"/>
    </row>
    <row r="725" spans="2:221" x14ac:dyDescent="0.25"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  <c r="EO725" s="56"/>
      <c r="EP725" s="56"/>
      <c r="EQ725" s="56"/>
      <c r="ER725" s="56"/>
      <c r="ES725" s="56"/>
      <c r="ET725" s="56"/>
      <c r="EU725" s="56"/>
      <c r="EV725" s="56"/>
      <c r="EW725" s="56"/>
      <c r="EX725" s="56"/>
      <c r="EY725" s="56"/>
      <c r="EZ725" s="56"/>
      <c r="FA725" s="56"/>
      <c r="FB725" s="56"/>
      <c r="FC725" s="56"/>
      <c r="FD725" s="56"/>
      <c r="FE725" s="56"/>
      <c r="FF725" s="56"/>
      <c r="FG725" s="56"/>
      <c r="FH725" s="56"/>
      <c r="FI725" s="56"/>
      <c r="FJ725" s="56"/>
      <c r="FK725" s="56"/>
      <c r="FL725" s="56"/>
      <c r="FM725" s="56"/>
      <c r="FN725" s="56"/>
      <c r="FO725" s="56"/>
      <c r="FP725" s="56"/>
      <c r="FQ725" s="56"/>
      <c r="FR725" s="56"/>
      <c r="FS725" s="56"/>
      <c r="FT725" s="56"/>
      <c r="FU725" s="56"/>
      <c r="FV725" s="56"/>
      <c r="FW725" s="56"/>
      <c r="FX725" s="56"/>
      <c r="FY725" s="56"/>
      <c r="FZ725" s="56"/>
      <c r="GA725" s="56"/>
      <c r="GB725" s="56"/>
      <c r="GC725" s="56"/>
      <c r="GD725" s="56"/>
      <c r="GE725" s="56"/>
      <c r="GF725" s="56"/>
      <c r="GG725" s="56"/>
      <c r="GH725" s="56"/>
      <c r="GI725" s="56"/>
      <c r="GJ725" s="56"/>
      <c r="GK725" s="56"/>
      <c r="GL725" s="56"/>
      <c r="GM725" s="56"/>
      <c r="GN725" s="56"/>
      <c r="GO725" s="56"/>
      <c r="GP725" s="56"/>
      <c r="GQ725" s="56"/>
      <c r="GR725" s="56"/>
      <c r="GS725" s="56"/>
      <c r="GT725" s="56"/>
      <c r="GU725" s="56"/>
      <c r="GV725" s="56"/>
      <c r="GW725" s="56"/>
      <c r="GX725" s="56"/>
      <c r="GY725" s="56"/>
      <c r="GZ725" s="56"/>
      <c r="HA725" s="56"/>
      <c r="HB725" s="56"/>
      <c r="HC725" s="56"/>
      <c r="HD725" s="56"/>
      <c r="HE725" s="56"/>
      <c r="HF725" s="56"/>
      <c r="HG725" s="56"/>
      <c r="HH725" s="56"/>
      <c r="HI725" s="56"/>
      <c r="HJ725" s="56"/>
      <c r="HK725" s="56"/>
      <c r="HL725" s="56"/>
      <c r="HM725" s="56"/>
    </row>
    <row r="726" spans="2:221" x14ac:dyDescent="0.25"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  <c r="EO726" s="56"/>
      <c r="EP726" s="56"/>
      <c r="EQ726" s="56"/>
      <c r="ER726" s="56"/>
      <c r="ES726" s="56"/>
      <c r="ET726" s="56"/>
      <c r="EU726" s="56"/>
      <c r="EV726" s="56"/>
      <c r="EW726" s="56"/>
      <c r="EX726" s="56"/>
      <c r="EY726" s="56"/>
      <c r="EZ726" s="56"/>
      <c r="FA726" s="56"/>
      <c r="FB726" s="56"/>
      <c r="FC726" s="56"/>
      <c r="FD726" s="56"/>
      <c r="FE726" s="56"/>
      <c r="FF726" s="56"/>
      <c r="FG726" s="56"/>
      <c r="FH726" s="56"/>
      <c r="FI726" s="56"/>
      <c r="FJ726" s="56"/>
      <c r="FK726" s="56"/>
      <c r="FL726" s="56"/>
      <c r="FM726" s="56"/>
      <c r="FN726" s="56"/>
      <c r="FO726" s="56"/>
      <c r="FP726" s="56"/>
      <c r="FQ726" s="56"/>
      <c r="FR726" s="56"/>
      <c r="FS726" s="56"/>
      <c r="FT726" s="56"/>
      <c r="FU726" s="56"/>
      <c r="FV726" s="56"/>
      <c r="FW726" s="56"/>
      <c r="FX726" s="56"/>
      <c r="FY726" s="56"/>
      <c r="FZ726" s="56"/>
      <c r="GA726" s="56"/>
      <c r="GB726" s="56"/>
      <c r="GC726" s="56"/>
      <c r="GD726" s="56"/>
      <c r="GE726" s="56"/>
      <c r="GF726" s="56"/>
      <c r="GG726" s="56"/>
      <c r="GH726" s="56"/>
      <c r="GI726" s="56"/>
      <c r="GJ726" s="56"/>
      <c r="GK726" s="56"/>
      <c r="GL726" s="56"/>
      <c r="GM726" s="56"/>
      <c r="GN726" s="56"/>
      <c r="GO726" s="56"/>
      <c r="GP726" s="56"/>
      <c r="GQ726" s="56"/>
      <c r="GR726" s="56"/>
      <c r="GS726" s="56"/>
      <c r="GT726" s="56"/>
      <c r="GU726" s="56"/>
      <c r="GV726" s="56"/>
      <c r="GW726" s="56"/>
      <c r="GX726" s="56"/>
      <c r="GY726" s="56"/>
      <c r="GZ726" s="56"/>
      <c r="HA726" s="56"/>
      <c r="HB726" s="56"/>
      <c r="HC726" s="56"/>
      <c r="HD726" s="56"/>
      <c r="HE726" s="56"/>
      <c r="HF726" s="56"/>
      <c r="HG726" s="56"/>
      <c r="HH726" s="56"/>
      <c r="HI726" s="56"/>
      <c r="HJ726" s="56"/>
      <c r="HK726" s="56"/>
      <c r="HL726" s="56"/>
      <c r="HM726" s="56"/>
    </row>
    <row r="727" spans="2:221" x14ac:dyDescent="0.25"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  <c r="EO727" s="56"/>
      <c r="EP727" s="56"/>
      <c r="EQ727" s="56"/>
      <c r="ER727" s="56"/>
      <c r="ES727" s="56"/>
      <c r="ET727" s="56"/>
      <c r="EU727" s="56"/>
      <c r="EV727" s="56"/>
      <c r="EW727" s="56"/>
      <c r="EX727" s="56"/>
      <c r="EY727" s="56"/>
      <c r="EZ727" s="56"/>
      <c r="FA727" s="56"/>
      <c r="FB727" s="56"/>
      <c r="FC727" s="56"/>
      <c r="FD727" s="56"/>
      <c r="FE727" s="56"/>
      <c r="FF727" s="56"/>
      <c r="FG727" s="56"/>
      <c r="FH727" s="56"/>
      <c r="FI727" s="56"/>
      <c r="FJ727" s="56"/>
      <c r="FK727" s="56"/>
      <c r="FL727" s="56"/>
      <c r="FM727" s="56"/>
      <c r="FN727" s="56"/>
      <c r="FO727" s="56"/>
      <c r="FP727" s="56"/>
      <c r="FQ727" s="56"/>
      <c r="FR727" s="56"/>
      <c r="FS727" s="56"/>
      <c r="FT727" s="56"/>
      <c r="FU727" s="56"/>
      <c r="FV727" s="56"/>
      <c r="FW727" s="56"/>
      <c r="FX727" s="56"/>
      <c r="FY727" s="56"/>
      <c r="FZ727" s="56"/>
      <c r="GA727" s="56"/>
      <c r="GB727" s="56"/>
      <c r="GC727" s="56"/>
      <c r="GD727" s="56"/>
      <c r="GE727" s="56"/>
      <c r="GF727" s="56"/>
      <c r="GG727" s="56"/>
      <c r="GH727" s="56"/>
      <c r="GI727" s="56"/>
      <c r="GJ727" s="56"/>
      <c r="GK727" s="56"/>
      <c r="GL727" s="56"/>
      <c r="GM727" s="56"/>
      <c r="GN727" s="56"/>
      <c r="GO727" s="56"/>
      <c r="GP727" s="56"/>
      <c r="GQ727" s="56"/>
      <c r="GR727" s="56"/>
      <c r="GS727" s="56"/>
      <c r="GT727" s="56"/>
      <c r="GU727" s="56"/>
      <c r="GV727" s="56"/>
      <c r="GW727" s="56"/>
      <c r="GX727" s="56"/>
      <c r="GY727" s="56"/>
      <c r="GZ727" s="56"/>
      <c r="HA727" s="56"/>
      <c r="HB727" s="56"/>
      <c r="HC727" s="56"/>
      <c r="HD727" s="56"/>
      <c r="HE727" s="56"/>
      <c r="HF727" s="56"/>
      <c r="HG727" s="56"/>
      <c r="HH727" s="56"/>
      <c r="HI727" s="56"/>
      <c r="HJ727" s="56"/>
      <c r="HK727" s="56"/>
      <c r="HL727" s="56"/>
      <c r="HM727" s="56"/>
    </row>
    <row r="728" spans="2:221" x14ac:dyDescent="0.25"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  <c r="EO728" s="56"/>
      <c r="EP728" s="56"/>
      <c r="EQ728" s="56"/>
      <c r="ER728" s="56"/>
      <c r="ES728" s="56"/>
      <c r="ET728" s="56"/>
      <c r="EU728" s="56"/>
      <c r="EV728" s="56"/>
      <c r="EW728" s="56"/>
      <c r="EX728" s="56"/>
      <c r="EY728" s="56"/>
      <c r="EZ728" s="56"/>
      <c r="FA728" s="56"/>
      <c r="FB728" s="56"/>
      <c r="FC728" s="56"/>
      <c r="FD728" s="56"/>
      <c r="FE728" s="56"/>
      <c r="FF728" s="56"/>
      <c r="FG728" s="56"/>
      <c r="FH728" s="56"/>
      <c r="FI728" s="56"/>
      <c r="FJ728" s="56"/>
      <c r="FK728" s="56"/>
      <c r="FL728" s="56"/>
      <c r="FM728" s="56"/>
      <c r="FN728" s="56"/>
      <c r="FO728" s="56"/>
      <c r="FP728" s="56"/>
      <c r="FQ728" s="56"/>
      <c r="FR728" s="56"/>
      <c r="FS728" s="56"/>
      <c r="FT728" s="56"/>
      <c r="FU728" s="56"/>
      <c r="FV728" s="56"/>
      <c r="FW728" s="56"/>
      <c r="FX728" s="56"/>
      <c r="FY728" s="56"/>
      <c r="FZ728" s="56"/>
      <c r="GA728" s="56"/>
      <c r="GB728" s="56"/>
      <c r="GC728" s="56"/>
      <c r="GD728" s="56"/>
      <c r="GE728" s="56"/>
      <c r="GF728" s="56"/>
      <c r="GG728" s="56"/>
      <c r="GH728" s="56"/>
      <c r="GI728" s="56"/>
      <c r="GJ728" s="56"/>
      <c r="GK728" s="56"/>
      <c r="GL728" s="56"/>
      <c r="GM728" s="56"/>
      <c r="GN728" s="56"/>
      <c r="GO728" s="56"/>
      <c r="GP728" s="56"/>
      <c r="GQ728" s="56"/>
      <c r="GR728" s="56"/>
      <c r="GS728" s="56"/>
      <c r="GT728" s="56"/>
      <c r="GU728" s="56"/>
      <c r="GV728" s="56"/>
      <c r="GW728" s="56"/>
      <c r="GX728" s="56"/>
      <c r="GY728" s="56"/>
      <c r="GZ728" s="56"/>
      <c r="HA728" s="56"/>
      <c r="HB728" s="56"/>
      <c r="HC728" s="56"/>
      <c r="HD728" s="56"/>
      <c r="HE728" s="56"/>
      <c r="HF728" s="56"/>
      <c r="HG728" s="56"/>
      <c r="HH728" s="56"/>
      <c r="HI728" s="56"/>
      <c r="HJ728" s="56"/>
      <c r="HK728" s="56"/>
      <c r="HL728" s="56"/>
      <c r="HM728" s="56"/>
    </row>
    <row r="729" spans="2:221" x14ac:dyDescent="0.25"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  <c r="EO729" s="56"/>
      <c r="EP729" s="56"/>
      <c r="EQ729" s="56"/>
      <c r="ER729" s="56"/>
      <c r="ES729" s="56"/>
      <c r="ET729" s="56"/>
      <c r="EU729" s="56"/>
      <c r="EV729" s="56"/>
      <c r="EW729" s="56"/>
      <c r="EX729" s="56"/>
      <c r="EY729" s="56"/>
      <c r="EZ729" s="56"/>
      <c r="FA729" s="56"/>
      <c r="FB729" s="56"/>
      <c r="FC729" s="56"/>
      <c r="FD729" s="56"/>
      <c r="FE729" s="56"/>
      <c r="FF729" s="56"/>
      <c r="FG729" s="56"/>
      <c r="FH729" s="56"/>
      <c r="FI729" s="56"/>
      <c r="FJ729" s="56"/>
      <c r="FK729" s="56"/>
      <c r="FL729" s="56"/>
      <c r="FM729" s="56"/>
      <c r="FN729" s="56"/>
      <c r="FO729" s="56"/>
      <c r="FP729" s="56"/>
      <c r="FQ729" s="56"/>
      <c r="FR729" s="56"/>
      <c r="FS729" s="56"/>
      <c r="FT729" s="56"/>
      <c r="FU729" s="56"/>
      <c r="FV729" s="56"/>
      <c r="FW729" s="56"/>
      <c r="FX729" s="56"/>
      <c r="FY729" s="56"/>
      <c r="FZ729" s="56"/>
      <c r="GA729" s="56"/>
      <c r="GB729" s="56"/>
      <c r="GC729" s="56"/>
      <c r="GD729" s="56"/>
      <c r="GE729" s="56"/>
      <c r="GF729" s="56"/>
      <c r="GG729" s="56"/>
      <c r="GH729" s="56"/>
      <c r="GI729" s="56"/>
      <c r="GJ729" s="56"/>
      <c r="GK729" s="56"/>
      <c r="GL729" s="56"/>
      <c r="GM729" s="56"/>
      <c r="GN729" s="56"/>
      <c r="GO729" s="56"/>
      <c r="GP729" s="56"/>
      <c r="GQ729" s="56"/>
      <c r="GR729" s="56"/>
      <c r="GS729" s="56"/>
      <c r="GT729" s="56"/>
      <c r="GU729" s="56"/>
      <c r="GV729" s="56"/>
      <c r="GW729" s="56"/>
      <c r="GX729" s="56"/>
      <c r="GY729" s="56"/>
      <c r="GZ729" s="56"/>
      <c r="HA729" s="56"/>
      <c r="HB729" s="56"/>
      <c r="HC729" s="56"/>
      <c r="HD729" s="56"/>
      <c r="HE729" s="56"/>
      <c r="HF729" s="56"/>
      <c r="HG729" s="56"/>
      <c r="HH729" s="56"/>
      <c r="HI729" s="56"/>
      <c r="HJ729" s="56"/>
      <c r="HK729" s="56"/>
      <c r="HL729" s="56"/>
      <c r="HM729" s="56"/>
    </row>
    <row r="730" spans="2:221" x14ac:dyDescent="0.25"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  <c r="EO730" s="56"/>
      <c r="EP730" s="56"/>
      <c r="EQ730" s="56"/>
      <c r="ER730" s="56"/>
      <c r="ES730" s="56"/>
      <c r="ET730" s="56"/>
      <c r="EU730" s="56"/>
      <c r="EV730" s="56"/>
      <c r="EW730" s="56"/>
      <c r="EX730" s="56"/>
      <c r="EY730" s="56"/>
      <c r="EZ730" s="56"/>
      <c r="FA730" s="56"/>
      <c r="FB730" s="56"/>
      <c r="FC730" s="56"/>
      <c r="FD730" s="56"/>
      <c r="FE730" s="56"/>
      <c r="FF730" s="56"/>
      <c r="FG730" s="56"/>
      <c r="FH730" s="56"/>
      <c r="FI730" s="56"/>
      <c r="FJ730" s="56"/>
      <c r="FK730" s="56"/>
      <c r="FL730" s="56"/>
      <c r="FM730" s="56"/>
      <c r="FN730" s="56"/>
      <c r="FO730" s="56"/>
      <c r="FP730" s="56"/>
      <c r="FQ730" s="56"/>
      <c r="FR730" s="56"/>
      <c r="FS730" s="56"/>
      <c r="FT730" s="56"/>
      <c r="FU730" s="56"/>
      <c r="FV730" s="56"/>
      <c r="FW730" s="56"/>
      <c r="FX730" s="56"/>
      <c r="FY730" s="56"/>
      <c r="FZ730" s="56"/>
      <c r="GA730" s="56"/>
      <c r="GB730" s="56"/>
      <c r="GC730" s="56"/>
      <c r="GD730" s="56"/>
      <c r="GE730" s="56"/>
      <c r="GF730" s="56"/>
      <c r="GG730" s="56"/>
      <c r="GH730" s="56"/>
      <c r="GI730" s="56"/>
      <c r="GJ730" s="56"/>
      <c r="GK730" s="56"/>
      <c r="GL730" s="56"/>
      <c r="GM730" s="56"/>
      <c r="GN730" s="56"/>
      <c r="GO730" s="56"/>
      <c r="GP730" s="56"/>
      <c r="GQ730" s="56"/>
      <c r="GR730" s="56"/>
      <c r="GS730" s="56"/>
      <c r="GT730" s="56"/>
      <c r="GU730" s="56"/>
      <c r="GV730" s="56"/>
      <c r="GW730" s="56"/>
      <c r="GX730" s="56"/>
      <c r="GY730" s="56"/>
      <c r="GZ730" s="56"/>
      <c r="HA730" s="56"/>
      <c r="HB730" s="56"/>
      <c r="HC730" s="56"/>
      <c r="HD730" s="56"/>
      <c r="HE730" s="56"/>
      <c r="HF730" s="56"/>
      <c r="HG730" s="56"/>
      <c r="HH730" s="56"/>
      <c r="HI730" s="56"/>
      <c r="HJ730" s="56"/>
      <c r="HK730" s="56"/>
      <c r="HL730" s="56"/>
      <c r="HM730" s="56"/>
    </row>
    <row r="731" spans="2:221" x14ac:dyDescent="0.25"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6"/>
      <c r="DB731" s="56"/>
      <c r="DC731" s="56"/>
      <c r="DD731" s="56"/>
      <c r="DE731" s="56"/>
      <c r="DF731" s="56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6"/>
      <c r="EA731" s="56"/>
      <c r="EB731" s="56"/>
      <c r="EC731" s="56"/>
      <c r="ED731" s="56"/>
      <c r="EE731" s="56"/>
      <c r="EF731" s="56"/>
      <c r="EG731" s="56"/>
      <c r="EH731" s="56"/>
      <c r="EI731" s="56"/>
      <c r="EJ731" s="56"/>
      <c r="EK731" s="56"/>
      <c r="EL731" s="56"/>
      <c r="EM731" s="56"/>
      <c r="EN731" s="56"/>
      <c r="EO731" s="56"/>
      <c r="EP731" s="56"/>
      <c r="EQ731" s="56"/>
      <c r="ER731" s="56"/>
      <c r="ES731" s="56"/>
      <c r="ET731" s="56"/>
      <c r="EU731" s="56"/>
      <c r="EV731" s="56"/>
      <c r="EW731" s="56"/>
      <c r="EX731" s="56"/>
      <c r="EY731" s="56"/>
      <c r="EZ731" s="56"/>
      <c r="FA731" s="56"/>
      <c r="FB731" s="56"/>
      <c r="FC731" s="56"/>
      <c r="FD731" s="56"/>
      <c r="FE731" s="56"/>
      <c r="FF731" s="56"/>
      <c r="FG731" s="56"/>
      <c r="FH731" s="56"/>
      <c r="FI731" s="56"/>
      <c r="FJ731" s="56"/>
      <c r="FK731" s="56"/>
      <c r="FL731" s="56"/>
      <c r="FM731" s="56"/>
      <c r="FN731" s="56"/>
      <c r="FO731" s="56"/>
      <c r="FP731" s="56"/>
      <c r="FQ731" s="56"/>
      <c r="FR731" s="56"/>
      <c r="FS731" s="56"/>
      <c r="FT731" s="56"/>
      <c r="FU731" s="56"/>
      <c r="FV731" s="56"/>
      <c r="FW731" s="56"/>
      <c r="FX731" s="56"/>
      <c r="FY731" s="56"/>
      <c r="FZ731" s="56"/>
      <c r="GA731" s="56"/>
      <c r="GB731" s="56"/>
      <c r="GC731" s="56"/>
      <c r="GD731" s="56"/>
      <c r="GE731" s="56"/>
      <c r="GF731" s="56"/>
      <c r="GG731" s="56"/>
      <c r="GH731" s="56"/>
      <c r="GI731" s="56"/>
      <c r="GJ731" s="56"/>
      <c r="GK731" s="56"/>
      <c r="GL731" s="56"/>
      <c r="GM731" s="56"/>
      <c r="GN731" s="56"/>
      <c r="GO731" s="56"/>
      <c r="GP731" s="56"/>
      <c r="GQ731" s="56"/>
      <c r="GR731" s="56"/>
      <c r="GS731" s="56"/>
      <c r="GT731" s="56"/>
      <c r="GU731" s="56"/>
      <c r="GV731" s="56"/>
      <c r="GW731" s="56"/>
      <c r="GX731" s="56"/>
      <c r="GY731" s="56"/>
      <c r="GZ731" s="56"/>
      <c r="HA731" s="56"/>
      <c r="HB731" s="56"/>
      <c r="HC731" s="56"/>
      <c r="HD731" s="56"/>
      <c r="HE731" s="56"/>
      <c r="HF731" s="56"/>
      <c r="HG731" s="56"/>
      <c r="HH731" s="56"/>
      <c r="HI731" s="56"/>
      <c r="HJ731" s="56"/>
      <c r="HK731" s="56"/>
      <c r="HL731" s="56"/>
      <c r="HM731" s="56"/>
    </row>
    <row r="732" spans="2:221" x14ac:dyDescent="0.25"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  <c r="EO732" s="56"/>
      <c r="EP732" s="56"/>
      <c r="EQ732" s="56"/>
      <c r="ER732" s="56"/>
      <c r="ES732" s="56"/>
      <c r="ET732" s="56"/>
      <c r="EU732" s="56"/>
      <c r="EV732" s="56"/>
      <c r="EW732" s="56"/>
      <c r="EX732" s="56"/>
      <c r="EY732" s="56"/>
      <c r="EZ732" s="56"/>
      <c r="FA732" s="56"/>
      <c r="FB732" s="56"/>
      <c r="FC732" s="56"/>
      <c r="FD732" s="56"/>
      <c r="FE732" s="56"/>
      <c r="FF732" s="56"/>
      <c r="FG732" s="56"/>
      <c r="FH732" s="56"/>
      <c r="FI732" s="56"/>
      <c r="FJ732" s="56"/>
      <c r="FK732" s="56"/>
      <c r="FL732" s="56"/>
      <c r="FM732" s="56"/>
      <c r="FN732" s="56"/>
      <c r="FO732" s="56"/>
      <c r="FP732" s="56"/>
      <c r="FQ732" s="56"/>
      <c r="FR732" s="56"/>
      <c r="FS732" s="56"/>
      <c r="FT732" s="56"/>
      <c r="FU732" s="56"/>
      <c r="FV732" s="56"/>
      <c r="FW732" s="56"/>
      <c r="FX732" s="56"/>
      <c r="FY732" s="56"/>
      <c r="FZ732" s="56"/>
      <c r="GA732" s="56"/>
      <c r="GB732" s="56"/>
      <c r="GC732" s="56"/>
      <c r="GD732" s="56"/>
      <c r="GE732" s="56"/>
      <c r="GF732" s="56"/>
      <c r="GG732" s="56"/>
      <c r="GH732" s="56"/>
      <c r="GI732" s="56"/>
      <c r="GJ732" s="56"/>
      <c r="GK732" s="56"/>
      <c r="GL732" s="56"/>
      <c r="GM732" s="56"/>
      <c r="GN732" s="56"/>
      <c r="GO732" s="56"/>
      <c r="GP732" s="56"/>
      <c r="GQ732" s="56"/>
      <c r="GR732" s="56"/>
      <c r="GS732" s="56"/>
      <c r="GT732" s="56"/>
      <c r="GU732" s="56"/>
      <c r="GV732" s="56"/>
      <c r="GW732" s="56"/>
      <c r="GX732" s="56"/>
      <c r="GY732" s="56"/>
      <c r="GZ732" s="56"/>
      <c r="HA732" s="56"/>
      <c r="HB732" s="56"/>
      <c r="HC732" s="56"/>
      <c r="HD732" s="56"/>
      <c r="HE732" s="56"/>
      <c r="HF732" s="56"/>
      <c r="HG732" s="56"/>
      <c r="HH732" s="56"/>
      <c r="HI732" s="56"/>
      <c r="HJ732" s="56"/>
      <c r="HK732" s="56"/>
      <c r="HL732" s="56"/>
      <c r="HM732" s="56"/>
    </row>
    <row r="733" spans="2:221" x14ac:dyDescent="0.25"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  <c r="EO733" s="56"/>
      <c r="EP733" s="56"/>
      <c r="EQ733" s="56"/>
      <c r="ER733" s="56"/>
      <c r="ES733" s="56"/>
      <c r="ET733" s="56"/>
      <c r="EU733" s="56"/>
      <c r="EV733" s="56"/>
      <c r="EW733" s="56"/>
      <c r="EX733" s="56"/>
      <c r="EY733" s="56"/>
      <c r="EZ733" s="56"/>
      <c r="FA733" s="56"/>
      <c r="FB733" s="56"/>
      <c r="FC733" s="56"/>
      <c r="FD733" s="56"/>
      <c r="FE733" s="56"/>
      <c r="FF733" s="56"/>
      <c r="FG733" s="56"/>
      <c r="FH733" s="56"/>
      <c r="FI733" s="56"/>
      <c r="FJ733" s="56"/>
      <c r="FK733" s="56"/>
      <c r="FL733" s="56"/>
      <c r="FM733" s="56"/>
      <c r="FN733" s="56"/>
      <c r="FO733" s="56"/>
      <c r="FP733" s="56"/>
      <c r="FQ733" s="56"/>
      <c r="FR733" s="56"/>
      <c r="FS733" s="56"/>
      <c r="FT733" s="56"/>
      <c r="FU733" s="56"/>
      <c r="FV733" s="56"/>
      <c r="FW733" s="56"/>
      <c r="FX733" s="56"/>
      <c r="FY733" s="56"/>
      <c r="FZ733" s="56"/>
      <c r="GA733" s="56"/>
      <c r="GB733" s="56"/>
      <c r="GC733" s="56"/>
      <c r="GD733" s="56"/>
      <c r="GE733" s="56"/>
      <c r="GF733" s="56"/>
      <c r="GG733" s="56"/>
      <c r="GH733" s="56"/>
      <c r="GI733" s="56"/>
      <c r="GJ733" s="56"/>
      <c r="GK733" s="56"/>
      <c r="GL733" s="56"/>
      <c r="GM733" s="56"/>
      <c r="GN733" s="56"/>
      <c r="GO733" s="56"/>
      <c r="GP733" s="56"/>
      <c r="GQ733" s="56"/>
      <c r="GR733" s="56"/>
      <c r="GS733" s="56"/>
      <c r="GT733" s="56"/>
      <c r="GU733" s="56"/>
      <c r="GV733" s="56"/>
      <c r="GW733" s="56"/>
      <c r="GX733" s="56"/>
      <c r="GY733" s="56"/>
      <c r="GZ733" s="56"/>
      <c r="HA733" s="56"/>
      <c r="HB733" s="56"/>
      <c r="HC733" s="56"/>
      <c r="HD733" s="56"/>
      <c r="HE733" s="56"/>
      <c r="HF733" s="56"/>
      <c r="HG733" s="56"/>
      <c r="HH733" s="56"/>
      <c r="HI733" s="56"/>
      <c r="HJ733" s="56"/>
      <c r="HK733" s="56"/>
      <c r="HL733" s="56"/>
      <c r="HM733" s="56"/>
    </row>
    <row r="734" spans="2:221" x14ac:dyDescent="0.25"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  <c r="EO734" s="56"/>
      <c r="EP734" s="56"/>
      <c r="EQ734" s="56"/>
      <c r="ER734" s="56"/>
      <c r="ES734" s="56"/>
      <c r="ET734" s="56"/>
      <c r="EU734" s="56"/>
      <c r="EV734" s="56"/>
      <c r="EW734" s="56"/>
      <c r="EX734" s="56"/>
      <c r="EY734" s="56"/>
      <c r="EZ734" s="56"/>
      <c r="FA734" s="56"/>
      <c r="FB734" s="56"/>
      <c r="FC734" s="56"/>
      <c r="FD734" s="56"/>
      <c r="FE734" s="56"/>
      <c r="FF734" s="56"/>
      <c r="FG734" s="56"/>
      <c r="FH734" s="56"/>
      <c r="FI734" s="56"/>
      <c r="FJ734" s="56"/>
      <c r="FK734" s="56"/>
      <c r="FL734" s="56"/>
      <c r="FM734" s="56"/>
      <c r="FN734" s="56"/>
      <c r="FO734" s="56"/>
      <c r="FP734" s="56"/>
      <c r="FQ734" s="56"/>
      <c r="FR734" s="56"/>
      <c r="FS734" s="56"/>
      <c r="FT734" s="56"/>
      <c r="FU734" s="56"/>
      <c r="FV734" s="56"/>
      <c r="FW734" s="56"/>
      <c r="FX734" s="56"/>
      <c r="FY734" s="56"/>
      <c r="FZ734" s="56"/>
      <c r="GA734" s="56"/>
      <c r="GB734" s="56"/>
      <c r="GC734" s="56"/>
      <c r="GD734" s="56"/>
      <c r="GE734" s="56"/>
      <c r="GF734" s="56"/>
      <c r="GG734" s="56"/>
      <c r="GH734" s="56"/>
      <c r="GI734" s="56"/>
      <c r="GJ734" s="56"/>
      <c r="GK734" s="56"/>
      <c r="GL734" s="56"/>
      <c r="GM734" s="56"/>
      <c r="GN734" s="56"/>
      <c r="GO734" s="56"/>
      <c r="GP734" s="56"/>
      <c r="GQ734" s="56"/>
      <c r="GR734" s="56"/>
      <c r="GS734" s="56"/>
      <c r="GT734" s="56"/>
      <c r="GU734" s="56"/>
      <c r="GV734" s="56"/>
      <c r="GW734" s="56"/>
      <c r="GX734" s="56"/>
      <c r="GY734" s="56"/>
      <c r="GZ734" s="56"/>
      <c r="HA734" s="56"/>
      <c r="HB734" s="56"/>
      <c r="HC734" s="56"/>
      <c r="HD734" s="56"/>
      <c r="HE734" s="56"/>
      <c r="HF734" s="56"/>
      <c r="HG734" s="56"/>
      <c r="HH734" s="56"/>
      <c r="HI734" s="56"/>
      <c r="HJ734" s="56"/>
      <c r="HK734" s="56"/>
      <c r="HL734" s="56"/>
      <c r="HM734" s="56"/>
    </row>
    <row r="735" spans="2:221" x14ac:dyDescent="0.25"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  <c r="EO735" s="56"/>
      <c r="EP735" s="56"/>
      <c r="EQ735" s="56"/>
      <c r="ER735" s="56"/>
      <c r="ES735" s="56"/>
      <c r="ET735" s="56"/>
      <c r="EU735" s="56"/>
      <c r="EV735" s="56"/>
      <c r="EW735" s="56"/>
      <c r="EX735" s="56"/>
      <c r="EY735" s="56"/>
      <c r="EZ735" s="56"/>
      <c r="FA735" s="56"/>
      <c r="FB735" s="56"/>
      <c r="FC735" s="56"/>
      <c r="FD735" s="56"/>
      <c r="FE735" s="56"/>
      <c r="FF735" s="56"/>
      <c r="FG735" s="56"/>
      <c r="FH735" s="56"/>
      <c r="FI735" s="56"/>
      <c r="FJ735" s="56"/>
      <c r="FK735" s="56"/>
      <c r="FL735" s="56"/>
      <c r="FM735" s="56"/>
      <c r="FN735" s="56"/>
      <c r="FO735" s="56"/>
      <c r="FP735" s="56"/>
      <c r="FQ735" s="56"/>
      <c r="FR735" s="56"/>
      <c r="FS735" s="56"/>
      <c r="FT735" s="56"/>
      <c r="FU735" s="56"/>
      <c r="FV735" s="56"/>
      <c r="FW735" s="56"/>
      <c r="FX735" s="56"/>
      <c r="FY735" s="56"/>
      <c r="FZ735" s="56"/>
      <c r="GA735" s="56"/>
      <c r="GB735" s="56"/>
      <c r="GC735" s="56"/>
      <c r="GD735" s="56"/>
      <c r="GE735" s="56"/>
      <c r="GF735" s="56"/>
      <c r="GG735" s="56"/>
      <c r="GH735" s="56"/>
      <c r="GI735" s="56"/>
      <c r="GJ735" s="56"/>
      <c r="GK735" s="56"/>
      <c r="GL735" s="56"/>
      <c r="GM735" s="56"/>
      <c r="GN735" s="56"/>
      <c r="GO735" s="56"/>
      <c r="GP735" s="56"/>
      <c r="GQ735" s="56"/>
      <c r="GR735" s="56"/>
      <c r="GS735" s="56"/>
      <c r="GT735" s="56"/>
      <c r="GU735" s="56"/>
      <c r="GV735" s="56"/>
      <c r="GW735" s="56"/>
      <c r="GX735" s="56"/>
      <c r="GY735" s="56"/>
      <c r="GZ735" s="56"/>
      <c r="HA735" s="56"/>
      <c r="HB735" s="56"/>
      <c r="HC735" s="56"/>
      <c r="HD735" s="56"/>
      <c r="HE735" s="56"/>
      <c r="HF735" s="56"/>
      <c r="HG735" s="56"/>
      <c r="HH735" s="56"/>
      <c r="HI735" s="56"/>
      <c r="HJ735" s="56"/>
      <c r="HK735" s="56"/>
      <c r="HL735" s="56"/>
      <c r="HM735" s="56"/>
    </row>
    <row r="736" spans="2:221" x14ac:dyDescent="0.25"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  <c r="EO736" s="56"/>
      <c r="EP736" s="56"/>
      <c r="EQ736" s="56"/>
      <c r="ER736" s="56"/>
      <c r="ES736" s="56"/>
      <c r="ET736" s="56"/>
      <c r="EU736" s="56"/>
      <c r="EV736" s="56"/>
      <c r="EW736" s="56"/>
      <c r="EX736" s="56"/>
      <c r="EY736" s="56"/>
      <c r="EZ736" s="56"/>
      <c r="FA736" s="56"/>
      <c r="FB736" s="56"/>
      <c r="FC736" s="56"/>
      <c r="FD736" s="56"/>
      <c r="FE736" s="56"/>
      <c r="FF736" s="56"/>
      <c r="FG736" s="56"/>
      <c r="FH736" s="56"/>
      <c r="FI736" s="56"/>
      <c r="FJ736" s="56"/>
      <c r="FK736" s="56"/>
      <c r="FL736" s="56"/>
      <c r="FM736" s="56"/>
      <c r="FN736" s="56"/>
      <c r="FO736" s="56"/>
      <c r="FP736" s="56"/>
      <c r="FQ736" s="56"/>
      <c r="FR736" s="56"/>
      <c r="FS736" s="56"/>
      <c r="FT736" s="56"/>
      <c r="FU736" s="56"/>
      <c r="FV736" s="56"/>
      <c r="FW736" s="56"/>
      <c r="FX736" s="56"/>
      <c r="FY736" s="56"/>
      <c r="FZ736" s="56"/>
      <c r="GA736" s="56"/>
      <c r="GB736" s="56"/>
      <c r="GC736" s="56"/>
      <c r="GD736" s="56"/>
      <c r="GE736" s="56"/>
      <c r="GF736" s="56"/>
      <c r="GG736" s="56"/>
      <c r="GH736" s="56"/>
      <c r="GI736" s="56"/>
      <c r="GJ736" s="56"/>
      <c r="GK736" s="56"/>
      <c r="GL736" s="56"/>
      <c r="GM736" s="56"/>
      <c r="GN736" s="56"/>
      <c r="GO736" s="56"/>
      <c r="GP736" s="56"/>
      <c r="GQ736" s="56"/>
      <c r="GR736" s="56"/>
      <c r="GS736" s="56"/>
      <c r="GT736" s="56"/>
      <c r="GU736" s="56"/>
      <c r="GV736" s="56"/>
      <c r="GW736" s="56"/>
      <c r="GX736" s="56"/>
      <c r="GY736" s="56"/>
      <c r="GZ736" s="56"/>
      <c r="HA736" s="56"/>
      <c r="HB736" s="56"/>
      <c r="HC736" s="56"/>
      <c r="HD736" s="56"/>
      <c r="HE736" s="56"/>
      <c r="HF736" s="56"/>
      <c r="HG736" s="56"/>
      <c r="HH736" s="56"/>
      <c r="HI736" s="56"/>
      <c r="HJ736" s="56"/>
      <c r="HK736" s="56"/>
      <c r="HL736" s="56"/>
      <c r="HM736" s="56"/>
    </row>
    <row r="737" spans="2:221" x14ac:dyDescent="0.25"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  <c r="EO737" s="56"/>
      <c r="EP737" s="56"/>
      <c r="EQ737" s="56"/>
      <c r="ER737" s="56"/>
      <c r="ES737" s="56"/>
      <c r="ET737" s="56"/>
      <c r="EU737" s="56"/>
      <c r="EV737" s="56"/>
      <c r="EW737" s="56"/>
      <c r="EX737" s="56"/>
      <c r="EY737" s="56"/>
      <c r="EZ737" s="56"/>
      <c r="FA737" s="56"/>
      <c r="FB737" s="56"/>
      <c r="FC737" s="56"/>
      <c r="FD737" s="56"/>
      <c r="FE737" s="56"/>
      <c r="FF737" s="56"/>
      <c r="FG737" s="56"/>
      <c r="FH737" s="56"/>
      <c r="FI737" s="56"/>
      <c r="FJ737" s="56"/>
      <c r="FK737" s="56"/>
      <c r="FL737" s="56"/>
      <c r="FM737" s="56"/>
      <c r="FN737" s="56"/>
      <c r="FO737" s="56"/>
      <c r="FP737" s="56"/>
      <c r="FQ737" s="56"/>
      <c r="FR737" s="56"/>
      <c r="FS737" s="56"/>
      <c r="FT737" s="56"/>
      <c r="FU737" s="56"/>
      <c r="FV737" s="56"/>
      <c r="FW737" s="56"/>
      <c r="FX737" s="56"/>
      <c r="FY737" s="56"/>
      <c r="FZ737" s="56"/>
      <c r="GA737" s="56"/>
      <c r="GB737" s="56"/>
      <c r="GC737" s="56"/>
      <c r="GD737" s="56"/>
      <c r="GE737" s="56"/>
      <c r="GF737" s="56"/>
      <c r="GG737" s="56"/>
      <c r="GH737" s="56"/>
      <c r="GI737" s="56"/>
      <c r="GJ737" s="56"/>
      <c r="GK737" s="56"/>
      <c r="GL737" s="56"/>
      <c r="GM737" s="56"/>
      <c r="GN737" s="56"/>
      <c r="GO737" s="56"/>
      <c r="GP737" s="56"/>
      <c r="GQ737" s="56"/>
      <c r="GR737" s="56"/>
      <c r="GS737" s="56"/>
      <c r="GT737" s="56"/>
      <c r="GU737" s="56"/>
      <c r="GV737" s="56"/>
      <c r="GW737" s="56"/>
      <c r="GX737" s="56"/>
      <c r="GY737" s="56"/>
      <c r="GZ737" s="56"/>
      <c r="HA737" s="56"/>
      <c r="HB737" s="56"/>
      <c r="HC737" s="56"/>
      <c r="HD737" s="56"/>
      <c r="HE737" s="56"/>
      <c r="HF737" s="56"/>
      <c r="HG737" s="56"/>
      <c r="HH737" s="56"/>
      <c r="HI737" s="56"/>
      <c r="HJ737" s="56"/>
      <c r="HK737" s="56"/>
      <c r="HL737" s="56"/>
      <c r="HM737" s="56"/>
    </row>
    <row r="738" spans="2:221" x14ac:dyDescent="0.25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  <c r="EO738" s="56"/>
      <c r="EP738" s="56"/>
      <c r="EQ738" s="56"/>
      <c r="ER738" s="56"/>
      <c r="ES738" s="56"/>
      <c r="ET738" s="56"/>
      <c r="EU738" s="56"/>
      <c r="EV738" s="56"/>
      <c r="EW738" s="56"/>
      <c r="EX738" s="56"/>
      <c r="EY738" s="56"/>
      <c r="EZ738" s="56"/>
      <c r="FA738" s="56"/>
      <c r="FB738" s="56"/>
      <c r="FC738" s="56"/>
      <c r="FD738" s="56"/>
      <c r="FE738" s="56"/>
      <c r="FF738" s="56"/>
      <c r="FG738" s="56"/>
      <c r="FH738" s="56"/>
      <c r="FI738" s="56"/>
      <c r="FJ738" s="56"/>
      <c r="FK738" s="56"/>
      <c r="FL738" s="56"/>
      <c r="FM738" s="56"/>
      <c r="FN738" s="56"/>
      <c r="FO738" s="56"/>
      <c r="FP738" s="56"/>
      <c r="FQ738" s="56"/>
      <c r="FR738" s="56"/>
      <c r="FS738" s="56"/>
      <c r="FT738" s="56"/>
      <c r="FU738" s="56"/>
      <c r="FV738" s="56"/>
      <c r="FW738" s="56"/>
      <c r="FX738" s="56"/>
      <c r="FY738" s="56"/>
      <c r="FZ738" s="56"/>
      <c r="GA738" s="56"/>
      <c r="GB738" s="56"/>
      <c r="GC738" s="56"/>
      <c r="GD738" s="56"/>
      <c r="GE738" s="56"/>
      <c r="GF738" s="56"/>
      <c r="GG738" s="56"/>
      <c r="GH738" s="56"/>
      <c r="GI738" s="56"/>
      <c r="GJ738" s="56"/>
      <c r="GK738" s="56"/>
      <c r="GL738" s="56"/>
      <c r="GM738" s="56"/>
      <c r="GN738" s="56"/>
      <c r="GO738" s="56"/>
      <c r="GP738" s="56"/>
      <c r="GQ738" s="56"/>
      <c r="GR738" s="56"/>
      <c r="GS738" s="56"/>
      <c r="GT738" s="56"/>
      <c r="GU738" s="56"/>
      <c r="GV738" s="56"/>
      <c r="GW738" s="56"/>
      <c r="GX738" s="56"/>
      <c r="GY738" s="56"/>
      <c r="GZ738" s="56"/>
      <c r="HA738" s="56"/>
      <c r="HB738" s="56"/>
      <c r="HC738" s="56"/>
      <c r="HD738" s="56"/>
      <c r="HE738" s="56"/>
      <c r="HF738" s="56"/>
      <c r="HG738" s="56"/>
      <c r="HH738" s="56"/>
      <c r="HI738" s="56"/>
      <c r="HJ738" s="56"/>
      <c r="HK738" s="56"/>
      <c r="HL738" s="56"/>
      <c r="HM738" s="56"/>
    </row>
    <row r="739" spans="2:221" x14ac:dyDescent="0.25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  <c r="EO739" s="56"/>
      <c r="EP739" s="56"/>
      <c r="EQ739" s="56"/>
      <c r="ER739" s="56"/>
      <c r="ES739" s="56"/>
      <c r="ET739" s="56"/>
      <c r="EU739" s="56"/>
      <c r="EV739" s="56"/>
      <c r="EW739" s="56"/>
      <c r="EX739" s="56"/>
      <c r="EY739" s="56"/>
      <c r="EZ739" s="56"/>
      <c r="FA739" s="56"/>
      <c r="FB739" s="56"/>
      <c r="FC739" s="56"/>
      <c r="FD739" s="56"/>
      <c r="FE739" s="56"/>
      <c r="FF739" s="56"/>
      <c r="FG739" s="56"/>
      <c r="FH739" s="56"/>
      <c r="FI739" s="56"/>
      <c r="FJ739" s="56"/>
      <c r="FK739" s="56"/>
      <c r="FL739" s="56"/>
      <c r="FM739" s="56"/>
      <c r="FN739" s="56"/>
      <c r="FO739" s="56"/>
      <c r="FP739" s="56"/>
      <c r="FQ739" s="56"/>
      <c r="FR739" s="56"/>
      <c r="FS739" s="56"/>
      <c r="FT739" s="56"/>
      <c r="FU739" s="56"/>
      <c r="FV739" s="56"/>
      <c r="FW739" s="56"/>
      <c r="FX739" s="56"/>
      <c r="FY739" s="56"/>
      <c r="FZ739" s="56"/>
      <c r="GA739" s="56"/>
      <c r="GB739" s="56"/>
      <c r="GC739" s="56"/>
      <c r="GD739" s="56"/>
      <c r="GE739" s="56"/>
      <c r="GF739" s="56"/>
      <c r="GG739" s="56"/>
      <c r="GH739" s="56"/>
      <c r="GI739" s="56"/>
      <c r="GJ739" s="56"/>
      <c r="GK739" s="56"/>
      <c r="GL739" s="56"/>
      <c r="GM739" s="56"/>
      <c r="GN739" s="56"/>
      <c r="GO739" s="56"/>
      <c r="GP739" s="56"/>
      <c r="GQ739" s="56"/>
      <c r="GR739" s="56"/>
      <c r="GS739" s="56"/>
      <c r="GT739" s="56"/>
      <c r="GU739" s="56"/>
      <c r="GV739" s="56"/>
      <c r="GW739" s="56"/>
      <c r="GX739" s="56"/>
      <c r="GY739" s="56"/>
      <c r="GZ739" s="56"/>
      <c r="HA739" s="56"/>
      <c r="HB739" s="56"/>
      <c r="HC739" s="56"/>
      <c r="HD739" s="56"/>
      <c r="HE739" s="56"/>
      <c r="HF739" s="56"/>
      <c r="HG739" s="56"/>
      <c r="HH739" s="56"/>
      <c r="HI739" s="56"/>
      <c r="HJ739" s="56"/>
      <c r="HK739" s="56"/>
      <c r="HL739" s="56"/>
      <c r="HM739" s="56"/>
    </row>
    <row r="740" spans="2:221" x14ac:dyDescent="0.25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  <c r="EN740" s="56"/>
      <c r="EO740" s="56"/>
      <c r="EP740" s="56"/>
      <c r="EQ740" s="56"/>
      <c r="ER740" s="56"/>
      <c r="ES740" s="56"/>
      <c r="ET740" s="56"/>
      <c r="EU740" s="56"/>
      <c r="EV740" s="56"/>
      <c r="EW740" s="56"/>
      <c r="EX740" s="56"/>
      <c r="EY740" s="56"/>
      <c r="EZ740" s="56"/>
      <c r="FA740" s="56"/>
      <c r="FB740" s="56"/>
      <c r="FC740" s="56"/>
      <c r="FD740" s="56"/>
      <c r="FE740" s="56"/>
      <c r="FF740" s="56"/>
      <c r="FG740" s="56"/>
      <c r="FH740" s="56"/>
      <c r="FI740" s="56"/>
      <c r="FJ740" s="56"/>
      <c r="FK740" s="56"/>
      <c r="FL740" s="56"/>
      <c r="FM740" s="56"/>
      <c r="FN740" s="56"/>
      <c r="FO740" s="56"/>
      <c r="FP740" s="56"/>
      <c r="FQ740" s="56"/>
      <c r="FR740" s="56"/>
      <c r="FS740" s="56"/>
      <c r="FT740" s="56"/>
      <c r="FU740" s="56"/>
      <c r="FV740" s="56"/>
      <c r="FW740" s="56"/>
      <c r="FX740" s="56"/>
      <c r="FY740" s="56"/>
      <c r="FZ740" s="56"/>
      <c r="GA740" s="56"/>
      <c r="GB740" s="56"/>
      <c r="GC740" s="56"/>
      <c r="GD740" s="56"/>
      <c r="GE740" s="56"/>
      <c r="GF740" s="56"/>
      <c r="GG740" s="56"/>
      <c r="GH740" s="56"/>
      <c r="GI740" s="56"/>
      <c r="GJ740" s="56"/>
      <c r="GK740" s="56"/>
      <c r="GL740" s="56"/>
      <c r="GM740" s="56"/>
      <c r="GN740" s="56"/>
      <c r="GO740" s="56"/>
      <c r="GP740" s="56"/>
      <c r="GQ740" s="56"/>
      <c r="GR740" s="56"/>
      <c r="GS740" s="56"/>
      <c r="GT740" s="56"/>
      <c r="GU740" s="56"/>
      <c r="GV740" s="56"/>
      <c r="GW740" s="56"/>
      <c r="GX740" s="56"/>
      <c r="GY740" s="56"/>
      <c r="GZ740" s="56"/>
      <c r="HA740" s="56"/>
      <c r="HB740" s="56"/>
      <c r="HC740" s="56"/>
      <c r="HD740" s="56"/>
      <c r="HE740" s="56"/>
      <c r="HF740" s="56"/>
      <c r="HG740" s="56"/>
      <c r="HH740" s="56"/>
      <c r="HI740" s="56"/>
      <c r="HJ740" s="56"/>
      <c r="HK740" s="56"/>
      <c r="HL740" s="56"/>
      <c r="HM740" s="56"/>
    </row>
    <row r="741" spans="2:221" x14ac:dyDescent="0.25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  <c r="EK741" s="56"/>
      <c r="EL741" s="56"/>
      <c r="EM741" s="56"/>
      <c r="EN741" s="56"/>
      <c r="EO741" s="56"/>
      <c r="EP741" s="56"/>
      <c r="EQ741" s="56"/>
      <c r="ER741" s="56"/>
      <c r="ES741" s="56"/>
      <c r="ET741" s="56"/>
      <c r="EU741" s="56"/>
      <c r="EV741" s="56"/>
      <c r="EW741" s="56"/>
      <c r="EX741" s="56"/>
      <c r="EY741" s="56"/>
      <c r="EZ741" s="56"/>
      <c r="FA741" s="56"/>
      <c r="FB741" s="56"/>
      <c r="FC741" s="56"/>
      <c r="FD741" s="56"/>
      <c r="FE741" s="56"/>
      <c r="FF741" s="56"/>
      <c r="FG741" s="56"/>
      <c r="FH741" s="56"/>
      <c r="FI741" s="56"/>
      <c r="FJ741" s="56"/>
      <c r="FK741" s="56"/>
      <c r="FL741" s="56"/>
      <c r="FM741" s="56"/>
      <c r="FN741" s="56"/>
      <c r="FO741" s="56"/>
      <c r="FP741" s="56"/>
      <c r="FQ741" s="56"/>
      <c r="FR741" s="56"/>
      <c r="FS741" s="56"/>
      <c r="FT741" s="56"/>
      <c r="FU741" s="56"/>
      <c r="FV741" s="56"/>
      <c r="FW741" s="56"/>
      <c r="FX741" s="56"/>
      <c r="FY741" s="56"/>
      <c r="FZ741" s="56"/>
      <c r="GA741" s="56"/>
      <c r="GB741" s="56"/>
      <c r="GC741" s="56"/>
      <c r="GD741" s="56"/>
      <c r="GE741" s="56"/>
      <c r="GF741" s="56"/>
      <c r="GG741" s="56"/>
      <c r="GH741" s="56"/>
      <c r="GI741" s="56"/>
      <c r="GJ741" s="56"/>
      <c r="GK741" s="56"/>
      <c r="GL741" s="56"/>
      <c r="GM741" s="56"/>
      <c r="GN741" s="56"/>
      <c r="GO741" s="56"/>
      <c r="GP741" s="56"/>
      <c r="GQ741" s="56"/>
      <c r="GR741" s="56"/>
      <c r="GS741" s="56"/>
      <c r="GT741" s="56"/>
      <c r="GU741" s="56"/>
      <c r="GV741" s="56"/>
      <c r="GW741" s="56"/>
      <c r="GX741" s="56"/>
      <c r="GY741" s="56"/>
      <c r="GZ741" s="56"/>
      <c r="HA741" s="56"/>
      <c r="HB741" s="56"/>
      <c r="HC741" s="56"/>
      <c r="HD741" s="56"/>
      <c r="HE741" s="56"/>
      <c r="HF741" s="56"/>
      <c r="HG741" s="56"/>
      <c r="HH741" s="56"/>
      <c r="HI741" s="56"/>
      <c r="HJ741" s="56"/>
      <c r="HK741" s="56"/>
      <c r="HL741" s="56"/>
      <c r="HM741" s="56"/>
    </row>
    <row r="742" spans="2:221" x14ac:dyDescent="0.25"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  <c r="EO742" s="56"/>
      <c r="EP742" s="56"/>
      <c r="EQ742" s="56"/>
      <c r="ER742" s="56"/>
      <c r="ES742" s="56"/>
      <c r="ET742" s="56"/>
      <c r="EU742" s="56"/>
      <c r="EV742" s="56"/>
      <c r="EW742" s="56"/>
      <c r="EX742" s="56"/>
      <c r="EY742" s="56"/>
      <c r="EZ742" s="56"/>
      <c r="FA742" s="56"/>
      <c r="FB742" s="56"/>
      <c r="FC742" s="56"/>
      <c r="FD742" s="56"/>
      <c r="FE742" s="56"/>
      <c r="FF742" s="56"/>
      <c r="FG742" s="56"/>
      <c r="FH742" s="56"/>
      <c r="FI742" s="56"/>
      <c r="FJ742" s="56"/>
      <c r="FK742" s="56"/>
      <c r="FL742" s="56"/>
      <c r="FM742" s="56"/>
      <c r="FN742" s="56"/>
      <c r="FO742" s="56"/>
      <c r="FP742" s="56"/>
      <c r="FQ742" s="56"/>
      <c r="FR742" s="56"/>
      <c r="FS742" s="56"/>
      <c r="FT742" s="56"/>
      <c r="FU742" s="56"/>
      <c r="FV742" s="56"/>
      <c r="FW742" s="56"/>
      <c r="FX742" s="56"/>
      <c r="FY742" s="56"/>
      <c r="FZ742" s="56"/>
      <c r="GA742" s="56"/>
      <c r="GB742" s="56"/>
      <c r="GC742" s="56"/>
      <c r="GD742" s="56"/>
      <c r="GE742" s="56"/>
      <c r="GF742" s="56"/>
      <c r="GG742" s="56"/>
      <c r="GH742" s="56"/>
      <c r="GI742" s="56"/>
      <c r="GJ742" s="56"/>
      <c r="GK742" s="56"/>
      <c r="GL742" s="56"/>
      <c r="GM742" s="56"/>
      <c r="GN742" s="56"/>
      <c r="GO742" s="56"/>
      <c r="GP742" s="56"/>
      <c r="GQ742" s="56"/>
      <c r="GR742" s="56"/>
      <c r="GS742" s="56"/>
      <c r="GT742" s="56"/>
      <c r="GU742" s="56"/>
      <c r="GV742" s="56"/>
      <c r="GW742" s="56"/>
      <c r="GX742" s="56"/>
      <c r="GY742" s="56"/>
      <c r="GZ742" s="56"/>
      <c r="HA742" s="56"/>
      <c r="HB742" s="56"/>
      <c r="HC742" s="56"/>
      <c r="HD742" s="56"/>
      <c r="HE742" s="56"/>
      <c r="HF742" s="56"/>
      <c r="HG742" s="56"/>
      <c r="HH742" s="56"/>
      <c r="HI742" s="56"/>
      <c r="HJ742" s="56"/>
      <c r="HK742" s="56"/>
      <c r="HL742" s="56"/>
      <c r="HM742" s="56"/>
    </row>
    <row r="743" spans="2:221" x14ac:dyDescent="0.25"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  <c r="EO743" s="56"/>
      <c r="EP743" s="56"/>
      <c r="EQ743" s="56"/>
      <c r="ER743" s="56"/>
      <c r="ES743" s="56"/>
      <c r="ET743" s="56"/>
      <c r="EU743" s="56"/>
      <c r="EV743" s="56"/>
      <c r="EW743" s="56"/>
      <c r="EX743" s="56"/>
      <c r="EY743" s="56"/>
      <c r="EZ743" s="56"/>
      <c r="FA743" s="56"/>
      <c r="FB743" s="56"/>
      <c r="FC743" s="56"/>
      <c r="FD743" s="56"/>
      <c r="FE743" s="56"/>
      <c r="FF743" s="56"/>
      <c r="FG743" s="56"/>
      <c r="FH743" s="56"/>
      <c r="FI743" s="56"/>
      <c r="FJ743" s="56"/>
      <c r="FK743" s="56"/>
      <c r="FL743" s="56"/>
      <c r="FM743" s="56"/>
      <c r="FN743" s="56"/>
      <c r="FO743" s="56"/>
      <c r="FP743" s="56"/>
      <c r="FQ743" s="56"/>
      <c r="FR743" s="56"/>
      <c r="FS743" s="56"/>
      <c r="FT743" s="56"/>
      <c r="FU743" s="56"/>
      <c r="FV743" s="56"/>
      <c r="FW743" s="56"/>
      <c r="FX743" s="56"/>
      <c r="FY743" s="56"/>
      <c r="FZ743" s="56"/>
      <c r="GA743" s="56"/>
      <c r="GB743" s="56"/>
      <c r="GC743" s="56"/>
      <c r="GD743" s="56"/>
      <c r="GE743" s="56"/>
      <c r="GF743" s="56"/>
      <c r="GG743" s="56"/>
      <c r="GH743" s="56"/>
      <c r="GI743" s="56"/>
      <c r="GJ743" s="56"/>
      <c r="GK743" s="56"/>
      <c r="GL743" s="56"/>
      <c r="GM743" s="56"/>
      <c r="GN743" s="56"/>
      <c r="GO743" s="56"/>
      <c r="GP743" s="56"/>
      <c r="GQ743" s="56"/>
      <c r="GR743" s="56"/>
      <c r="GS743" s="56"/>
      <c r="GT743" s="56"/>
      <c r="GU743" s="56"/>
      <c r="GV743" s="56"/>
      <c r="GW743" s="56"/>
      <c r="GX743" s="56"/>
      <c r="GY743" s="56"/>
      <c r="GZ743" s="56"/>
      <c r="HA743" s="56"/>
      <c r="HB743" s="56"/>
      <c r="HC743" s="56"/>
      <c r="HD743" s="56"/>
      <c r="HE743" s="56"/>
      <c r="HF743" s="56"/>
      <c r="HG743" s="56"/>
      <c r="HH743" s="56"/>
      <c r="HI743" s="56"/>
      <c r="HJ743" s="56"/>
      <c r="HK743" s="56"/>
      <c r="HL743" s="56"/>
      <c r="HM743" s="56"/>
    </row>
    <row r="744" spans="2:221" x14ac:dyDescent="0.25"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  <c r="EO744" s="56"/>
      <c r="EP744" s="56"/>
      <c r="EQ744" s="56"/>
      <c r="ER744" s="56"/>
      <c r="ES744" s="56"/>
      <c r="ET744" s="56"/>
      <c r="EU744" s="56"/>
      <c r="EV744" s="56"/>
      <c r="EW744" s="56"/>
      <c r="EX744" s="56"/>
      <c r="EY744" s="56"/>
      <c r="EZ744" s="56"/>
      <c r="FA744" s="56"/>
      <c r="FB744" s="56"/>
      <c r="FC744" s="56"/>
      <c r="FD744" s="56"/>
      <c r="FE744" s="56"/>
      <c r="FF744" s="56"/>
      <c r="FG744" s="56"/>
      <c r="FH744" s="56"/>
      <c r="FI744" s="56"/>
      <c r="FJ744" s="56"/>
      <c r="FK744" s="56"/>
      <c r="FL744" s="56"/>
      <c r="FM744" s="56"/>
      <c r="FN744" s="56"/>
      <c r="FO744" s="56"/>
      <c r="FP744" s="56"/>
      <c r="FQ744" s="56"/>
      <c r="FR744" s="56"/>
      <c r="FS744" s="56"/>
      <c r="FT744" s="56"/>
      <c r="FU744" s="56"/>
      <c r="FV744" s="56"/>
      <c r="FW744" s="56"/>
      <c r="FX744" s="56"/>
      <c r="FY744" s="56"/>
      <c r="FZ744" s="56"/>
      <c r="GA744" s="56"/>
      <c r="GB744" s="56"/>
      <c r="GC744" s="56"/>
      <c r="GD744" s="56"/>
      <c r="GE744" s="56"/>
      <c r="GF744" s="56"/>
      <c r="GG744" s="56"/>
      <c r="GH744" s="56"/>
      <c r="GI744" s="56"/>
      <c r="GJ744" s="56"/>
      <c r="GK744" s="56"/>
      <c r="GL744" s="56"/>
      <c r="GM744" s="56"/>
      <c r="GN744" s="56"/>
      <c r="GO744" s="56"/>
      <c r="GP744" s="56"/>
      <c r="GQ744" s="56"/>
      <c r="GR744" s="56"/>
      <c r="GS744" s="56"/>
      <c r="GT744" s="56"/>
      <c r="GU744" s="56"/>
      <c r="GV744" s="56"/>
      <c r="GW744" s="56"/>
      <c r="GX744" s="56"/>
      <c r="GY744" s="56"/>
      <c r="GZ744" s="56"/>
      <c r="HA744" s="56"/>
      <c r="HB744" s="56"/>
      <c r="HC744" s="56"/>
      <c r="HD744" s="56"/>
      <c r="HE744" s="56"/>
      <c r="HF744" s="56"/>
      <c r="HG744" s="56"/>
      <c r="HH744" s="56"/>
      <c r="HI744" s="56"/>
      <c r="HJ744" s="56"/>
      <c r="HK744" s="56"/>
      <c r="HL744" s="56"/>
      <c r="HM744" s="56"/>
    </row>
    <row r="745" spans="2:221" x14ac:dyDescent="0.25"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  <c r="EO745" s="56"/>
      <c r="EP745" s="56"/>
      <c r="EQ745" s="56"/>
      <c r="ER745" s="56"/>
      <c r="ES745" s="56"/>
      <c r="ET745" s="56"/>
      <c r="EU745" s="56"/>
      <c r="EV745" s="56"/>
      <c r="EW745" s="56"/>
      <c r="EX745" s="56"/>
      <c r="EY745" s="56"/>
      <c r="EZ745" s="56"/>
      <c r="FA745" s="56"/>
      <c r="FB745" s="56"/>
      <c r="FC745" s="56"/>
      <c r="FD745" s="56"/>
      <c r="FE745" s="56"/>
      <c r="FF745" s="56"/>
      <c r="FG745" s="56"/>
      <c r="FH745" s="56"/>
      <c r="FI745" s="56"/>
      <c r="FJ745" s="56"/>
      <c r="FK745" s="56"/>
      <c r="FL745" s="56"/>
      <c r="FM745" s="56"/>
      <c r="FN745" s="56"/>
      <c r="FO745" s="56"/>
      <c r="FP745" s="56"/>
      <c r="FQ745" s="56"/>
      <c r="FR745" s="56"/>
      <c r="FS745" s="56"/>
      <c r="FT745" s="56"/>
      <c r="FU745" s="56"/>
      <c r="FV745" s="56"/>
      <c r="FW745" s="56"/>
      <c r="FX745" s="56"/>
      <c r="FY745" s="56"/>
      <c r="FZ745" s="56"/>
      <c r="GA745" s="56"/>
      <c r="GB745" s="56"/>
      <c r="GC745" s="56"/>
      <c r="GD745" s="56"/>
      <c r="GE745" s="56"/>
      <c r="GF745" s="56"/>
      <c r="GG745" s="56"/>
      <c r="GH745" s="56"/>
      <c r="GI745" s="56"/>
      <c r="GJ745" s="56"/>
      <c r="GK745" s="56"/>
      <c r="GL745" s="56"/>
      <c r="GM745" s="56"/>
      <c r="GN745" s="56"/>
      <c r="GO745" s="56"/>
      <c r="GP745" s="56"/>
      <c r="GQ745" s="56"/>
      <c r="GR745" s="56"/>
      <c r="GS745" s="56"/>
      <c r="GT745" s="56"/>
      <c r="GU745" s="56"/>
      <c r="GV745" s="56"/>
      <c r="GW745" s="56"/>
      <c r="GX745" s="56"/>
      <c r="GY745" s="56"/>
      <c r="GZ745" s="56"/>
      <c r="HA745" s="56"/>
      <c r="HB745" s="56"/>
      <c r="HC745" s="56"/>
      <c r="HD745" s="56"/>
      <c r="HE745" s="56"/>
      <c r="HF745" s="56"/>
      <c r="HG745" s="56"/>
      <c r="HH745" s="56"/>
      <c r="HI745" s="56"/>
      <c r="HJ745" s="56"/>
      <c r="HK745" s="56"/>
      <c r="HL745" s="56"/>
      <c r="HM745" s="56"/>
    </row>
    <row r="746" spans="2:221" x14ac:dyDescent="0.25"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  <c r="EO746" s="56"/>
      <c r="EP746" s="56"/>
      <c r="EQ746" s="56"/>
      <c r="ER746" s="56"/>
      <c r="ES746" s="56"/>
      <c r="ET746" s="56"/>
      <c r="EU746" s="56"/>
      <c r="EV746" s="56"/>
      <c r="EW746" s="56"/>
      <c r="EX746" s="56"/>
      <c r="EY746" s="56"/>
      <c r="EZ746" s="56"/>
      <c r="FA746" s="56"/>
      <c r="FB746" s="56"/>
      <c r="FC746" s="56"/>
      <c r="FD746" s="56"/>
      <c r="FE746" s="56"/>
      <c r="FF746" s="56"/>
      <c r="FG746" s="56"/>
      <c r="FH746" s="56"/>
      <c r="FI746" s="56"/>
      <c r="FJ746" s="56"/>
      <c r="FK746" s="56"/>
      <c r="FL746" s="56"/>
      <c r="FM746" s="56"/>
      <c r="FN746" s="56"/>
      <c r="FO746" s="56"/>
      <c r="FP746" s="56"/>
      <c r="FQ746" s="56"/>
      <c r="FR746" s="56"/>
      <c r="FS746" s="56"/>
      <c r="FT746" s="56"/>
      <c r="FU746" s="56"/>
      <c r="FV746" s="56"/>
      <c r="FW746" s="56"/>
      <c r="FX746" s="56"/>
      <c r="FY746" s="56"/>
      <c r="FZ746" s="56"/>
      <c r="GA746" s="56"/>
      <c r="GB746" s="56"/>
      <c r="GC746" s="56"/>
      <c r="GD746" s="56"/>
      <c r="GE746" s="56"/>
      <c r="GF746" s="56"/>
      <c r="GG746" s="56"/>
      <c r="GH746" s="56"/>
      <c r="GI746" s="56"/>
      <c r="GJ746" s="56"/>
      <c r="GK746" s="56"/>
      <c r="GL746" s="56"/>
      <c r="GM746" s="56"/>
      <c r="GN746" s="56"/>
      <c r="GO746" s="56"/>
      <c r="GP746" s="56"/>
      <c r="GQ746" s="56"/>
      <c r="GR746" s="56"/>
      <c r="GS746" s="56"/>
      <c r="GT746" s="56"/>
      <c r="GU746" s="56"/>
      <c r="GV746" s="56"/>
      <c r="GW746" s="56"/>
      <c r="GX746" s="56"/>
      <c r="GY746" s="56"/>
      <c r="GZ746" s="56"/>
      <c r="HA746" s="56"/>
      <c r="HB746" s="56"/>
      <c r="HC746" s="56"/>
      <c r="HD746" s="56"/>
      <c r="HE746" s="56"/>
      <c r="HF746" s="56"/>
      <c r="HG746" s="56"/>
      <c r="HH746" s="56"/>
      <c r="HI746" s="56"/>
      <c r="HJ746" s="56"/>
      <c r="HK746" s="56"/>
      <c r="HL746" s="56"/>
      <c r="HM746" s="56"/>
    </row>
    <row r="747" spans="2:221" x14ac:dyDescent="0.25"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  <c r="EO747" s="56"/>
      <c r="EP747" s="56"/>
      <c r="EQ747" s="56"/>
      <c r="ER747" s="56"/>
      <c r="ES747" s="56"/>
      <c r="ET747" s="56"/>
      <c r="EU747" s="56"/>
      <c r="EV747" s="56"/>
      <c r="EW747" s="56"/>
      <c r="EX747" s="56"/>
      <c r="EY747" s="56"/>
      <c r="EZ747" s="56"/>
      <c r="FA747" s="56"/>
      <c r="FB747" s="56"/>
      <c r="FC747" s="56"/>
      <c r="FD747" s="56"/>
      <c r="FE747" s="56"/>
      <c r="FF747" s="56"/>
      <c r="FG747" s="56"/>
      <c r="FH747" s="56"/>
      <c r="FI747" s="56"/>
      <c r="FJ747" s="56"/>
      <c r="FK747" s="56"/>
      <c r="FL747" s="56"/>
      <c r="FM747" s="56"/>
      <c r="FN747" s="56"/>
      <c r="FO747" s="56"/>
      <c r="FP747" s="56"/>
      <c r="FQ747" s="56"/>
      <c r="FR747" s="56"/>
      <c r="FS747" s="56"/>
      <c r="FT747" s="56"/>
      <c r="FU747" s="56"/>
      <c r="FV747" s="56"/>
      <c r="FW747" s="56"/>
      <c r="FX747" s="56"/>
      <c r="FY747" s="56"/>
      <c r="FZ747" s="56"/>
      <c r="GA747" s="56"/>
      <c r="GB747" s="56"/>
      <c r="GC747" s="56"/>
      <c r="GD747" s="56"/>
      <c r="GE747" s="56"/>
      <c r="GF747" s="56"/>
      <c r="GG747" s="56"/>
      <c r="GH747" s="56"/>
      <c r="GI747" s="56"/>
      <c r="GJ747" s="56"/>
      <c r="GK747" s="56"/>
      <c r="GL747" s="56"/>
      <c r="GM747" s="56"/>
      <c r="GN747" s="56"/>
      <c r="GO747" s="56"/>
      <c r="GP747" s="56"/>
      <c r="GQ747" s="56"/>
      <c r="GR747" s="56"/>
      <c r="GS747" s="56"/>
      <c r="GT747" s="56"/>
      <c r="GU747" s="56"/>
      <c r="GV747" s="56"/>
      <c r="GW747" s="56"/>
      <c r="GX747" s="56"/>
      <c r="GY747" s="56"/>
      <c r="GZ747" s="56"/>
      <c r="HA747" s="56"/>
      <c r="HB747" s="56"/>
      <c r="HC747" s="56"/>
      <c r="HD747" s="56"/>
      <c r="HE747" s="56"/>
      <c r="HF747" s="56"/>
      <c r="HG747" s="56"/>
      <c r="HH747" s="56"/>
      <c r="HI747" s="56"/>
      <c r="HJ747" s="56"/>
      <c r="HK747" s="56"/>
      <c r="HL747" s="56"/>
      <c r="HM747" s="56"/>
    </row>
    <row r="748" spans="2:221" x14ac:dyDescent="0.25"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  <c r="EO748" s="56"/>
      <c r="EP748" s="56"/>
      <c r="EQ748" s="56"/>
      <c r="ER748" s="56"/>
      <c r="ES748" s="56"/>
      <c r="ET748" s="56"/>
      <c r="EU748" s="56"/>
      <c r="EV748" s="56"/>
      <c r="EW748" s="56"/>
      <c r="EX748" s="56"/>
      <c r="EY748" s="56"/>
      <c r="EZ748" s="56"/>
      <c r="FA748" s="56"/>
      <c r="FB748" s="56"/>
      <c r="FC748" s="56"/>
      <c r="FD748" s="56"/>
      <c r="FE748" s="56"/>
      <c r="FF748" s="56"/>
      <c r="FG748" s="56"/>
      <c r="FH748" s="56"/>
      <c r="FI748" s="56"/>
      <c r="FJ748" s="56"/>
      <c r="FK748" s="56"/>
      <c r="FL748" s="56"/>
      <c r="FM748" s="56"/>
      <c r="FN748" s="56"/>
      <c r="FO748" s="56"/>
      <c r="FP748" s="56"/>
      <c r="FQ748" s="56"/>
      <c r="FR748" s="56"/>
      <c r="FS748" s="56"/>
      <c r="FT748" s="56"/>
      <c r="FU748" s="56"/>
      <c r="FV748" s="56"/>
      <c r="FW748" s="56"/>
      <c r="FX748" s="56"/>
      <c r="FY748" s="56"/>
      <c r="FZ748" s="56"/>
      <c r="GA748" s="56"/>
      <c r="GB748" s="56"/>
      <c r="GC748" s="56"/>
      <c r="GD748" s="56"/>
      <c r="GE748" s="56"/>
      <c r="GF748" s="56"/>
      <c r="GG748" s="56"/>
      <c r="GH748" s="56"/>
      <c r="GI748" s="56"/>
      <c r="GJ748" s="56"/>
      <c r="GK748" s="56"/>
      <c r="GL748" s="56"/>
      <c r="GM748" s="56"/>
      <c r="GN748" s="56"/>
      <c r="GO748" s="56"/>
      <c r="GP748" s="56"/>
      <c r="GQ748" s="56"/>
      <c r="GR748" s="56"/>
      <c r="GS748" s="56"/>
      <c r="GT748" s="56"/>
      <c r="GU748" s="56"/>
      <c r="GV748" s="56"/>
      <c r="GW748" s="56"/>
      <c r="GX748" s="56"/>
      <c r="GY748" s="56"/>
      <c r="GZ748" s="56"/>
      <c r="HA748" s="56"/>
      <c r="HB748" s="56"/>
      <c r="HC748" s="56"/>
      <c r="HD748" s="56"/>
      <c r="HE748" s="56"/>
      <c r="HF748" s="56"/>
      <c r="HG748" s="56"/>
      <c r="HH748" s="56"/>
      <c r="HI748" s="56"/>
      <c r="HJ748" s="56"/>
      <c r="HK748" s="56"/>
      <c r="HL748" s="56"/>
      <c r="HM748" s="56"/>
    </row>
    <row r="749" spans="2:221" x14ac:dyDescent="0.25"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  <c r="EO749" s="56"/>
      <c r="EP749" s="56"/>
      <c r="EQ749" s="56"/>
      <c r="ER749" s="56"/>
      <c r="ES749" s="56"/>
      <c r="ET749" s="56"/>
      <c r="EU749" s="56"/>
      <c r="EV749" s="56"/>
      <c r="EW749" s="56"/>
      <c r="EX749" s="56"/>
      <c r="EY749" s="56"/>
      <c r="EZ749" s="56"/>
      <c r="FA749" s="56"/>
      <c r="FB749" s="56"/>
      <c r="FC749" s="56"/>
      <c r="FD749" s="56"/>
      <c r="FE749" s="56"/>
      <c r="FF749" s="56"/>
      <c r="FG749" s="56"/>
      <c r="FH749" s="56"/>
      <c r="FI749" s="56"/>
      <c r="FJ749" s="56"/>
      <c r="FK749" s="56"/>
      <c r="FL749" s="56"/>
      <c r="FM749" s="56"/>
      <c r="FN749" s="56"/>
      <c r="FO749" s="56"/>
      <c r="FP749" s="56"/>
      <c r="FQ749" s="56"/>
      <c r="FR749" s="56"/>
      <c r="FS749" s="56"/>
      <c r="FT749" s="56"/>
      <c r="FU749" s="56"/>
      <c r="FV749" s="56"/>
      <c r="FW749" s="56"/>
      <c r="FX749" s="56"/>
      <c r="FY749" s="56"/>
      <c r="FZ749" s="56"/>
      <c r="GA749" s="56"/>
      <c r="GB749" s="56"/>
      <c r="GC749" s="56"/>
      <c r="GD749" s="56"/>
      <c r="GE749" s="56"/>
      <c r="GF749" s="56"/>
      <c r="GG749" s="56"/>
      <c r="GH749" s="56"/>
      <c r="GI749" s="56"/>
      <c r="GJ749" s="56"/>
      <c r="GK749" s="56"/>
      <c r="GL749" s="56"/>
      <c r="GM749" s="56"/>
      <c r="GN749" s="56"/>
      <c r="GO749" s="56"/>
      <c r="GP749" s="56"/>
      <c r="GQ749" s="56"/>
      <c r="GR749" s="56"/>
      <c r="GS749" s="56"/>
      <c r="GT749" s="56"/>
      <c r="GU749" s="56"/>
      <c r="GV749" s="56"/>
      <c r="GW749" s="56"/>
      <c r="GX749" s="56"/>
      <c r="GY749" s="56"/>
      <c r="GZ749" s="56"/>
      <c r="HA749" s="56"/>
      <c r="HB749" s="56"/>
      <c r="HC749" s="56"/>
      <c r="HD749" s="56"/>
      <c r="HE749" s="56"/>
      <c r="HF749" s="56"/>
      <c r="HG749" s="56"/>
      <c r="HH749" s="56"/>
      <c r="HI749" s="56"/>
      <c r="HJ749" s="56"/>
      <c r="HK749" s="56"/>
      <c r="HL749" s="56"/>
      <c r="HM749" s="56"/>
    </row>
    <row r="750" spans="2:221" x14ac:dyDescent="0.25"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  <c r="EO750" s="56"/>
      <c r="EP750" s="56"/>
      <c r="EQ750" s="56"/>
      <c r="ER750" s="56"/>
      <c r="ES750" s="56"/>
      <c r="ET750" s="56"/>
      <c r="EU750" s="56"/>
      <c r="EV750" s="56"/>
      <c r="EW750" s="56"/>
      <c r="EX750" s="56"/>
      <c r="EY750" s="56"/>
      <c r="EZ750" s="56"/>
      <c r="FA750" s="56"/>
      <c r="FB750" s="56"/>
      <c r="FC750" s="56"/>
      <c r="FD750" s="56"/>
      <c r="FE750" s="56"/>
      <c r="FF750" s="56"/>
      <c r="FG750" s="56"/>
      <c r="FH750" s="56"/>
      <c r="FI750" s="56"/>
      <c r="FJ750" s="56"/>
      <c r="FK750" s="56"/>
      <c r="FL750" s="56"/>
      <c r="FM750" s="56"/>
      <c r="FN750" s="56"/>
      <c r="FO750" s="56"/>
      <c r="FP750" s="56"/>
      <c r="FQ750" s="56"/>
      <c r="FR750" s="56"/>
      <c r="FS750" s="56"/>
      <c r="FT750" s="56"/>
      <c r="FU750" s="56"/>
      <c r="FV750" s="56"/>
      <c r="FW750" s="56"/>
      <c r="FX750" s="56"/>
      <c r="FY750" s="56"/>
      <c r="FZ750" s="56"/>
      <c r="GA750" s="56"/>
      <c r="GB750" s="56"/>
      <c r="GC750" s="56"/>
      <c r="GD750" s="56"/>
      <c r="GE750" s="56"/>
      <c r="GF750" s="56"/>
      <c r="GG750" s="56"/>
      <c r="GH750" s="56"/>
      <c r="GI750" s="56"/>
      <c r="GJ750" s="56"/>
      <c r="GK750" s="56"/>
      <c r="GL750" s="56"/>
      <c r="GM750" s="56"/>
      <c r="GN750" s="56"/>
      <c r="GO750" s="56"/>
      <c r="GP750" s="56"/>
      <c r="GQ750" s="56"/>
      <c r="GR750" s="56"/>
      <c r="GS750" s="56"/>
      <c r="GT750" s="56"/>
      <c r="GU750" s="56"/>
      <c r="GV750" s="56"/>
      <c r="GW750" s="56"/>
      <c r="GX750" s="56"/>
      <c r="GY750" s="56"/>
      <c r="GZ750" s="56"/>
      <c r="HA750" s="56"/>
      <c r="HB750" s="56"/>
      <c r="HC750" s="56"/>
      <c r="HD750" s="56"/>
      <c r="HE750" s="56"/>
      <c r="HF750" s="56"/>
      <c r="HG750" s="56"/>
      <c r="HH750" s="56"/>
      <c r="HI750" s="56"/>
      <c r="HJ750" s="56"/>
      <c r="HK750" s="56"/>
      <c r="HL750" s="56"/>
      <c r="HM750" s="56"/>
    </row>
    <row r="751" spans="2:221" x14ac:dyDescent="0.25"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  <c r="EO751" s="56"/>
      <c r="EP751" s="56"/>
      <c r="EQ751" s="56"/>
      <c r="ER751" s="56"/>
      <c r="ES751" s="56"/>
      <c r="ET751" s="56"/>
      <c r="EU751" s="56"/>
      <c r="EV751" s="56"/>
      <c r="EW751" s="56"/>
      <c r="EX751" s="56"/>
      <c r="EY751" s="56"/>
      <c r="EZ751" s="56"/>
      <c r="FA751" s="56"/>
      <c r="FB751" s="56"/>
      <c r="FC751" s="56"/>
      <c r="FD751" s="56"/>
      <c r="FE751" s="56"/>
      <c r="FF751" s="56"/>
      <c r="FG751" s="56"/>
      <c r="FH751" s="56"/>
      <c r="FI751" s="56"/>
      <c r="FJ751" s="56"/>
      <c r="FK751" s="56"/>
      <c r="FL751" s="56"/>
      <c r="FM751" s="56"/>
      <c r="FN751" s="56"/>
      <c r="FO751" s="56"/>
      <c r="FP751" s="56"/>
      <c r="FQ751" s="56"/>
      <c r="FR751" s="56"/>
      <c r="FS751" s="56"/>
      <c r="FT751" s="56"/>
      <c r="FU751" s="56"/>
      <c r="FV751" s="56"/>
      <c r="FW751" s="56"/>
      <c r="FX751" s="56"/>
      <c r="FY751" s="56"/>
      <c r="FZ751" s="56"/>
      <c r="GA751" s="56"/>
      <c r="GB751" s="56"/>
      <c r="GC751" s="56"/>
      <c r="GD751" s="56"/>
      <c r="GE751" s="56"/>
      <c r="GF751" s="56"/>
      <c r="GG751" s="56"/>
      <c r="GH751" s="56"/>
      <c r="GI751" s="56"/>
      <c r="GJ751" s="56"/>
      <c r="GK751" s="56"/>
      <c r="GL751" s="56"/>
      <c r="GM751" s="56"/>
      <c r="GN751" s="56"/>
      <c r="GO751" s="56"/>
      <c r="GP751" s="56"/>
      <c r="GQ751" s="56"/>
      <c r="GR751" s="56"/>
      <c r="GS751" s="56"/>
      <c r="GT751" s="56"/>
      <c r="GU751" s="56"/>
      <c r="GV751" s="56"/>
      <c r="GW751" s="56"/>
      <c r="GX751" s="56"/>
      <c r="GY751" s="56"/>
      <c r="GZ751" s="56"/>
      <c r="HA751" s="56"/>
      <c r="HB751" s="56"/>
      <c r="HC751" s="56"/>
      <c r="HD751" s="56"/>
      <c r="HE751" s="56"/>
      <c r="HF751" s="56"/>
      <c r="HG751" s="56"/>
      <c r="HH751" s="56"/>
      <c r="HI751" s="56"/>
      <c r="HJ751" s="56"/>
      <c r="HK751" s="56"/>
      <c r="HL751" s="56"/>
      <c r="HM751" s="56"/>
    </row>
    <row r="752" spans="2:221" x14ac:dyDescent="0.25"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  <c r="EO752" s="56"/>
      <c r="EP752" s="56"/>
      <c r="EQ752" s="56"/>
      <c r="ER752" s="56"/>
      <c r="ES752" s="56"/>
      <c r="ET752" s="56"/>
      <c r="EU752" s="56"/>
      <c r="EV752" s="56"/>
      <c r="EW752" s="56"/>
      <c r="EX752" s="56"/>
      <c r="EY752" s="56"/>
      <c r="EZ752" s="56"/>
      <c r="FA752" s="56"/>
      <c r="FB752" s="56"/>
      <c r="FC752" s="56"/>
      <c r="FD752" s="56"/>
      <c r="FE752" s="56"/>
      <c r="FF752" s="56"/>
      <c r="FG752" s="56"/>
      <c r="FH752" s="56"/>
      <c r="FI752" s="56"/>
      <c r="FJ752" s="56"/>
      <c r="FK752" s="56"/>
      <c r="FL752" s="56"/>
      <c r="FM752" s="56"/>
      <c r="FN752" s="56"/>
      <c r="FO752" s="56"/>
      <c r="FP752" s="56"/>
      <c r="FQ752" s="56"/>
      <c r="FR752" s="56"/>
      <c r="FS752" s="56"/>
      <c r="FT752" s="56"/>
      <c r="FU752" s="56"/>
      <c r="FV752" s="56"/>
      <c r="FW752" s="56"/>
      <c r="FX752" s="56"/>
      <c r="FY752" s="56"/>
      <c r="FZ752" s="56"/>
      <c r="GA752" s="56"/>
      <c r="GB752" s="56"/>
      <c r="GC752" s="56"/>
      <c r="GD752" s="56"/>
      <c r="GE752" s="56"/>
      <c r="GF752" s="56"/>
      <c r="GG752" s="56"/>
      <c r="GH752" s="56"/>
      <c r="GI752" s="56"/>
      <c r="GJ752" s="56"/>
      <c r="GK752" s="56"/>
      <c r="GL752" s="56"/>
      <c r="GM752" s="56"/>
      <c r="GN752" s="56"/>
      <c r="GO752" s="56"/>
      <c r="GP752" s="56"/>
      <c r="GQ752" s="56"/>
      <c r="GR752" s="56"/>
      <c r="GS752" s="56"/>
      <c r="GT752" s="56"/>
      <c r="GU752" s="56"/>
      <c r="GV752" s="56"/>
      <c r="GW752" s="56"/>
      <c r="GX752" s="56"/>
      <c r="GY752" s="56"/>
      <c r="GZ752" s="56"/>
      <c r="HA752" s="56"/>
      <c r="HB752" s="56"/>
      <c r="HC752" s="56"/>
      <c r="HD752" s="56"/>
      <c r="HE752" s="56"/>
      <c r="HF752" s="56"/>
      <c r="HG752" s="56"/>
      <c r="HH752" s="56"/>
      <c r="HI752" s="56"/>
      <c r="HJ752" s="56"/>
      <c r="HK752" s="56"/>
      <c r="HL752" s="56"/>
      <c r="HM752" s="56"/>
    </row>
    <row r="753" spans="2:221" x14ac:dyDescent="0.25"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  <c r="EO753" s="56"/>
      <c r="EP753" s="56"/>
      <c r="EQ753" s="56"/>
      <c r="ER753" s="56"/>
      <c r="ES753" s="56"/>
      <c r="ET753" s="56"/>
      <c r="EU753" s="56"/>
      <c r="EV753" s="56"/>
      <c r="EW753" s="56"/>
      <c r="EX753" s="56"/>
      <c r="EY753" s="56"/>
      <c r="EZ753" s="56"/>
      <c r="FA753" s="56"/>
      <c r="FB753" s="56"/>
      <c r="FC753" s="56"/>
      <c r="FD753" s="56"/>
      <c r="FE753" s="56"/>
      <c r="FF753" s="56"/>
      <c r="FG753" s="56"/>
      <c r="FH753" s="56"/>
      <c r="FI753" s="56"/>
      <c r="FJ753" s="56"/>
      <c r="FK753" s="56"/>
      <c r="FL753" s="56"/>
      <c r="FM753" s="56"/>
      <c r="FN753" s="56"/>
      <c r="FO753" s="56"/>
      <c r="FP753" s="56"/>
      <c r="FQ753" s="56"/>
      <c r="FR753" s="56"/>
      <c r="FS753" s="56"/>
      <c r="FT753" s="56"/>
      <c r="FU753" s="56"/>
      <c r="FV753" s="56"/>
      <c r="FW753" s="56"/>
      <c r="FX753" s="56"/>
      <c r="FY753" s="56"/>
      <c r="FZ753" s="56"/>
      <c r="GA753" s="56"/>
      <c r="GB753" s="56"/>
      <c r="GC753" s="56"/>
      <c r="GD753" s="56"/>
      <c r="GE753" s="56"/>
      <c r="GF753" s="56"/>
      <c r="GG753" s="56"/>
      <c r="GH753" s="56"/>
      <c r="GI753" s="56"/>
      <c r="GJ753" s="56"/>
      <c r="GK753" s="56"/>
      <c r="GL753" s="56"/>
      <c r="GM753" s="56"/>
      <c r="GN753" s="56"/>
      <c r="GO753" s="56"/>
      <c r="GP753" s="56"/>
      <c r="GQ753" s="56"/>
      <c r="GR753" s="56"/>
      <c r="GS753" s="56"/>
      <c r="GT753" s="56"/>
      <c r="GU753" s="56"/>
      <c r="GV753" s="56"/>
      <c r="GW753" s="56"/>
      <c r="GX753" s="56"/>
      <c r="GY753" s="56"/>
      <c r="GZ753" s="56"/>
      <c r="HA753" s="56"/>
      <c r="HB753" s="56"/>
      <c r="HC753" s="56"/>
      <c r="HD753" s="56"/>
      <c r="HE753" s="56"/>
      <c r="HF753" s="56"/>
      <c r="HG753" s="56"/>
      <c r="HH753" s="56"/>
      <c r="HI753" s="56"/>
      <c r="HJ753" s="56"/>
      <c r="HK753" s="56"/>
      <c r="HL753" s="56"/>
      <c r="HM753" s="56"/>
    </row>
    <row r="754" spans="2:221" x14ac:dyDescent="0.25"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  <c r="EO754" s="56"/>
      <c r="EP754" s="56"/>
      <c r="EQ754" s="56"/>
      <c r="ER754" s="56"/>
      <c r="ES754" s="56"/>
      <c r="ET754" s="56"/>
      <c r="EU754" s="56"/>
      <c r="EV754" s="56"/>
      <c r="EW754" s="56"/>
      <c r="EX754" s="56"/>
      <c r="EY754" s="56"/>
      <c r="EZ754" s="56"/>
      <c r="FA754" s="56"/>
      <c r="FB754" s="56"/>
      <c r="FC754" s="56"/>
      <c r="FD754" s="56"/>
      <c r="FE754" s="56"/>
      <c r="FF754" s="56"/>
      <c r="FG754" s="56"/>
      <c r="FH754" s="56"/>
      <c r="FI754" s="56"/>
      <c r="FJ754" s="56"/>
      <c r="FK754" s="56"/>
      <c r="FL754" s="56"/>
      <c r="FM754" s="56"/>
      <c r="FN754" s="56"/>
      <c r="FO754" s="56"/>
      <c r="FP754" s="56"/>
      <c r="FQ754" s="56"/>
      <c r="FR754" s="56"/>
      <c r="FS754" s="56"/>
      <c r="FT754" s="56"/>
      <c r="FU754" s="56"/>
      <c r="FV754" s="56"/>
      <c r="FW754" s="56"/>
      <c r="FX754" s="56"/>
      <c r="FY754" s="56"/>
      <c r="FZ754" s="56"/>
      <c r="GA754" s="56"/>
      <c r="GB754" s="56"/>
      <c r="GC754" s="56"/>
      <c r="GD754" s="56"/>
      <c r="GE754" s="56"/>
      <c r="GF754" s="56"/>
      <c r="GG754" s="56"/>
      <c r="GH754" s="56"/>
      <c r="GI754" s="56"/>
      <c r="GJ754" s="56"/>
      <c r="GK754" s="56"/>
      <c r="GL754" s="56"/>
      <c r="GM754" s="56"/>
      <c r="GN754" s="56"/>
      <c r="GO754" s="56"/>
      <c r="GP754" s="56"/>
      <c r="GQ754" s="56"/>
      <c r="GR754" s="56"/>
      <c r="GS754" s="56"/>
      <c r="GT754" s="56"/>
      <c r="GU754" s="56"/>
      <c r="GV754" s="56"/>
      <c r="GW754" s="56"/>
      <c r="GX754" s="56"/>
      <c r="GY754" s="56"/>
      <c r="GZ754" s="56"/>
      <c r="HA754" s="56"/>
      <c r="HB754" s="56"/>
      <c r="HC754" s="56"/>
      <c r="HD754" s="56"/>
      <c r="HE754" s="56"/>
      <c r="HF754" s="56"/>
      <c r="HG754" s="56"/>
      <c r="HH754" s="56"/>
      <c r="HI754" s="56"/>
      <c r="HJ754" s="56"/>
      <c r="HK754" s="56"/>
      <c r="HL754" s="56"/>
      <c r="HM754" s="56"/>
    </row>
    <row r="755" spans="2:221" x14ac:dyDescent="0.25"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  <c r="EO755" s="56"/>
      <c r="EP755" s="56"/>
      <c r="EQ755" s="56"/>
      <c r="ER755" s="56"/>
      <c r="ES755" s="56"/>
      <c r="ET755" s="56"/>
      <c r="EU755" s="56"/>
      <c r="EV755" s="56"/>
      <c r="EW755" s="56"/>
      <c r="EX755" s="56"/>
      <c r="EY755" s="56"/>
      <c r="EZ755" s="56"/>
      <c r="FA755" s="56"/>
      <c r="FB755" s="56"/>
      <c r="FC755" s="56"/>
      <c r="FD755" s="56"/>
      <c r="FE755" s="56"/>
      <c r="FF755" s="56"/>
      <c r="FG755" s="56"/>
      <c r="FH755" s="56"/>
      <c r="FI755" s="56"/>
      <c r="FJ755" s="56"/>
      <c r="FK755" s="56"/>
      <c r="FL755" s="56"/>
      <c r="FM755" s="56"/>
      <c r="FN755" s="56"/>
      <c r="FO755" s="56"/>
      <c r="FP755" s="56"/>
      <c r="FQ755" s="56"/>
      <c r="FR755" s="56"/>
      <c r="FS755" s="56"/>
      <c r="FT755" s="56"/>
      <c r="FU755" s="56"/>
      <c r="FV755" s="56"/>
      <c r="FW755" s="56"/>
      <c r="FX755" s="56"/>
      <c r="FY755" s="56"/>
      <c r="FZ755" s="56"/>
      <c r="GA755" s="56"/>
      <c r="GB755" s="56"/>
      <c r="GC755" s="56"/>
      <c r="GD755" s="56"/>
      <c r="GE755" s="56"/>
      <c r="GF755" s="56"/>
      <c r="GG755" s="56"/>
      <c r="GH755" s="56"/>
      <c r="GI755" s="56"/>
      <c r="GJ755" s="56"/>
      <c r="GK755" s="56"/>
      <c r="GL755" s="56"/>
      <c r="GM755" s="56"/>
      <c r="GN755" s="56"/>
      <c r="GO755" s="56"/>
      <c r="GP755" s="56"/>
      <c r="GQ755" s="56"/>
      <c r="GR755" s="56"/>
      <c r="GS755" s="56"/>
      <c r="GT755" s="56"/>
      <c r="GU755" s="56"/>
      <c r="GV755" s="56"/>
      <c r="GW755" s="56"/>
      <c r="GX755" s="56"/>
      <c r="GY755" s="56"/>
      <c r="GZ755" s="56"/>
      <c r="HA755" s="56"/>
      <c r="HB755" s="56"/>
      <c r="HC755" s="56"/>
      <c r="HD755" s="56"/>
      <c r="HE755" s="56"/>
      <c r="HF755" s="56"/>
      <c r="HG755" s="56"/>
      <c r="HH755" s="56"/>
      <c r="HI755" s="56"/>
      <c r="HJ755" s="56"/>
      <c r="HK755" s="56"/>
      <c r="HL755" s="56"/>
      <c r="HM755" s="56"/>
    </row>
    <row r="756" spans="2:221" x14ac:dyDescent="0.25"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  <c r="EO756" s="56"/>
      <c r="EP756" s="56"/>
      <c r="EQ756" s="56"/>
      <c r="ER756" s="56"/>
      <c r="ES756" s="56"/>
      <c r="ET756" s="56"/>
      <c r="EU756" s="56"/>
      <c r="EV756" s="56"/>
      <c r="EW756" s="56"/>
      <c r="EX756" s="56"/>
      <c r="EY756" s="56"/>
      <c r="EZ756" s="56"/>
      <c r="FA756" s="56"/>
      <c r="FB756" s="56"/>
      <c r="FC756" s="56"/>
      <c r="FD756" s="56"/>
      <c r="FE756" s="56"/>
      <c r="FF756" s="56"/>
      <c r="FG756" s="56"/>
      <c r="FH756" s="56"/>
      <c r="FI756" s="56"/>
      <c r="FJ756" s="56"/>
      <c r="FK756" s="56"/>
      <c r="FL756" s="56"/>
      <c r="FM756" s="56"/>
      <c r="FN756" s="56"/>
      <c r="FO756" s="56"/>
      <c r="FP756" s="56"/>
      <c r="FQ756" s="56"/>
      <c r="FR756" s="56"/>
      <c r="FS756" s="56"/>
      <c r="FT756" s="56"/>
      <c r="FU756" s="56"/>
      <c r="FV756" s="56"/>
      <c r="FW756" s="56"/>
      <c r="FX756" s="56"/>
      <c r="FY756" s="56"/>
      <c r="FZ756" s="56"/>
      <c r="GA756" s="56"/>
      <c r="GB756" s="56"/>
      <c r="GC756" s="56"/>
      <c r="GD756" s="56"/>
      <c r="GE756" s="56"/>
      <c r="GF756" s="56"/>
      <c r="GG756" s="56"/>
      <c r="GH756" s="56"/>
      <c r="GI756" s="56"/>
      <c r="GJ756" s="56"/>
      <c r="GK756" s="56"/>
      <c r="GL756" s="56"/>
      <c r="GM756" s="56"/>
      <c r="GN756" s="56"/>
      <c r="GO756" s="56"/>
      <c r="GP756" s="56"/>
      <c r="GQ756" s="56"/>
      <c r="GR756" s="56"/>
      <c r="GS756" s="56"/>
      <c r="GT756" s="56"/>
      <c r="GU756" s="56"/>
      <c r="GV756" s="56"/>
      <c r="GW756" s="56"/>
      <c r="GX756" s="56"/>
      <c r="GY756" s="56"/>
      <c r="GZ756" s="56"/>
      <c r="HA756" s="56"/>
      <c r="HB756" s="56"/>
      <c r="HC756" s="56"/>
      <c r="HD756" s="56"/>
      <c r="HE756" s="56"/>
      <c r="HF756" s="56"/>
      <c r="HG756" s="56"/>
      <c r="HH756" s="56"/>
      <c r="HI756" s="56"/>
      <c r="HJ756" s="56"/>
      <c r="HK756" s="56"/>
      <c r="HL756" s="56"/>
      <c r="HM756" s="56"/>
    </row>
    <row r="757" spans="2:221" x14ac:dyDescent="0.25"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  <c r="EO757" s="56"/>
      <c r="EP757" s="56"/>
      <c r="EQ757" s="56"/>
      <c r="ER757" s="56"/>
      <c r="ES757" s="56"/>
      <c r="ET757" s="56"/>
      <c r="EU757" s="56"/>
      <c r="EV757" s="56"/>
      <c r="EW757" s="56"/>
      <c r="EX757" s="56"/>
      <c r="EY757" s="56"/>
      <c r="EZ757" s="56"/>
      <c r="FA757" s="56"/>
      <c r="FB757" s="56"/>
      <c r="FC757" s="56"/>
      <c r="FD757" s="56"/>
      <c r="FE757" s="56"/>
      <c r="FF757" s="56"/>
      <c r="FG757" s="56"/>
      <c r="FH757" s="56"/>
      <c r="FI757" s="56"/>
      <c r="FJ757" s="56"/>
      <c r="FK757" s="56"/>
      <c r="FL757" s="56"/>
      <c r="FM757" s="56"/>
      <c r="FN757" s="56"/>
      <c r="FO757" s="56"/>
      <c r="FP757" s="56"/>
      <c r="FQ757" s="56"/>
      <c r="FR757" s="56"/>
      <c r="FS757" s="56"/>
      <c r="FT757" s="56"/>
      <c r="FU757" s="56"/>
      <c r="FV757" s="56"/>
      <c r="FW757" s="56"/>
      <c r="FX757" s="56"/>
      <c r="FY757" s="56"/>
      <c r="FZ757" s="56"/>
      <c r="GA757" s="56"/>
      <c r="GB757" s="56"/>
      <c r="GC757" s="56"/>
      <c r="GD757" s="56"/>
      <c r="GE757" s="56"/>
      <c r="GF757" s="56"/>
      <c r="GG757" s="56"/>
      <c r="GH757" s="56"/>
      <c r="GI757" s="56"/>
      <c r="GJ757" s="56"/>
      <c r="GK757" s="56"/>
      <c r="GL757" s="56"/>
      <c r="GM757" s="56"/>
      <c r="GN757" s="56"/>
      <c r="GO757" s="56"/>
      <c r="GP757" s="56"/>
      <c r="GQ757" s="56"/>
      <c r="GR757" s="56"/>
      <c r="GS757" s="56"/>
      <c r="GT757" s="56"/>
      <c r="GU757" s="56"/>
      <c r="GV757" s="56"/>
      <c r="GW757" s="56"/>
      <c r="GX757" s="56"/>
      <c r="GY757" s="56"/>
      <c r="GZ757" s="56"/>
      <c r="HA757" s="56"/>
      <c r="HB757" s="56"/>
      <c r="HC757" s="56"/>
      <c r="HD757" s="56"/>
      <c r="HE757" s="56"/>
      <c r="HF757" s="56"/>
      <c r="HG757" s="56"/>
      <c r="HH757" s="56"/>
      <c r="HI757" s="56"/>
      <c r="HJ757" s="56"/>
      <c r="HK757" s="56"/>
      <c r="HL757" s="56"/>
      <c r="HM757" s="56"/>
    </row>
    <row r="758" spans="2:221" x14ac:dyDescent="0.25"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  <c r="EO758" s="56"/>
      <c r="EP758" s="56"/>
      <c r="EQ758" s="56"/>
      <c r="ER758" s="56"/>
      <c r="ES758" s="56"/>
      <c r="ET758" s="56"/>
      <c r="EU758" s="56"/>
      <c r="EV758" s="56"/>
      <c r="EW758" s="56"/>
      <c r="EX758" s="56"/>
      <c r="EY758" s="56"/>
      <c r="EZ758" s="56"/>
      <c r="FA758" s="56"/>
      <c r="FB758" s="56"/>
      <c r="FC758" s="56"/>
      <c r="FD758" s="56"/>
      <c r="FE758" s="56"/>
      <c r="FF758" s="56"/>
      <c r="FG758" s="56"/>
      <c r="FH758" s="56"/>
      <c r="FI758" s="56"/>
      <c r="FJ758" s="56"/>
      <c r="FK758" s="56"/>
      <c r="FL758" s="56"/>
      <c r="FM758" s="56"/>
      <c r="FN758" s="56"/>
      <c r="FO758" s="56"/>
      <c r="FP758" s="56"/>
      <c r="FQ758" s="56"/>
      <c r="FR758" s="56"/>
      <c r="FS758" s="56"/>
      <c r="FT758" s="56"/>
      <c r="FU758" s="56"/>
      <c r="FV758" s="56"/>
      <c r="FW758" s="56"/>
      <c r="FX758" s="56"/>
      <c r="FY758" s="56"/>
      <c r="FZ758" s="56"/>
      <c r="GA758" s="56"/>
      <c r="GB758" s="56"/>
      <c r="GC758" s="56"/>
      <c r="GD758" s="56"/>
      <c r="GE758" s="56"/>
      <c r="GF758" s="56"/>
      <c r="GG758" s="56"/>
      <c r="GH758" s="56"/>
      <c r="GI758" s="56"/>
      <c r="GJ758" s="56"/>
      <c r="GK758" s="56"/>
      <c r="GL758" s="56"/>
      <c r="GM758" s="56"/>
      <c r="GN758" s="56"/>
      <c r="GO758" s="56"/>
      <c r="GP758" s="56"/>
      <c r="GQ758" s="56"/>
      <c r="GR758" s="56"/>
      <c r="GS758" s="56"/>
      <c r="GT758" s="56"/>
      <c r="GU758" s="56"/>
      <c r="GV758" s="56"/>
      <c r="GW758" s="56"/>
      <c r="GX758" s="56"/>
      <c r="GY758" s="56"/>
      <c r="GZ758" s="56"/>
      <c r="HA758" s="56"/>
      <c r="HB758" s="56"/>
      <c r="HC758" s="56"/>
      <c r="HD758" s="56"/>
      <c r="HE758" s="56"/>
      <c r="HF758" s="56"/>
      <c r="HG758" s="56"/>
      <c r="HH758" s="56"/>
      <c r="HI758" s="56"/>
      <c r="HJ758" s="56"/>
      <c r="HK758" s="56"/>
      <c r="HL758" s="56"/>
      <c r="HM758" s="56"/>
    </row>
    <row r="759" spans="2:221" x14ac:dyDescent="0.25"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  <c r="EO759" s="56"/>
      <c r="EP759" s="56"/>
      <c r="EQ759" s="56"/>
      <c r="ER759" s="56"/>
      <c r="ES759" s="56"/>
      <c r="ET759" s="56"/>
      <c r="EU759" s="56"/>
      <c r="EV759" s="56"/>
      <c r="EW759" s="56"/>
      <c r="EX759" s="56"/>
      <c r="EY759" s="56"/>
      <c r="EZ759" s="56"/>
      <c r="FA759" s="56"/>
      <c r="FB759" s="56"/>
      <c r="FC759" s="56"/>
      <c r="FD759" s="56"/>
      <c r="FE759" s="56"/>
      <c r="FF759" s="56"/>
      <c r="FG759" s="56"/>
      <c r="FH759" s="56"/>
      <c r="FI759" s="56"/>
      <c r="FJ759" s="56"/>
      <c r="FK759" s="56"/>
      <c r="FL759" s="56"/>
      <c r="FM759" s="56"/>
      <c r="FN759" s="56"/>
      <c r="FO759" s="56"/>
      <c r="FP759" s="56"/>
      <c r="FQ759" s="56"/>
      <c r="FR759" s="56"/>
      <c r="FS759" s="56"/>
      <c r="FT759" s="56"/>
      <c r="FU759" s="56"/>
      <c r="FV759" s="56"/>
      <c r="FW759" s="56"/>
      <c r="FX759" s="56"/>
      <c r="FY759" s="56"/>
      <c r="FZ759" s="56"/>
      <c r="GA759" s="56"/>
      <c r="GB759" s="56"/>
      <c r="GC759" s="56"/>
      <c r="GD759" s="56"/>
      <c r="GE759" s="56"/>
      <c r="GF759" s="56"/>
      <c r="GG759" s="56"/>
      <c r="GH759" s="56"/>
      <c r="GI759" s="56"/>
      <c r="GJ759" s="56"/>
      <c r="GK759" s="56"/>
      <c r="GL759" s="56"/>
      <c r="GM759" s="56"/>
      <c r="GN759" s="56"/>
      <c r="GO759" s="56"/>
      <c r="GP759" s="56"/>
      <c r="GQ759" s="56"/>
      <c r="GR759" s="56"/>
      <c r="GS759" s="56"/>
      <c r="GT759" s="56"/>
      <c r="GU759" s="56"/>
      <c r="GV759" s="56"/>
      <c r="GW759" s="56"/>
      <c r="GX759" s="56"/>
      <c r="GY759" s="56"/>
      <c r="GZ759" s="56"/>
      <c r="HA759" s="56"/>
      <c r="HB759" s="56"/>
      <c r="HC759" s="56"/>
      <c r="HD759" s="56"/>
      <c r="HE759" s="56"/>
      <c r="HF759" s="56"/>
      <c r="HG759" s="56"/>
      <c r="HH759" s="56"/>
      <c r="HI759" s="56"/>
      <c r="HJ759" s="56"/>
      <c r="HK759" s="56"/>
      <c r="HL759" s="56"/>
      <c r="HM759" s="56"/>
    </row>
    <row r="760" spans="2:221" x14ac:dyDescent="0.25"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  <c r="EO760" s="56"/>
      <c r="EP760" s="56"/>
      <c r="EQ760" s="56"/>
      <c r="ER760" s="56"/>
      <c r="ES760" s="56"/>
      <c r="ET760" s="56"/>
      <c r="EU760" s="56"/>
      <c r="EV760" s="56"/>
      <c r="EW760" s="56"/>
      <c r="EX760" s="56"/>
      <c r="EY760" s="56"/>
      <c r="EZ760" s="56"/>
      <c r="FA760" s="56"/>
      <c r="FB760" s="56"/>
      <c r="FC760" s="56"/>
      <c r="FD760" s="56"/>
      <c r="FE760" s="56"/>
      <c r="FF760" s="56"/>
      <c r="FG760" s="56"/>
      <c r="FH760" s="56"/>
      <c r="FI760" s="56"/>
      <c r="FJ760" s="56"/>
      <c r="FK760" s="56"/>
      <c r="FL760" s="56"/>
      <c r="FM760" s="56"/>
      <c r="FN760" s="56"/>
      <c r="FO760" s="56"/>
      <c r="FP760" s="56"/>
      <c r="FQ760" s="56"/>
      <c r="FR760" s="56"/>
      <c r="FS760" s="56"/>
      <c r="FT760" s="56"/>
      <c r="FU760" s="56"/>
      <c r="FV760" s="56"/>
      <c r="FW760" s="56"/>
      <c r="FX760" s="56"/>
      <c r="FY760" s="56"/>
      <c r="FZ760" s="56"/>
      <c r="GA760" s="56"/>
      <c r="GB760" s="56"/>
      <c r="GC760" s="56"/>
      <c r="GD760" s="56"/>
      <c r="GE760" s="56"/>
      <c r="GF760" s="56"/>
      <c r="GG760" s="56"/>
      <c r="GH760" s="56"/>
      <c r="GI760" s="56"/>
      <c r="GJ760" s="56"/>
      <c r="GK760" s="56"/>
      <c r="GL760" s="56"/>
      <c r="GM760" s="56"/>
      <c r="GN760" s="56"/>
      <c r="GO760" s="56"/>
      <c r="GP760" s="56"/>
      <c r="GQ760" s="56"/>
      <c r="GR760" s="56"/>
      <c r="GS760" s="56"/>
      <c r="GT760" s="56"/>
      <c r="GU760" s="56"/>
      <c r="GV760" s="56"/>
      <c r="GW760" s="56"/>
      <c r="GX760" s="56"/>
      <c r="GY760" s="56"/>
      <c r="GZ760" s="56"/>
      <c r="HA760" s="56"/>
      <c r="HB760" s="56"/>
      <c r="HC760" s="56"/>
      <c r="HD760" s="56"/>
      <c r="HE760" s="56"/>
      <c r="HF760" s="56"/>
      <c r="HG760" s="56"/>
      <c r="HH760" s="56"/>
      <c r="HI760" s="56"/>
      <c r="HJ760" s="56"/>
      <c r="HK760" s="56"/>
      <c r="HL760" s="56"/>
      <c r="HM760" s="56"/>
    </row>
    <row r="761" spans="2:221" x14ac:dyDescent="0.25"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  <c r="EO761" s="56"/>
      <c r="EP761" s="56"/>
      <c r="EQ761" s="56"/>
      <c r="ER761" s="56"/>
      <c r="ES761" s="56"/>
      <c r="ET761" s="56"/>
      <c r="EU761" s="56"/>
      <c r="EV761" s="56"/>
      <c r="EW761" s="56"/>
      <c r="EX761" s="56"/>
      <c r="EY761" s="56"/>
      <c r="EZ761" s="56"/>
      <c r="FA761" s="56"/>
      <c r="FB761" s="56"/>
      <c r="FC761" s="56"/>
      <c r="FD761" s="56"/>
      <c r="FE761" s="56"/>
      <c r="FF761" s="56"/>
      <c r="FG761" s="56"/>
      <c r="FH761" s="56"/>
      <c r="FI761" s="56"/>
      <c r="FJ761" s="56"/>
      <c r="FK761" s="56"/>
      <c r="FL761" s="56"/>
      <c r="FM761" s="56"/>
      <c r="FN761" s="56"/>
      <c r="FO761" s="56"/>
      <c r="FP761" s="56"/>
      <c r="FQ761" s="56"/>
      <c r="FR761" s="56"/>
      <c r="FS761" s="56"/>
      <c r="FT761" s="56"/>
      <c r="FU761" s="56"/>
      <c r="FV761" s="56"/>
      <c r="FW761" s="56"/>
      <c r="FX761" s="56"/>
      <c r="FY761" s="56"/>
      <c r="FZ761" s="56"/>
      <c r="GA761" s="56"/>
      <c r="GB761" s="56"/>
      <c r="GC761" s="56"/>
      <c r="GD761" s="56"/>
      <c r="GE761" s="56"/>
      <c r="GF761" s="56"/>
      <c r="GG761" s="56"/>
      <c r="GH761" s="56"/>
      <c r="GI761" s="56"/>
      <c r="GJ761" s="56"/>
      <c r="GK761" s="56"/>
      <c r="GL761" s="56"/>
      <c r="GM761" s="56"/>
      <c r="GN761" s="56"/>
      <c r="GO761" s="56"/>
      <c r="GP761" s="56"/>
      <c r="GQ761" s="56"/>
      <c r="GR761" s="56"/>
      <c r="GS761" s="56"/>
      <c r="GT761" s="56"/>
      <c r="GU761" s="56"/>
      <c r="GV761" s="56"/>
      <c r="GW761" s="56"/>
      <c r="GX761" s="56"/>
      <c r="GY761" s="56"/>
      <c r="GZ761" s="56"/>
      <c r="HA761" s="56"/>
      <c r="HB761" s="56"/>
      <c r="HC761" s="56"/>
      <c r="HD761" s="56"/>
      <c r="HE761" s="56"/>
      <c r="HF761" s="56"/>
      <c r="HG761" s="56"/>
      <c r="HH761" s="56"/>
      <c r="HI761" s="56"/>
      <c r="HJ761" s="56"/>
      <c r="HK761" s="56"/>
      <c r="HL761" s="56"/>
      <c r="HM761" s="56"/>
    </row>
    <row r="762" spans="2:221" x14ac:dyDescent="0.25"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  <c r="EO762" s="56"/>
      <c r="EP762" s="56"/>
      <c r="EQ762" s="56"/>
      <c r="ER762" s="56"/>
      <c r="ES762" s="56"/>
      <c r="ET762" s="56"/>
      <c r="EU762" s="56"/>
      <c r="EV762" s="56"/>
      <c r="EW762" s="56"/>
      <c r="EX762" s="56"/>
      <c r="EY762" s="56"/>
      <c r="EZ762" s="56"/>
      <c r="FA762" s="56"/>
      <c r="FB762" s="56"/>
      <c r="FC762" s="56"/>
      <c r="FD762" s="56"/>
      <c r="FE762" s="56"/>
      <c r="FF762" s="56"/>
      <c r="FG762" s="56"/>
      <c r="FH762" s="56"/>
      <c r="FI762" s="56"/>
      <c r="FJ762" s="56"/>
      <c r="FK762" s="56"/>
      <c r="FL762" s="56"/>
      <c r="FM762" s="56"/>
      <c r="FN762" s="56"/>
      <c r="FO762" s="56"/>
      <c r="FP762" s="56"/>
      <c r="FQ762" s="56"/>
      <c r="FR762" s="56"/>
      <c r="FS762" s="56"/>
      <c r="FT762" s="56"/>
      <c r="FU762" s="56"/>
      <c r="FV762" s="56"/>
      <c r="FW762" s="56"/>
      <c r="FX762" s="56"/>
      <c r="FY762" s="56"/>
      <c r="FZ762" s="56"/>
      <c r="GA762" s="56"/>
      <c r="GB762" s="56"/>
      <c r="GC762" s="56"/>
      <c r="GD762" s="56"/>
      <c r="GE762" s="56"/>
      <c r="GF762" s="56"/>
      <c r="GG762" s="56"/>
      <c r="GH762" s="56"/>
      <c r="GI762" s="56"/>
      <c r="GJ762" s="56"/>
      <c r="GK762" s="56"/>
      <c r="GL762" s="56"/>
      <c r="GM762" s="56"/>
      <c r="GN762" s="56"/>
      <c r="GO762" s="56"/>
      <c r="GP762" s="56"/>
      <c r="GQ762" s="56"/>
      <c r="GR762" s="56"/>
      <c r="GS762" s="56"/>
      <c r="GT762" s="56"/>
      <c r="GU762" s="56"/>
      <c r="GV762" s="56"/>
      <c r="GW762" s="56"/>
      <c r="GX762" s="56"/>
      <c r="GY762" s="56"/>
      <c r="GZ762" s="56"/>
      <c r="HA762" s="56"/>
      <c r="HB762" s="56"/>
      <c r="HC762" s="56"/>
      <c r="HD762" s="56"/>
      <c r="HE762" s="56"/>
      <c r="HF762" s="56"/>
      <c r="HG762" s="56"/>
      <c r="HH762" s="56"/>
      <c r="HI762" s="56"/>
      <c r="HJ762" s="56"/>
      <c r="HK762" s="56"/>
      <c r="HL762" s="56"/>
      <c r="HM762" s="56"/>
    </row>
    <row r="763" spans="2:221" x14ac:dyDescent="0.25"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  <c r="EO763" s="56"/>
      <c r="EP763" s="56"/>
      <c r="EQ763" s="56"/>
      <c r="ER763" s="56"/>
      <c r="ES763" s="56"/>
      <c r="ET763" s="56"/>
      <c r="EU763" s="56"/>
      <c r="EV763" s="56"/>
      <c r="EW763" s="56"/>
      <c r="EX763" s="56"/>
      <c r="EY763" s="56"/>
      <c r="EZ763" s="56"/>
      <c r="FA763" s="56"/>
      <c r="FB763" s="56"/>
      <c r="FC763" s="56"/>
      <c r="FD763" s="56"/>
      <c r="FE763" s="56"/>
      <c r="FF763" s="56"/>
      <c r="FG763" s="56"/>
      <c r="FH763" s="56"/>
      <c r="FI763" s="56"/>
      <c r="FJ763" s="56"/>
      <c r="FK763" s="56"/>
      <c r="FL763" s="56"/>
      <c r="FM763" s="56"/>
      <c r="FN763" s="56"/>
      <c r="FO763" s="56"/>
      <c r="FP763" s="56"/>
      <c r="FQ763" s="56"/>
      <c r="FR763" s="56"/>
      <c r="FS763" s="56"/>
      <c r="FT763" s="56"/>
      <c r="FU763" s="56"/>
      <c r="FV763" s="56"/>
      <c r="FW763" s="56"/>
      <c r="FX763" s="56"/>
      <c r="FY763" s="56"/>
      <c r="FZ763" s="56"/>
      <c r="GA763" s="56"/>
      <c r="GB763" s="56"/>
      <c r="GC763" s="56"/>
      <c r="GD763" s="56"/>
      <c r="GE763" s="56"/>
      <c r="GF763" s="56"/>
      <c r="GG763" s="56"/>
      <c r="GH763" s="56"/>
      <c r="GI763" s="56"/>
      <c r="GJ763" s="56"/>
      <c r="GK763" s="56"/>
      <c r="GL763" s="56"/>
      <c r="GM763" s="56"/>
      <c r="GN763" s="56"/>
      <c r="GO763" s="56"/>
      <c r="GP763" s="56"/>
      <c r="GQ763" s="56"/>
      <c r="GR763" s="56"/>
      <c r="GS763" s="56"/>
      <c r="GT763" s="56"/>
      <c r="GU763" s="56"/>
      <c r="GV763" s="56"/>
      <c r="GW763" s="56"/>
      <c r="GX763" s="56"/>
      <c r="GY763" s="56"/>
      <c r="GZ763" s="56"/>
      <c r="HA763" s="56"/>
      <c r="HB763" s="56"/>
      <c r="HC763" s="56"/>
      <c r="HD763" s="56"/>
      <c r="HE763" s="56"/>
      <c r="HF763" s="56"/>
      <c r="HG763" s="56"/>
      <c r="HH763" s="56"/>
      <c r="HI763" s="56"/>
      <c r="HJ763" s="56"/>
      <c r="HK763" s="56"/>
      <c r="HL763" s="56"/>
      <c r="HM763" s="56"/>
    </row>
    <row r="764" spans="2:221" x14ac:dyDescent="0.25"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  <c r="EO764" s="56"/>
      <c r="EP764" s="56"/>
      <c r="EQ764" s="56"/>
      <c r="ER764" s="56"/>
      <c r="ES764" s="56"/>
      <c r="ET764" s="56"/>
      <c r="EU764" s="56"/>
      <c r="EV764" s="56"/>
      <c r="EW764" s="56"/>
      <c r="EX764" s="56"/>
      <c r="EY764" s="56"/>
      <c r="EZ764" s="56"/>
      <c r="FA764" s="56"/>
      <c r="FB764" s="56"/>
      <c r="FC764" s="56"/>
      <c r="FD764" s="56"/>
      <c r="FE764" s="56"/>
      <c r="FF764" s="56"/>
      <c r="FG764" s="56"/>
      <c r="FH764" s="56"/>
      <c r="FI764" s="56"/>
      <c r="FJ764" s="56"/>
      <c r="FK764" s="56"/>
      <c r="FL764" s="56"/>
      <c r="FM764" s="56"/>
      <c r="FN764" s="56"/>
      <c r="FO764" s="56"/>
      <c r="FP764" s="56"/>
      <c r="FQ764" s="56"/>
      <c r="FR764" s="56"/>
      <c r="FS764" s="56"/>
      <c r="FT764" s="56"/>
      <c r="FU764" s="56"/>
      <c r="FV764" s="56"/>
      <c r="FW764" s="56"/>
      <c r="FX764" s="56"/>
      <c r="FY764" s="56"/>
      <c r="FZ764" s="56"/>
      <c r="GA764" s="56"/>
      <c r="GB764" s="56"/>
      <c r="GC764" s="56"/>
      <c r="GD764" s="56"/>
      <c r="GE764" s="56"/>
      <c r="GF764" s="56"/>
      <c r="GG764" s="56"/>
      <c r="GH764" s="56"/>
      <c r="GI764" s="56"/>
      <c r="GJ764" s="56"/>
      <c r="GK764" s="56"/>
      <c r="GL764" s="56"/>
      <c r="GM764" s="56"/>
      <c r="GN764" s="56"/>
      <c r="GO764" s="56"/>
      <c r="GP764" s="56"/>
      <c r="GQ764" s="56"/>
      <c r="GR764" s="56"/>
      <c r="GS764" s="56"/>
      <c r="GT764" s="56"/>
      <c r="GU764" s="56"/>
      <c r="GV764" s="56"/>
      <c r="GW764" s="56"/>
      <c r="GX764" s="56"/>
      <c r="GY764" s="56"/>
      <c r="GZ764" s="56"/>
      <c r="HA764" s="56"/>
      <c r="HB764" s="56"/>
      <c r="HC764" s="56"/>
      <c r="HD764" s="56"/>
      <c r="HE764" s="56"/>
      <c r="HF764" s="56"/>
      <c r="HG764" s="56"/>
      <c r="HH764" s="56"/>
      <c r="HI764" s="56"/>
      <c r="HJ764" s="56"/>
      <c r="HK764" s="56"/>
      <c r="HL764" s="56"/>
      <c r="HM764" s="56"/>
    </row>
    <row r="765" spans="2:221" x14ac:dyDescent="0.25"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  <c r="EO765" s="56"/>
      <c r="EP765" s="56"/>
      <c r="EQ765" s="56"/>
      <c r="ER765" s="56"/>
      <c r="ES765" s="56"/>
      <c r="ET765" s="56"/>
      <c r="EU765" s="56"/>
      <c r="EV765" s="56"/>
      <c r="EW765" s="56"/>
      <c r="EX765" s="56"/>
      <c r="EY765" s="56"/>
      <c r="EZ765" s="56"/>
      <c r="FA765" s="56"/>
      <c r="FB765" s="56"/>
      <c r="FC765" s="56"/>
      <c r="FD765" s="56"/>
      <c r="FE765" s="56"/>
      <c r="FF765" s="56"/>
      <c r="FG765" s="56"/>
      <c r="FH765" s="56"/>
      <c r="FI765" s="56"/>
      <c r="FJ765" s="56"/>
      <c r="FK765" s="56"/>
      <c r="FL765" s="56"/>
      <c r="FM765" s="56"/>
      <c r="FN765" s="56"/>
      <c r="FO765" s="56"/>
      <c r="FP765" s="56"/>
      <c r="FQ765" s="56"/>
      <c r="FR765" s="56"/>
      <c r="FS765" s="56"/>
      <c r="FT765" s="56"/>
      <c r="FU765" s="56"/>
      <c r="FV765" s="56"/>
      <c r="FW765" s="56"/>
      <c r="FX765" s="56"/>
      <c r="FY765" s="56"/>
      <c r="FZ765" s="56"/>
      <c r="GA765" s="56"/>
      <c r="GB765" s="56"/>
      <c r="GC765" s="56"/>
      <c r="GD765" s="56"/>
      <c r="GE765" s="56"/>
      <c r="GF765" s="56"/>
      <c r="GG765" s="56"/>
      <c r="GH765" s="56"/>
      <c r="GI765" s="56"/>
      <c r="GJ765" s="56"/>
      <c r="GK765" s="56"/>
      <c r="GL765" s="56"/>
      <c r="GM765" s="56"/>
      <c r="GN765" s="56"/>
      <c r="GO765" s="56"/>
      <c r="GP765" s="56"/>
      <c r="GQ765" s="56"/>
      <c r="GR765" s="56"/>
      <c r="GS765" s="56"/>
      <c r="GT765" s="56"/>
      <c r="GU765" s="56"/>
      <c r="GV765" s="56"/>
      <c r="GW765" s="56"/>
      <c r="GX765" s="56"/>
      <c r="GY765" s="56"/>
      <c r="GZ765" s="56"/>
      <c r="HA765" s="56"/>
      <c r="HB765" s="56"/>
      <c r="HC765" s="56"/>
      <c r="HD765" s="56"/>
      <c r="HE765" s="56"/>
      <c r="HF765" s="56"/>
      <c r="HG765" s="56"/>
      <c r="HH765" s="56"/>
      <c r="HI765" s="56"/>
      <c r="HJ765" s="56"/>
      <c r="HK765" s="56"/>
      <c r="HL765" s="56"/>
      <c r="HM765" s="56"/>
    </row>
    <row r="766" spans="2:221" x14ac:dyDescent="0.25"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  <c r="EO766" s="56"/>
      <c r="EP766" s="56"/>
      <c r="EQ766" s="56"/>
      <c r="ER766" s="56"/>
      <c r="ES766" s="56"/>
      <c r="ET766" s="56"/>
      <c r="EU766" s="56"/>
      <c r="EV766" s="56"/>
      <c r="EW766" s="56"/>
      <c r="EX766" s="56"/>
      <c r="EY766" s="56"/>
      <c r="EZ766" s="56"/>
      <c r="FA766" s="56"/>
      <c r="FB766" s="56"/>
      <c r="FC766" s="56"/>
      <c r="FD766" s="56"/>
      <c r="FE766" s="56"/>
      <c r="FF766" s="56"/>
      <c r="FG766" s="56"/>
      <c r="FH766" s="56"/>
      <c r="FI766" s="56"/>
      <c r="FJ766" s="56"/>
      <c r="FK766" s="56"/>
      <c r="FL766" s="56"/>
      <c r="FM766" s="56"/>
      <c r="FN766" s="56"/>
      <c r="FO766" s="56"/>
      <c r="FP766" s="56"/>
      <c r="FQ766" s="56"/>
      <c r="FR766" s="56"/>
      <c r="FS766" s="56"/>
      <c r="FT766" s="56"/>
      <c r="FU766" s="56"/>
      <c r="FV766" s="56"/>
      <c r="FW766" s="56"/>
      <c r="FX766" s="56"/>
      <c r="FY766" s="56"/>
      <c r="FZ766" s="56"/>
      <c r="GA766" s="56"/>
      <c r="GB766" s="56"/>
      <c r="GC766" s="56"/>
      <c r="GD766" s="56"/>
      <c r="GE766" s="56"/>
      <c r="GF766" s="56"/>
      <c r="GG766" s="56"/>
      <c r="GH766" s="56"/>
      <c r="GI766" s="56"/>
      <c r="GJ766" s="56"/>
      <c r="GK766" s="56"/>
      <c r="GL766" s="56"/>
      <c r="GM766" s="56"/>
      <c r="GN766" s="56"/>
      <c r="GO766" s="56"/>
      <c r="GP766" s="56"/>
      <c r="GQ766" s="56"/>
      <c r="GR766" s="56"/>
      <c r="GS766" s="56"/>
      <c r="GT766" s="56"/>
      <c r="GU766" s="56"/>
      <c r="GV766" s="56"/>
      <c r="GW766" s="56"/>
      <c r="GX766" s="56"/>
      <c r="GY766" s="56"/>
      <c r="GZ766" s="56"/>
      <c r="HA766" s="56"/>
      <c r="HB766" s="56"/>
      <c r="HC766" s="56"/>
      <c r="HD766" s="56"/>
      <c r="HE766" s="56"/>
      <c r="HF766" s="56"/>
      <c r="HG766" s="56"/>
      <c r="HH766" s="56"/>
      <c r="HI766" s="56"/>
      <c r="HJ766" s="56"/>
      <c r="HK766" s="56"/>
      <c r="HL766" s="56"/>
      <c r="HM766" s="56"/>
    </row>
    <row r="767" spans="2:221" x14ac:dyDescent="0.25"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  <c r="EO767" s="56"/>
      <c r="EP767" s="56"/>
      <c r="EQ767" s="56"/>
      <c r="ER767" s="56"/>
      <c r="ES767" s="56"/>
      <c r="ET767" s="56"/>
      <c r="EU767" s="56"/>
      <c r="EV767" s="56"/>
      <c r="EW767" s="56"/>
      <c r="EX767" s="56"/>
      <c r="EY767" s="56"/>
      <c r="EZ767" s="56"/>
      <c r="FA767" s="56"/>
      <c r="FB767" s="56"/>
      <c r="FC767" s="56"/>
      <c r="FD767" s="56"/>
      <c r="FE767" s="56"/>
      <c r="FF767" s="56"/>
      <c r="FG767" s="56"/>
      <c r="FH767" s="56"/>
      <c r="FI767" s="56"/>
      <c r="FJ767" s="56"/>
      <c r="FK767" s="56"/>
      <c r="FL767" s="56"/>
      <c r="FM767" s="56"/>
      <c r="FN767" s="56"/>
      <c r="FO767" s="56"/>
      <c r="FP767" s="56"/>
      <c r="FQ767" s="56"/>
      <c r="FR767" s="56"/>
      <c r="FS767" s="56"/>
      <c r="FT767" s="56"/>
      <c r="FU767" s="56"/>
      <c r="FV767" s="56"/>
      <c r="FW767" s="56"/>
      <c r="FX767" s="56"/>
      <c r="FY767" s="56"/>
      <c r="FZ767" s="56"/>
      <c r="GA767" s="56"/>
      <c r="GB767" s="56"/>
      <c r="GC767" s="56"/>
      <c r="GD767" s="56"/>
      <c r="GE767" s="56"/>
      <c r="GF767" s="56"/>
      <c r="GG767" s="56"/>
      <c r="GH767" s="56"/>
      <c r="GI767" s="56"/>
      <c r="GJ767" s="56"/>
      <c r="GK767" s="56"/>
      <c r="GL767" s="56"/>
      <c r="GM767" s="56"/>
      <c r="GN767" s="56"/>
      <c r="GO767" s="56"/>
      <c r="GP767" s="56"/>
      <c r="GQ767" s="56"/>
      <c r="GR767" s="56"/>
      <c r="GS767" s="56"/>
      <c r="GT767" s="56"/>
      <c r="GU767" s="56"/>
      <c r="GV767" s="56"/>
      <c r="GW767" s="56"/>
      <c r="GX767" s="56"/>
      <c r="GY767" s="56"/>
      <c r="GZ767" s="56"/>
      <c r="HA767" s="56"/>
      <c r="HB767" s="56"/>
      <c r="HC767" s="56"/>
      <c r="HD767" s="56"/>
      <c r="HE767" s="56"/>
      <c r="HF767" s="56"/>
      <c r="HG767" s="56"/>
      <c r="HH767" s="56"/>
      <c r="HI767" s="56"/>
      <c r="HJ767" s="56"/>
      <c r="HK767" s="56"/>
      <c r="HL767" s="56"/>
      <c r="HM767" s="56"/>
    </row>
    <row r="768" spans="2:221" x14ac:dyDescent="0.25"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  <c r="EO768" s="56"/>
      <c r="EP768" s="56"/>
      <c r="EQ768" s="56"/>
      <c r="ER768" s="56"/>
      <c r="ES768" s="56"/>
      <c r="ET768" s="56"/>
      <c r="EU768" s="56"/>
      <c r="EV768" s="56"/>
      <c r="EW768" s="56"/>
      <c r="EX768" s="56"/>
      <c r="EY768" s="56"/>
      <c r="EZ768" s="56"/>
      <c r="FA768" s="56"/>
      <c r="FB768" s="56"/>
      <c r="FC768" s="56"/>
      <c r="FD768" s="56"/>
      <c r="FE768" s="56"/>
      <c r="FF768" s="56"/>
      <c r="FG768" s="56"/>
      <c r="FH768" s="56"/>
      <c r="FI768" s="56"/>
      <c r="FJ768" s="56"/>
      <c r="FK768" s="56"/>
      <c r="FL768" s="56"/>
      <c r="FM768" s="56"/>
      <c r="FN768" s="56"/>
      <c r="FO768" s="56"/>
      <c r="FP768" s="56"/>
      <c r="FQ768" s="56"/>
      <c r="FR768" s="56"/>
      <c r="FS768" s="56"/>
      <c r="FT768" s="56"/>
      <c r="FU768" s="56"/>
      <c r="FV768" s="56"/>
      <c r="FW768" s="56"/>
      <c r="FX768" s="56"/>
      <c r="FY768" s="56"/>
      <c r="FZ768" s="56"/>
      <c r="GA768" s="56"/>
      <c r="GB768" s="56"/>
      <c r="GC768" s="56"/>
      <c r="GD768" s="56"/>
      <c r="GE768" s="56"/>
      <c r="GF768" s="56"/>
      <c r="GG768" s="56"/>
      <c r="GH768" s="56"/>
      <c r="GI768" s="56"/>
      <c r="GJ768" s="56"/>
      <c r="GK768" s="56"/>
      <c r="GL768" s="56"/>
      <c r="GM768" s="56"/>
      <c r="GN768" s="56"/>
      <c r="GO768" s="56"/>
      <c r="GP768" s="56"/>
      <c r="GQ768" s="56"/>
      <c r="GR768" s="56"/>
      <c r="GS768" s="56"/>
      <c r="GT768" s="56"/>
      <c r="GU768" s="56"/>
      <c r="GV768" s="56"/>
      <c r="GW768" s="56"/>
      <c r="GX768" s="56"/>
      <c r="GY768" s="56"/>
      <c r="GZ768" s="56"/>
      <c r="HA768" s="56"/>
      <c r="HB768" s="56"/>
      <c r="HC768" s="56"/>
      <c r="HD768" s="56"/>
      <c r="HE768" s="56"/>
      <c r="HF768" s="56"/>
      <c r="HG768" s="56"/>
      <c r="HH768" s="56"/>
      <c r="HI768" s="56"/>
      <c r="HJ768" s="56"/>
      <c r="HK768" s="56"/>
      <c r="HL768" s="56"/>
      <c r="HM768" s="56"/>
    </row>
    <row r="769" spans="2:221" x14ac:dyDescent="0.25"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  <c r="EO769" s="56"/>
      <c r="EP769" s="56"/>
      <c r="EQ769" s="56"/>
      <c r="ER769" s="56"/>
      <c r="ES769" s="56"/>
      <c r="ET769" s="56"/>
      <c r="EU769" s="56"/>
      <c r="EV769" s="56"/>
      <c r="EW769" s="56"/>
      <c r="EX769" s="56"/>
      <c r="EY769" s="56"/>
      <c r="EZ769" s="56"/>
      <c r="FA769" s="56"/>
      <c r="FB769" s="56"/>
      <c r="FC769" s="56"/>
      <c r="FD769" s="56"/>
      <c r="FE769" s="56"/>
      <c r="FF769" s="56"/>
      <c r="FG769" s="56"/>
      <c r="FH769" s="56"/>
      <c r="FI769" s="56"/>
      <c r="FJ769" s="56"/>
      <c r="FK769" s="56"/>
      <c r="FL769" s="56"/>
      <c r="FM769" s="56"/>
      <c r="FN769" s="56"/>
      <c r="FO769" s="56"/>
      <c r="FP769" s="56"/>
      <c r="FQ769" s="56"/>
      <c r="FR769" s="56"/>
      <c r="FS769" s="56"/>
      <c r="FT769" s="56"/>
      <c r="FU769" s="56"/>
      <c r="FV769" s="56"/>
      <c r="FW769" s="56"/>
      <c r="FX769" s="56"/>
      <c r="FY769" s="56"/>
      <c r="FZ769" s="56"/>
      <c r="GA769" s="56"/>
      <c r="GB769" s="56"/>
      <c r="GC769" s="56"/>
      <c r="GD769" s="56"/>
      <c r="GE769" s="56"/>
      <c r="GF769" s="56"/>
      <c r="GG769" s="56"/>
      <c r="GH769" s="56"/>
      <c r="GI769" s="56"/>
      <c r="GJ769" s="56"/>
      <c r="GK769" s="56"/>
      <c r="GL769" s="56"/>
      <c r="GM769" s="56"/>
      <c r="GN769" s="56"/>
      <c r="GO769" s="56"/>
      <c r="GP769" s="56"/>
      <c r="GQ769" s="56"/>
      <c r="GR769" s="56"/>
      <c r="GS769" s="56"/>
      <c r="GT769" s="56"/>
      <c r="GU769" s="56"/>
      <c r="GV769" s="56"/>
      <c r="GW769" s="56"/>
      <c r="GX769" s="56"/>
      <c r="GY769" s="56"/>
      <c r="GZ769" s="56"/>
      <c r="HA769" s="56"/>
      <c r="HB769" s="56"/>
      <c r="HC769" s="56"/>
      <c r="HD769" s="56"/>
      <c r="HE769" s="56"/>
      <c r="HF769" s="56"/>
      <c r="HG769" s="56"/>
      <c r="HH769" s="56"/>
      <c r="HI769" s="56"/>
      <c r="HJ769" s="56"/>
      <c r="HK769" s="56"/>
      <c r="HL769" s="56"/>
      <c r="HM769" s="56"/>
    </row>
    <row r="770" spans="2:221" x14ac:dyDescent="0.25"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  <c r="EO770" s="56"/>
      <c r="EP770" s="56"/>
      <c r="EQ770" s="56"/>
      <c r="ER770" s="56"/>
      <c r="ES770" s="56"/>
      <c r="ET770" s="56"/>
      <c r="EU770" s="56"/>
      <c r="EV770" s="56"/>
      <c r="EW770" s="56"/>
      <c r="EX770" s="56"/>
      <c r="EY770" s="56"/>
      <c r="EZ770" s="56"/>
      <c r="FA770" s="56"/>
      <c r="FB770" s="56"/>
      <c r="FC770" s="56"/>
      <c r="FD770" s="56"/>
      <c r="FE770" s="56"/>
      <c r="FF770" s="56"/>
      <c r="FG770" s="56"/>
      <c r="FH770" s="56"/>
      <c r="FI770" s="56"/>
      <c r="FJ770" s="56"/>
      <c r="FK770" s="56"/>
      <c r="FL770" s="56"/>
      <c r="FM770" s="56"/>
      <c r="FN770" s="56"/>
      <c r="FO770" s="56"/>
      <c r="FP770" s="56"/>
      <c r="FQ770" s="56"/>
      <c r="FR770" s="56"/>
      <c r="FS770" s="56"/>
      <c r="FT770" s="56"/>
      <c r="FU770" s="56"/>
      <c r="FV770" s="56"/>
      <c r="FW770" s="56"/>
      <c r="FX770" s="56"/>
      <c r="FY770" s="56"/>
      <c r="FZ770" s="56"/>
      <c r="GA770" s="56"/>
      <c r="GB770" s="56"/>
      <c r="GC770" s="56"/>
      <c r="GD770" s="56"/>
      <c r="GE770" s="56"/>
      <c r="GF770" s="56"/>
      <c r="GG770" s="56"/>
      <c r="GH770" s="56"/>
      <c r="GI770" s="56"/>
      <c r="GJ770" s="56"/>
      <c r="GK770" s="56"/>
      <c r="GL770" s="56"/>
      <c r="GM770" s="56"/>
      <c r="GN770" s="56"/>
      <c r="GO770" s="56"/>
      <c r="GP770" s="56"/>
      <c r="GQ770" s="56"/>
      <c r="GR770" s="56"/>
      <c r="GS770" s="56"/>
      <c r="GT770" s="56"/>
      <c r="GU770" s="56"/>
      <c r="GV770" s="56"/>
      <c r="GW770" s="56"/>
      <c r="GX770" s="56"/>
      <c r="GY770" s="56"/>
      <c r="GZ770" s="56"/>
      <c r="HA770" s="56"/>
      <c r="HB770" s="56"/>
      <c r="HC770" s="56"/>
      <c r="HD770" s="56"/>
      <c r="HE770" s="56"/>
      <c r="HF770" s="56"/>
      <c r="HG770" s="56"/>
      <c r="HH770" s="56"/>
      <c r="HI770" s="56"/>
      <c r="HJ770" s="56"/>
      <c r="HK770" s="56"/>
      <c r="HL770" s="56"/>
      <c r="HM770" s="56"/>
    </row>
    <row r="771" spans="2:221" x14ac:dyDescent="0.25"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  <c r="EO771" s="56"/>
      <c r="EP771" s="56"/>
      <c r="EQ771" s="56"/>
      <c r="ER771" s="56"/>
      <c r="ES771" s="56"/>
      <c r="ET771" s="56"/>
      <c r="EU771" s="56"/>
      <c r="EV771" s="56"/>
      <c r="EW771" s="56"/>
      <c r="EX771" s="56"/>
      <c r="EY771" s="56"/>
      <c r="EZ771" s="56"/>
      <c r="FA771" s="56"/>
      <c r="FB771" s="56"/>
      <c r="FC771" s="56"/>
      <c r="FD771" s="56"/>
      <c r="FE771" s="56"/>
      <c r="FF771" s="56"/>
      <c r="FG771" s="56"/>
      <c r="FH771" s="56"/>
      <c r="FI771" s="56"/>
      <c r="FJ771" s="56"/>
      <c r="FK771" s="56"/>
      <c r="FL771" s="56"/>
      <c r="FM771" s="56"/>
      <c r="FN771" s="56"/>
      <c r="FO771" s="56"/>
      <c r="FP771" s="56"/>
      <c r="FQ771" s="56"/>
      <c r="FR771" s="56"/>
      <c r="FS771" s="56"/>
      <c r="FT771" s="56"/>
      <c r="FU771" s="56"/>
      <c r="FV771" s="56"/>
      <c r="FW771" s="56"/>
      <c r="FX771" s="56"/>
      <c r="FY771" s="56"/>
      <c r="FZ771" s="56"/>
      <c r="GA771" s="56"/>
      <c r="GB771" s="56"/>
      <c r="GC771" s="56"/>
      <c r="GD771" s="56"/>
      <c r="GE771" s="56"/>
      <c r="GF771" s="56"/>
      <c r="GG771" s="56"/>
      <c r="GH771" s="56"/>
      <c r="GI771" s="56"/>
      <c r="GJ771" s="56"/>
      <c r="GK771" s="56"/>
      <c r="GL771" s="56"/>
      <c r="GM771" s="56"/>
      <c r="GN771" s="56"/>
      <c r="GO771" s="56"/>
      <c r="GP771" s="56"/>
      <c r="GQ771" s="56"/>
      <c r="GR771" s="56"/>
      <c r="GS771" s="56"/>
      <c r="GT771" s="56"/>
      <c r="GU771" s="56"/>
      <c r="GV771" s="56"/>
      <c r="GW771" s="56"/>
      <c r="GX771" s="56"/>
      <c r="GY771" s="56"/>
      <c r="GZ771" s="56"/>
      <c r="HA771" s="56"/>
      <c r="HB771" s="56"/>
      <c r="HC771" s="56"/>
      <c r="HD771" s="56"/>
      <c r="HE771" s="56"/>
      <c r="HF771" s="56"/>
      <c r="HG771" s="56"/>
      <c r="HH771" s="56"/>
      <c r="HI771" s="56"/>
      <c r="HJ771" s="56"/>
      <c r="HK771" s="56"/>
      <c r="HL771" s="56"/>
      <c r="HM771" s="56"/>
    </row>
    <row r="772" spans="2:221" x14ac:dyDescent="0.25"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  <c r="EO772" s="56"/>
      <c r="EP772" s="56"/>
      <c r="EQ772" s="56"/>
      <c r="ER772" s="56"/>
      <c r="ES772" s="56"/>
      <c r="ET772" s="56"/>
      <c r="EU772" s="56"/>
      <c r="EV772" s="56"/>
      <c r="EW772" s="56"/>
      <c r="EX772" s="56"/>
      <c r="EY772" s="56"/>
      <c r="EZ772" s="56"/>
      <c r="FA772" s="56"/>
      <c r="FB772" s="56"/>
      <c r="FC772" s="56"/>
      <c r="FD772" s="56"/>
      <c r="FE772" s="56"/>
      <c r="FF772" s="56"/>
      <c r="FG772" s="56"/>
      <c r="FH772" s="56"/>
      <c r="FI772" s="56"/>
      <c r="FJ772" s="56"/>
      <c r="FK772" s="56"/>
      <c r="FL772" s="56"/>
      <c r="FM772" s="56"/>
      <c r="FN772" s="56"/>
      <c r="FO772" s="56"/>
      <c r="FP772" s="56"/>
      <c r="FQ772" s="56"/>
      <c r="FR772" s="56"/>
      <c r="FS772" s="56"/>
      <c r="FT772" s="56"/>
      <c r="FU772" s="56"/>
      <c r="FV772" s="56"/>
      <c r="FW772" s="56"/>
      <c r="FX772" s="56"/>
      <c r="FY772" s="56"/>
      <c r="FZ772" s="56"/>
      <c r="GA772" s="56"/>
      <c r="GB772" s="56"/>
      <c r="GC772" s="56"/>
      <c r="GD772" s="56"/>
      <c r="GE772" s="56"/>
      <c r="GF772" s="56"/>
      <c r="GG772" s="56"/>
      <c r="GH772" s="56"/>
      <c r="GI772" s="56"/>
      <c r="GJ772" s="56"/>
      <c r="GK772" s="56"/>
      <c r="GL772" s="56"/>
      <c r="GM772" s="56"/>
      <c r="GN772" s="56"/>
      <c r="GO772" s="56"/>
      <c r="GP772" s="56"/>
      <c r="GQ772" s="56"/>
      <c r="GR772" s="56"/>
      <c r="GS772" s="56"/>
      <c r="GT772" s="56"/>
      <c r="GU772" s="56"/>
      <c r="GV772" s="56"/>
      <c r="GW772" s="56"/>
      <c r="GX772" s="56"/>
      <c r="GY772" s="56"/>
      <c r="GZ772" s="56"/>
      <c r="HA772" s="56"/>
      <c r="HB772" s="56"/>
      <c r="HC772" s="56"/>
      <c r="HD772" s="56"/>
      <c r="HE772" s="56"/>
      <c r="HF772" s="56"/>
      <c r="HG772" s="56"/>
      <c r="HH772" s="56"/>
      <c r="HI772" s="56"/>
      <c r="HJ772" s="56"/>
      <c r="HK772" s="56"/>
      <c r="HL772" s="56"/>
      <c r="HM772" s="56"/>
    </row>
    <row r="773" spans="2:221" x14ac:dyDescent="0.25"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  <c r="EO773" s="56"/>
      <c r="EP773" s="56"/>
      <c r="EQ773" s="56"/>
      <c r="ER773" s="56"/>
      <c r="ES773" s="56"/>
      <c r="ET773" s="56"/>
      <c r="EU773" s="56"/>
      <c r="EV773" s="56"/>
      <c r="EW773" s="56"/>
      <c r="EX773" s="56"/>
      <c r="EY773" s="56"/>
      <c r="EZ773" s="56"/>
      <c r="FA773" s="56"/>
      <c r="FB773" s="56"/>
      <c r="FC773" s="56"/>
      <c r="FD773" s="56"/>
      <c r="FE773" s="56"/>
      <c r="FF773" s="56"/>
      <c r="FG773" s="56"/>
      <c r="FH773" s="56"/>
      <c r="FI773" s="56"/>
      <c r="FJ773" s="56"/>
      <c r="FK773" s="56"/>
      <c r="FL773" s="56"/>
      <c r="FM773" s="56"/>
      <c r="FN773" s="56"/>
      <c r="FO773" s="56"/>
      <c r="FP773" s="56"/>
      <c r="FQ773" s="56"/>
      <c r="FR773" s="56"/>
      <c r="FS773" s="56"/>
      <c r="FT773" s="56"/>
      <c r="FU773" s="56"/>
      <c r="FV773" s="56"/>
      <c r="FW773" s="56"/>
      <c r="FX773" s="56"/>
      <c r="FY773" s="56"/>
      <c r="FZ773" s="56"/>
      <c r="GA773" s="56"/>
      <c r="GB773" s="56"/>
      <c r="GC773" s="56"/>
      <c r="GD773" s="56"/>
      <c r="GE773" s="56"/>
      <c r="GF773" s="56"/>
      <c r="GG773" s="56"/>
      <c r="GH773" s="56"/>
      <c r="GI773" s="56"/>
      <c r="GJ773" s="56"/>
      <c r="GK773" s="56"/>
      <c r="GL773" s="56"/>
      <c r="GM773" s="56"/>
      <c r="GN773" s="56"/>
      <c r="GO773" s="56"/>
      <c r="GP773" s="56"/>
      <c r="GQ773" s="56"/>
      <c r="GR773" s="56"/>
      <c r="GS773" s="56"/>
      <c r="GT773" s="56"/>
      <c r="GU773" s="56"/>
      <c r="GV773" s="56"/>
      <c r="GW773" s="56"/>
      <c r="GX773" s="56"/>
      <c r="GY773" s="56"/>
      <c r="GZ773" s="56"/>
      <c r="HA773" s="56"/>
      <c r="HB773" s="56"/>
      <c r="HC773" s="56"/>
      <c r="HD773" s="56"/>
      <c r="HE773" s="56"/>
      <c r="HF773" s="56"/>
      <c r="HG773" s="56"/>
      <c r="HH773" s="56"/>
      <c r="HI773" s="56"/>
      <c r="HJ773" s="56"/>
      <c r="HK773" s="56"/>
      <c r="HL773" s="56"/>
      <c r="HM773" s="56"/>
    </row>
    <row r="774" spans="2:221" x14ac:dyDescent="0.25"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  <c r="EO774" s="56"/>
      <c r="EP774" s="56"/>
      <c r="EQ774" s="56"/>
      <c r="ER774" s="56"/>
      <c r="ES774" s="56"/>
      <c r="ET774" s="56"/>
      <c r="EU774" s="56"/>
      <c r="EV774" s="56"/>
      <c r="EW774" s="56"/>
      <c r="EX774" s="56"/>
      <c r="EY774" s="56"/>
      <c r="EZ774" s="56"/>
      <c r="FA774" s="56"/>
      <c r="FB774" s="56"/>
      <c r="FC774" s="56"/>
      <c r="FD774" s="56"/>
      <c r="FE774" s="56"/>
      <c r="FF774" s="56"/>
      <c r="FG774" s="56"/>
      <c r="FH774" s="56"/>
      <c r="FI774" s="56"/>
      <c r="FJ774" s="56"/>
      <c r="FK774" s="56"/>
      <c r="FL774" s="56"/>
      <c r="FM774" s="56"/>
      <c r="FN774" s="56"/>
      <c r="FO774" s="56"/>
      <c r="FP774" s="56"/>
      <c r="FQ774" s="56"/>
      <c r="FR774" s="56"/>
      <c r="FS774" s="56"/>
      <c r="FT774" s="56"/>
      <c r="FU774" s="56"/>
      <c r="FV774" s="56"/>
      <c r="FW774" s="56"/>
      <c r="FX774" s="56"/>
      <c r="FY774" s="56"/>
      <c r="FZ774" s="56"/>
      <c r="GA774" s="56"/>
      <c r="GB774" s="56"/>
      <c r="GC774" s="56"/>
      <c r="GD774" s="56"/>
      <c r="GE774" s="56"/>
      <c r="GF774" s="56"/>
      <c r="GG774" s="56"/>
      <c r="GH774" s="56"/>
      <c r="GI774" s="56"/>
      <c r="GJ774" s="56"/>
      <c r="GK774" s="56"/>
      <c r="GL774" s="56"/>
      <c r="GM774" s="56"/>
      <c r="GN774" s="56"/>
      <c r="GO774" s="56"/>
      <c r="GP774" s="56"/>
      <c r="GQ774" s="56"/>
      <c r="GR774" s="56"/>
      <c r="GS774" s="56"/>
      <c r="GT774" s="56"/>
      <c r="GU774" s="56"/>
      <c r="GV774" s="56"/>
      <c r="GW774" s="56"/>
      <c r="GX774" s="56"/>
      <c r="GY774" s="56"/>
      <c r="GZ774" s="56"/>
      <c r="HA774" s="56"/>
      <c r="HB774" s="56"/>
      <c r="HC774" s="56"/>
      <c r="HD774" s="56"/>
      <c r="HE774" s="56"/>
      <c r="HF774" s="56"/>
      <c r="HG774" s="56"/>
      <c r="HH774" s="56"/>
      <c r="HI774" s="56"/>
      <c r="HJ774" s="56"/>
      <c r="HK774" s="56"/>
      <c r="HL774" s="56"/>
      <c r="HM774" s="56"/>
    </row>
    <row r="775" spans="2:221" x14ac:dyDescent="0.25"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  <c r="EO775" s="56"/>
      <c r="EP775" s="56"/>
      <c r="EQ775" s="56"/>
      <c r="ER775" s="56"/>
      <c r="ES775" s="56"/>
      <c r="ET775" s="56"/>
      <c r="EU775" s="56"/>
      <c r="EV775" s="56"/>
      <c r="EW775" s="56"/>
      <c r="EX775" s="56"/>
      <c r="EY775" s="56"/>
      <c r="EZ775" s="56"/>
      <c r="FA775" s="56"/>
      <c r="FB775" s="56"/>
      <c r="FC775" s="56"/>
      <c r="FD775" s="56"/>
      <c r="FE775" s="56"/>
      <c r="FF775" s="56"/>
      <c r="FG775" s="56"/>
      <c r="FH775" s="56"/>
      <c r="FI775" s="56"/>
      <c r="FJ775" s="56"/>
      <c r="FK775" s="56"/>
      <c r="FL775" s="56"/>
      <c r="FM775" s="56"/>
      <c r="FN775" s="56"/>
      <c r="FO775" s="56"/>
      <c r="FP775" s="56"/>
      <c r="FQ775" s="56"/>
      <c r="FR775" s="56"/>
      <c r="FS775" s="56"/>
      <c r="FT775" s="56"/>
      <c r="FU775" s="56"/>
      <c r="FV775" s="56"/>
      <c r="FW775" s="56"/>
      <c r="FX775" s="56"/>
      <c r="FY775" s="56"/>
      <c r="FZ775" s="56"/>
      <c r="GA775" s="56"/>
      <c r="GB775" s="56"/>
      <c r="GC775" s="56"/>
      <c r="GD775" s="56"/>
      <c r="GE775" s="56"/>
      <c r="GF775" s="56"/>
      <c r="GG775" s="56"/>
      <c r="GH775" s="56"/>
      <c r="GI775" s="56"/>
      <c r="GJ775" s="56"/>
      <c r="GK775" s="56"/>
      <c r="GL775" s="56"/>
      <c r="GM775" s="56"/>
      <c r="GN775" s="56"/>
      <c r="GO775" s="56"/>
      <c r="GP775" s="56"/>
      <c r="GQ775" s="56"/>
      <c r="GR775" s="56"/>
      <c r="GS775" s="56"/>
      <c r="GT775" s="56"/>
      <c r="GU775" s="56"/>
      <c r="GV775" s="56"/>
      <c r="GW775" s="56"/>
      <c r="GX775" s="56"/>
      <c r="GY775" s="56"/>
      <c r="GZ775" s="56"/>
      <c r="HA775" s="56"/>
      <c r="HB775" s="56"/>
      <c r="HC775" s="56"/>
      <c r="HD775" s="56"/>
      <c r="HE775" s="56"/>
      <c r="HF775" s="56"/>
      <c r="HG775" s="56"/>
      <c r="HH775" s="56"/>
      <c r="HI775" s="56"/>
      <c r="HJ775" s="56"/>
      <c r="HK775" s="56"/>
      <c r="HL775" s="56"/>
      <c r="HM775" s="56"/>
    </row>
    <row r="776" spans="2:221" x14ac:dyDescent="0.25"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  <c r="EO776" s="56"/>
      <c r="EP776" s="56"/>
      <c r="EQ776" s="56"/>
      <c r="ER776" s="56"/>
      <c r="ES776" s="56"/>
      <c r="ET776" s="56"/>
      <c r="EU776" s="56"/>
      <c r="EV776" s="56"/>
      <c r="EW776" s="56"/>
      <c r="EX776" s="56"/>
      <c r="EY776" s="56"/>
      <c r="EZ776" s="56"/>
      <c r="FA776" s="56"/>
      <c r="FB776" s="56"/>
      <c r="FC776" s="56"/>
      <c r="FD776" s="56"/>
      <c r="FE776" s="56"/>
      <c r="FF776" s="56"/>
      <c r="FG776" s="56"/>
      <c r="FH776" s="56"/>
      <c r="FI776" s="56"/>
      <c r="FJ776" s="56"/>
      <c r="FK776" s="56"/>
      <c r="FL776" s="56"/>
      <c r="FM776" s="56"/>
      <c r="FN776" s="56"/>
      <c r="FO776" s="56"/>
      <c r="FP776" s="56"/>
      <c r="FQ776" s="56"/>
      <c r="FR776" s="56"/>
      <c r="FS776" s="56"/>
      <c r="FT776" s="56"/>
      <c r="FU776" s="56"/>
      <c r="FV776" s="56"/>
      <c r="FW776" s="56"/>
      <c r="FX776" s="56"/>
      <c r="FY776" s="56"/>
      <c r="FZ776" s="56"/>
      <c r="GA776" s="56"/>
      <c r="GB776" s="56"/>
      <c r="GC776" s="56"/>
      <c r="GD776" s="56"/>
      <c r="GE776" s="56"/>
      <c r="GF776" s="56"/>
      <c r="GG776" s="56"/>
      <c r="GH776" s="56"/>
      <c r="GI776" s="56"/>
      <c r="GJ776" s="56"/>
      <c r="GK776" s="56"/>
      <c r="GL776" s="56"/>
      <c r="GM776" s="56"/>
      <c r="GN776" s="56"/>
      <c r="GO776" s="56"/>
      <c r="GP776" s="56"/>
      <c r="GQ776" s="56"/>
      <c r="GR776" s="56"/>
      <c r="GS776" s="56"/>
      <c r="GT776" s="56"/>
      <c r="GU776" s="56"/>
      <c r="GV776" s="56"/>
      <c r="GW776" s="56"/>
      <c r="GX776" s="56"/>
      <c r="GY776" s="56"/>
      <c r="GZ776" s="56"/>
      <c r="HA776" s="56"/>
      <c r="HB776" s="56"/>
      <c r="HC776" s="56"/>
      <c r="HD776" s="56"/>
      <c r="HE776" s="56"/>
      <c r="HF776" s="56"/>
      <c r="HG776" s="56"/>
      <c r="HH776" s="56"/>
      <c r="HI776" s="56"/>
      <c r="HJ776" s="56"/>
      <c r="HK776" s="56"/>
      <c r="HL776" s="56"/>
      <c r="HM776" s="56"/>
    </row>
    <row r="777" spans="2:221" x14ac:dyDescent="0.25"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  <c r="EO777" s="56"/>
      <c r="EP777" s="56"/>
      <c r="EQ777" s="56"/>
      <c r="ER777" s="56"/>
      <c r="ES777" s="56"/>
      <c r="ET777" s="56"/>
      <c r="EU777" s="56"/>
      <c r="EV777" s="56"/>
      <c r="EW777" s="56"/>
      <c r="EX777" s="56"/>
      <c r="EY777" s="56"/>
      <c r="EZ777" s="56"/>
      <c r="FA777" s="56"/>
      <c r="FB777" s="56"/>
      <c r="FC777" s="56"/>
      <c r="FD777" s="56"/>
      <c r="FE777" s="56"/>
      <c r="FF777" s="56"/>
      <c r="FG777" s="56"/>
      <c r="FH777" s="56"/>
      <c r="FI777" s="56"/>
      <c r="FJ777" s="56"/>
      <c r="FK777" s="56"/>
      <c r="FL777" s="56"/>
      <c r="FM777" s="56"/>
      <c r="FN777" s="56"/>
      <c r="FO777" s="56"/>
      <c r="FP777" s="56"/>
      <c r="FQ777" s="56"/>
      <c r="FR777" s="56"/>
      <c r="FS777" s="56"/>
      <c r="FT777" s="56"/>
      <c r="FU777" s="56"/>
      <c r="FV777" s="56"/>
      <c r="FW777" s="56"/>
      <c r="FX777" s="56"/>
      <c r="FY777" s="56"/>
      <c r="FZ777" s="56"/>
      <c r="GA777" s="56"/>
      <c r="GB777" s="56"/>
      <c r="GC777" s="56"/>
      <c r="GD777" s="56"/>
      <c r="GE777" s="56"/>
      <c r="GF777" s="56"/>
      <c r="GG777" s="56"/>
      <c r="GH777" s="56"/>
      <c r="GI777" s="56"/>
      <c r="GJ777" s="56"/>
      <c r="GK777" s="56"/>
      <c r="GL777" s="56"/>
      <c r="GM777" s="56"/>
      <c r="GN777" s="56"/>
      <c r="GO777" s="56"/>
      <c r="GP777" s="56"/>
      <c r="GQ777" s="56"/>
      <c r="GR777" s="56"/>
      <c r="GS777" s="56"/>
      <c r="GT777" s="56"/>
      <c r="GU777" s="56"/>
      <c r="GV777" s="56"/>
      <c r="GW777" s="56"/>
      <c r="GX777" s="56"/>
      <c r="GY777" s="56"/>
      <c r="GZ777" s="56"/>
      <c r="HA777" s="56"/>
      <c r="HB777" s="56"/>
      <c r="HC777" s="56"/>
      <c r="HD777" s="56"/>
      <c r="HE777" s="56"/>
      <c r="HF777" s="56"/>
      <c r="HG777" s="56"/>
      <c r="HH777" s="56"/>
      <c r="HI777" s="56"/>
      <c r="HJ777" s="56"/>
      <c r="HK777" s="56"/>
      <c r="HL777" s="56"/>
      <c r="HM777" s="56"/>
    </row>
    <row r="778" spans="2:221" x14ac:dyDescent="0.25"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  <c r="EO778" s="56"/>
      <c r="EP778" s="56"/>
      <c r="EQ778" s="56"/>
      <c r="ER778" s="56"/>
      <c r="ES778" s="56"/>
      <c r="ET778" s="56"/>
      <c r="EU778" s="56"/>
      <c r="EV778" s="56"/>
      <c r="EW778" s="56"/>
      <c r="EX778" s="56"/>
      <c r="EY778" s="56"/>
      <c r="EZ778" s="56"/>
      <c r="FA778" s="56"/>
      <c r="FB778" s="56"/>
      <c r="FC778" s="56"/>
      <c r="FD778" s="56"/>
      <c r="FE778" s="56"/>
      <c r="FF778" s="56"/>
      <c r="FG778" s="56"/>
      <c r="FH778" s="56"/>
      <c r="FI778" s="56"/>
      <c r="FJ778" s="56"/>
      <c r="FK778" s="56"/>
      <c r="FL778" s="56"/>
      <c r="FM778" s="56"/>
      <c r="FN778" s="56"/>
      <c r="FO778" s="56"/>
      <c r="FP778" s="56"/>
      <c r="FQ778" s="56"/>
      <c r="FR778" s="56"/>
      <c r="FS778" s="56"/>
      <c r="FT778" s="56"/>
      <c r="FU778" s="56"/>
      <c r="FV778" s="56"/>
      <c r="FW778" s="56"/>
      <c r="FX778" s="56"/>
      <c r="FY778" s="56"/>
      <c r="FZ778" s="56"/>
      <c r="GA778" s="56"/>
      <c r="GB778" s="56"/>
      <c r="GC778" s="56"/>
      <c r="GD778" s="56"/>
      <c r="GE778" s="56"/>
      <c r="GF778" s="56"/>
      <c r="GG778" s="56"/>
      <c r="GH778" s="56"/>
      <c r="GI778" s="56"/>
      <c r="GJ778" s="56"/>
      <c r="GK778" s="56"/>
      <c r="GL778" s="56"/>
      <c r="GM778" s="56"/>
      <c r="GN778" s="56"/>
      <c r="GO778" s="56"/>
      <c r="GP778" s="56"/>
      <c r="GQ778" s="56"/>
      <c r="GR778" s="56"/>
      <c r="GS778" s="56"/>
      <c r="GT778" s="56"/>
      <c r="GU778" s="56"/>
      <c r="GV778" s="56"/>
      <c r="GW778" s="56"/>
      <c r="GX778" s="56"/>
      <c r="GY778" s="56"/>
      <c r="GZ778" s="56"/>
      <c r="HA778" s="56"/>
      <c r="HB778" s="56"/>
      <c r="HC778" s="56"/>
      <c r="HD778" s="56"/>
      <c r="HE778" s="56"/>
      <c r="HF778" s="56"/>
      <c r="HG778" s="56"/>
      <c r="HH778" s="56"/>
      <c r="HI778" s="56"/>
      <c r="HJ778" s="56"/>
      <c r="HK778" s="56"/>
      <c r="HL778" s="56"/>
      <c r="HM778" s="56"/>
    </row>
    <row r="779" spans="2:221" x14ac:dyDescent="0.25"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  <c r="EO779" s="56"/>
      <c r="EP779" s="56"/>
      <c r="EQ779" s="56"/>
      <c r="ER779" s="56"/>
      <c r="ES779" s="56"/>
      <c r="ET779" s="56"/>
      <c r="EU779" s="56"/>
      <c r="EV779" s="56"/>
      <c r="EW779" s="56"/>
      <c r="EX779" s="56"/>
      <c r="EY779" s="56"/>
      <c r="EZ779" s="56"/>
      <c r="FA779" s="56"/>
      <c r="FB779" s="56"/>
      <c r="FC779" s="56"/>
      <c r="FD779" s="56"/>
      <c r="FE779" s="56"/>
      <c r="FF779" s="56"/>
      <c r="FG779" s="56"/>
      <c r="FH779" s="56"/>
      <c r="FI779" s="56"/>
      <c r="FJ779" s="56"/>
      <c r="FK779" s="56"/>
      <c r="FL779" s="56"/>
      <c r="FM779" s="56"/>
      <c r="FN779" s="56"/>
      <c r="FO779" s="56"/>
      <c r="FP779" s="56"/>
      <c r="FQ779" s="56"/>
      <c r="FR779" s="56"/>
      <c r="FS779" s="56"/>
      <c r="FT779" s="56"/>
      <c r="FU779" s="56"/>
      <c r="FV779" s="56"/>
      <c r="FW779" s="56"/>
      <c r="FX779" s="56"/>
      <c r="FY779" s="56"/>
      <c r="FZ779" s="56"/>
      <c r="GA779" s="56"/>
      <c r="GB779" s="56"/>
      <c r="GC779" s="56"/>
      <c r="GD779" s="56"/>
      <c r="GE779" s="56"/>
      <c r="GF779" s="56"/>
      <c r="GG779" s="56"/>
      <c r="GH779" s="56"/>
      <c r="GI779" s="56"/>
      <c r="GJ779" s="56"/>
      <c r="GK779" s="56"/>
      <c r="GL779" s="56"/>
      <c r="GM779" s="56"/>
      <c r="GN779" s="56"/>
      <c r="GO779" s="56"/>
      <c r="GP779" s="56"/>
      <c r="GQ779" s="56"/>
      <c r="GR779" s="56"/>
      <c r="GS779" s="56"/>
      <c r="GT779" s="56"/>
      <c r="GU779" s="56"/>
      <c r="GV779" s="56"/>
      <c r="GW779" s="56"/>
      <c r="GX779" s="56"/>
      <c r="GY779" s="56"/>
      <c r="GZ779" s="56"/>
      <c r="HA779" s="56"/>
      <c r="HB779" s="56"/>
      <c r="HC779" s="56"/>
      <c r="HD779" s="56"/>
      <c r="HE779" s="56"/>
      <c r="HF779" s="56"/>
      <c r="HG779" s="56"/>
      <c r="HH779" s="56"/>
      <c r="HI779" s="56"/>
      <c r="HJ779" s="56"/>
      <c r="HK779" s="56"/>
      <c r="HL779" s="56"/>
      <c r="HM779" s="56"/>
    </row>
    <row r="780" spans="2:221" x14ac:dyDescent="0.25"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  <c r="EO780" s="56"/>
      <c r="EP780" s="56"/>
      <c r="EQ780" s="56"/>
      <c r="ER780" s="56"/>
      <c r="ES780" s="56"/>
      <c r="ET780" s="56"/>
      <c r="EU780" s="56"/>
      <c r="EV780" s="56"/>
      <c r="EW780" s="56"/>
      <c r="EX780" s="56"/>
      <c r="EY780" s="56"/>
      <c r="EZ780" s="56"/>
      <c r="FA780" s="56"/>
      <c r="FB780" s="56"/>
      <c r="FC780" s="56"/>
      <c r="FD780" s="56"/>
      <c r="FE780" s="56"/>
      <c r="FF780" s="56"/>
      <c r="FG780" s="56"/>
      <c r="FH780" s="56"/>
      <c r="FI780" s="56"/>
      <c r="FJ780" s="56"/>
      <c r="FK780" s="56"/>
      <c r="FL780" s="56"/>
      <c r="FM780" s="56"/>
      <c r="FN780" s="56"/>
      <c r="FO780" s="56"/>
      <c r="FP780" s="56"/>
      <c r="FQ780" s="56"/>
      <c r="FR780" s="56"/>
      <c r="FS780" s="56"/>
      <c r="FT780" s="56"/>
      <c r="FU780" s="56"/>
      <c r="FV780" s="56"/>
      <c r="FW780" s="56"/>
      <c r="FX780" s="56"/>
      <c r="FY780" s="56"/>
      <c r="FZ780" s="56"/>
      <c r="GA780" s="56"/>
      <c r="GB780" s="56"/>
      <c r="GC780" s="56"/>
      <c r="GD780" s="56"/>
      <c r="GE780" s="56"/>
      <c r="GF780" s="56"/>
      <c r="GG780" s="56"/>
      <c r="GH780" s="56"/>
      <c r="GI780" s="56"/>
      <c r="GJ780" s="56"/>
      <c r="GK780" s="56"/>
      <c r="GL780" s="56"/>
      <c r="GM780" s="56"/>
      <c r="GN780" s="56"/>
      <c r="GO780" s="56"/>
      <c r="GP780" s="56"/>
      <c r="GQ780" s="56"/>
      <c r="GR780" s="56"/>
      <c r="GS780" s="56"/>
      <c r="GT780" s="56"/>
      <c r="GU780" s="56"/>
      <c r="GV780" s="56"/>
      <c r="GW780" s="56"/>
      <c r="GX780" s="56"/>
      <c r="GY780" s="56"/>
      <c r="GZ780" s="56"/>
      <c r="HA780" s="56"/>
      <c r="HB780" s="56"/>
      <c r="HC780" s="56"/>
      <c r="HD780" s="56"/>
      <c r="HE780" s="56"/>
      <c r="HF780" s="56"/>
      <c r="HG780" s="56"/>
      <c r="HH780" s="56"/>
      <c r="HI780" s="56"/>
      <c r="HJ780" s="56"/>
      <c r="HK780" s="56"/>
      <c r="HL780" s="56"/>
      <c r="HM780" s="56"/>
    </row>
    <row r="781" spans="2:221" x14ac:dyDescent="0.25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  <c r="EO781" s="56"/>
      <c r="EP781" s="56"/>
      <c r="EQ781" s="56"/>
      <c r="ER781" s="56"/>
      <c r="ES781" s="56"/>
      <c r="ET781" s="56"/>
      <c r="EU781" s="56"/>
      <c r="EV781" s="56"/>
      <c r="EW781" s="56"/>
      <c r="EX781" s="56"/>
      <c r="EY781" s="56"/>
      <c r="EZ781" s="56"/>
      <c r="FA781" s="56"/>
      <c r="FB781" s="56"/>
      <c r="FC781" s="56"/>
      <c r="FD781" s="56"/>
      <c r="FE781" s="56"/>
      <c r="FF781" s="56"/>
      <c r="FG781" s="56"/>
      <c r="FH781" s="56"/>
      <c r="FI781" s="56"/>
      <c r="FJ781" s="56"/>
      <c r="FK781" s="56"/>
      <c r="FL781" s="56"/>
      <c r="FM781" s="56"/>
      <c r="FN781" s="56"/>
      <c r="FO781" s="56"/>
      <c r="FP781" s="56"/>
      <c r="FQ781" s="56"/>
      <c r="FR781" s="56"/>
      <c r="FS781" s="56"/>
      <c r="FT781" s="56"/>
      <c r="FU781" s="56"/>
      <c r="FV781" s="56"/>
      <c r="FW781" s="56"/>
      <c r="FX781" s="56"/>
      <c r="FY781" s="56"/>
      <c r="FZ781" s="56"/>
      <c r="GA781" s="56"/>
      <c r="GB781" s="56"/>
      <c r="GC781" s="56"/>
      <c r="GD781" s="56"/>
      <c r="GE781" s="56"/>
      <c r="GF781" s="56"/>
      <c r="GG781" s="56"/>
      <c r="GH781" s="56"/>
      <c r="GI781" s="56"/>
      <c r="GJ781" s="56"/>
      <c r="GK781" s="56"/>
      <c r="GL781" s="56"/>
      <c r="GM781" s="56"/>
      <c r="GN781" s="56"/>
      <c r="GO781" s="56"/>
      <c r="GP781" s="56"/>
      <c r="GQ781" s="56"/>
      <c r="GR781" s="56"/>
      <c r="GS781" s="56"/>
      <c r="GT781" s="56"/>
      <c r="GU781" s="56"/>
      <c r="GV781" s="56"/>
      <c r="GW781" s="56"/>
      <c r="GX781" s="56"/>
      <c r="GY781" s="56"/>
      <c r="GZ781" s="56"/>
      <c r="HA781" s="56"/>
      <c r="HB781" s="56"/>
      <c r="HC781" s="56"/>
      <c r="HD781" s="56"/>
      <c r="HE781" s="56"/>
      <c r="HF781" s="56"/>
      <c r="HG781" s="56"/>
      <c r="HH781" s="56"/>
      <c r="HI781" s="56"/>
      <c r="HJ781" s="56"/>
      <c r="HK781" s="56"/>
      <c r="HL781" s="56"/>
      <c r="HM781" s="56"/>
    </row>
    <row r="782" spans="2:221" x14ac:dyDescent="0.25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  <c r="EO782" s="56"/>
      <c r="EP782" s="56"/>
      <c r="EQ782" s="56"/>
      <c r="ER782" s="56"/>
      <c r="ES782" s="56"/>
      <c r="ET782" s="56"/>
      <c r="EU782" s="56"/>
      <c r="EV782" s="56"/>
      <c r="EW782" s="56"/>
      <c r="EX782" s="56"/>
      <c r="EY782" s="56"/>
      <c r="EZ782" s="56"/>
      <c r="FA782" s="56"/>
      <c r="FB782" s="56"/>
      <c r="FC782" s="56"/>
      <c r="FD782" s="56"/>
      <c r="FE782" s="56"/>
      <c r="FF782" s="56"/>
      <c r="FG782" s="56"/>
      <c r="FH782" s="56"/>
      <c r="FI782" s="56"/>
      <c r="FJ782" s="56"/>
      <c r="FK782" s="56"/>
      <c r="FL782" s="56"/>
      <c r="FM782" s="56"/>
      <c r="FN782" s="56"/>
      <c r="FO782" s="56"/>
      <c r="FP782" s="56"/>
      <c r="FQ782" s="56"/>
      <c r="FR782" s="56"/>
      <c r="FS782" s="56"/>
      <c r="FT782" s="56"/>
      <c r="FU782" s="56"/>
      <c r="FV782" s="56"/>
      <c r="FW782" s="56"/>
      <c r="FX782" s="56"/>
      <c r="FY782" s="56"/>
      <c r="FZ782" s="56"/>
      <c r="GA782" s="56"/>
      <c r="GB782" s="56"/>
      <c r="GC782" s="56"/>
      <c r="GD782" s="56"/>
      <c r="GE782" s="56"/>
      <c r="GF782" s="56"/>
      <c r="GG782" s="56"/>
      <c r="GH782" s="56"/>
      <c r="GI782" s="56"/>
      <c r="GJ782" s="56"/>
      <c r="GK782" s="56"/>
      <c r="GL782" s="56"/>
      <c r="GM782" s="56"/>
      <c r="GN782" s="56"/>
      <c r="GO782" s="56"/>
      <c r="GP782" s="56"/>
      <c r="GQ782" s="56"/>
      <c r="GR782" s="56"/>
      <c r="GS782" s="56"/>
      <c r="GT782" s="56"/>
      <c r="GU782" s="56"/>
      <c r="GV782" s="56"/>
      <c r="GW782" s="56"/>
      <c r="GX782" s="56"/>
      <c r="GY782" s="56"/>
      <c r="GZ782" s="56"/>
      <c r="HA782" s="56"/>
      <c r="HB782" s="56"/>
      <c r="HC782" s="56"/>
      <c r="HD782" s="56"/>
      <c r="HE782" s="56"/>
      <c r="HF782" s="56"/>
      <c r="HG782" s="56"/>
      <c r="HH782" s="56"/>
      <c r="HI782" s="56"/>
      <c r="HJ782" s="56"/>
      <c r="HK782" s="56"/>
      <c r="HL782" s="56"/>
      <c r="HM782" s="56"/>
    </row>
    <row r="783" spans="2:221" x14ac:dyDescent="0.25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  <c r="EO783" s="56"/>
      <c r="EP783" s="56"/>
      <c r="EQ783" s="56"/>
      <c r="ER783" s="56"/>
      <c r="ES783" s="56"/>
      <c r="ET783" s="56"/>
      <c r="EU783" s="56"/>
      <c r="EV783" s="56"/>
      <c r="EW783" s="56"/>
      <c r="EX783" s="56"/>
      <c r="EY783" s="56"/>
      <c r="EZ783" s="56"/>
      <c r="FA783" s="56"/>
      <c r="FB783" s="56"/>
      <c r="FC783" s="56"/>
      <c r="FD783" s="56"/>
      <c r="FE783" s="56"/>
      <c r="FF783" s="56"/>
      <c r="FG783" s="56"/>
      <c r="FH783" s="56"/>
      <c r="FI783" s="56"/>
      <c r="FJ783" s="56"/>
      <c r="FK783" s="56"/>
      <c r="FL783" s="56"/>
      <c r="FM783" s="56"/>
      <c r="FN783" s="56"/>
      <c r="FO783" s="56"/>
      <c r="FP783" s="56"/>
      <c r="FQ783" s="56"/>
      <c r="FR783" s="56"/>
      <c r="FS783" s="56"/>
      <c r="FT783" s="56"/>
      <c r="FU783" s="56"/>
      <c r="FV783" s="56"/>
      <c r="FW783" s="56"/>
      <c r="FX783" s="56"/>
      <c r="FY783" s="56"/>
      <c r="FZ783" s="56"/>
      <c r="GA783" s="56"/>
      <c r="GB783" s="56"/>
      <c r="GC783" s="56"/>
      <c r="GD783" s="56"/>
      <c r="GE783" s="56"/>
      <c r="GF783" s="56"/>
      <c r="GG783" s="56"/>
      <c r="GH783" s="56"/>
      <c r="GI783" s="56"/>
      <c r="GJ783" s="56"/>
      <c r="GK783" s="56"/>
      <c r="GL783" s="56"/>
      <c r="GM783" s="56"/>
      <c r="GN783" s="56"/>
      <c r="GO783" s="56"/>
      <c r="GP783" s="56"/>
      <c r="GQ783" s="56"/>
      <c r="GR783" s="56"/>
      <c r="GS783" s="56"/>
      <c r="GT783" s="56"/>
      <c r="GU783" s="56"/>
      <c r="GV783" s="56"/>
      <c r="GW783" s="56"/>
      <c r="GX783" s="56"/>
      <c r="GY783" s="56"/>
      <c r="GZ783" s="56"/>
      <c r="HA783" s="56"/>
      <c r="HB783" s="56"/>
      <c r="HC783" s="56"/>
      <c r="HD783" s="56"/>
      <c r="HE783" s="56"/>
      <c r="HF783" s="56"/>
      <c r="HG783" s="56"/>
      <c r="HH783" s="56"/>
      <c r="HI783" s="56"/>
      <c r="HJ783" s="56"/>
      <c r="HK783" s="56"/>
      <c r="HL783" s="56"/>
      <c r="HM783" s="56"/>
    </row>
    <row r="784" spans="2:221" x14ac:dyDescent="0.25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  <c r="EO784" s="56"/>
      <c r="EP784" s="56"/>
      <c r="EQ784" s="56"/>
      <c r="ER784" s="56"/>
      <c r="ES784" s="56"/>
      <c r="ET784" s="56"/>
      <c r="EU784" s="56"/>
      <c r="EV784" s="56"/>
      <c r="EW784" s="56"/>
      <c r="EX784" s="56"/>
      <c r="EY784" s="56"/>
      <c r="EZ784" s="56"/>
      <c r="FA784" s="56"/>
      <c r="FB784" s="56"/>
      <c r="FC784" s="56"/>
      <c r="FD784" s="56"/>
      <c r="FE784" s="56"/>
      <c r="FF784" s="56"/>
      <c r="FG784" s="56"/>
      <c r="FH784" s="56"/>
      <c r="FI784" s="56"/>
      <c r="FJ784" s="56"/>
      <c r="FK784" s="56"/>
      <c r="FL784" s="56"/>
      <c r="FM784" s="56"/>
      <c r="FN784" s="56"/>
      <c r="FO784" s="56"/>
      <c r="FP784" s="56"/>
      <c r="FQ784" s="56"/>
      <c r="FR784" s="56"/>
      <c r="FS784" s="56"/>
      <c r="FT784" s="56"/>
      <c r="FU784" s="56"/>
      <c r="FV784" s="56"/>
      <c r="FW784" s="56"/>
      <c r="FX784" s="56"/>
      <c r="FY784" s="56"/>
      <c r="FZ784" s="56"/>
      <c r="GA784" s="56"/>
      <c r="GB784" s="56"/>
      <c r="GC784" s="56"/>
      <c r="GD784" s="56"/>
      <c r="GE784" s="56"/>
      <c r="GF784" s="56"/>
      <c r="GG784" s="56"/>
      <c r="GH784" s="56"/>
      <c r="GI784" s="56"/>
      <c r="GJ784" s="56"/>
      <c r="GK784" s="56"/>
      <c r="GL784" s="56"/>
      <c r="GM784" s="56"/>
      <c r="GN784" s="56"/>
      <c r="GO784" s="56"/>
      <c r="GP784" s="56"/>
      <c r="GQ784" s="56"/>
      <c r="GR784" s="56"/>
      <c r="GS784" s="56"/>
      <c r="GT784" s="56"/>
      <c r="GU784" s="56"/>
      <c r="GV784" s="56"/>
      <c r="GW784" s="56"/>
      <c r="GX784" s="56"/>
      <c r="GY784" s="56"/>
      <c r="GZ784" s="56"/>
      <c r="HA784" s="56"/>
      <c r="HB784" s="56"/>
      <c r="HC784" s="56"/>
      <c r="HD784" s="56"/>
      <c r="HE784" s="56"/>
      <c r="HF784" s="56"/>
      <c r="HG784" s="56"/>
      <c r="HH784" s="56"/>
      <c r="HI784" s="56"/>
      <c r="HJ784" s="56"/>
      <c r="HK784" s="56"/>
      <c r="HL784" s="56"/>
      <c r="HM784" s="56"/>
    </row>
    <row r="785" spans="2:221" x14ac:dyDescent="0.25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  <c r="EO785" s="56"/>
      <c r="EP785" s="56"/>
      <c r="EQ785" s="56"/>
      <c r="ER785" s="56"/>
      <c r="ES785" s="56"/>
      <c r="ET785" s="56"/>
      <c r="EU785" s="56"/>
      <c r="EV785" s="56"/>
      <c r="EW785" s="56"/>
      <c r="EX785" s="56"/>
      <c r="EY785" s="56"/>
      <c r="EZ785" s="56"/>
      <c r="FA785" s="56"/>
      <c r="FB785" s="56"/>
      <c r="FC785" s="56"/>
      <c r="FD785" s="56"/>
      <c r="FE785" s="56"/>
      <c r="FF785" s="56"/>
      <c r="FG785" s="56"/>
      <c r="FH785" s="56"/>
      <c r="FI785" s="56"/>
      <c r="FJ785" s="56"/>
      <c r="FK785" s="56"/>
      <c r="FL785" s="56"/>
      <c r="FM785" s="56"/>
      <c r="FN785" s="56"/>
      <c r="FO785" s="56"/>
      <c r="FP785" s="56"/>
      <c r="FQ785" s="56"/>
      <c r="FR785" s="56"/>
      <c r="FS785" s="56"/>
      <c r="FT785" s="56"/>
      <c r="FU785" s="56"/>
      <c r="FV785" s="56"/>
      <c r="FW785" s="56"/>
      <c r="FX785" s="56"/>
      <c r="FY785" s="56"/>
      <c r="FZ785" s="56"/>
      <c r="GA785" s="56"/>
      <c r="GB785" s="56"/>
      <c r="GC785" s="56"/>
      <c r="GD785" s="56"/>
      <c r="GE785" s="56"/>
      <c r="GF785" s="56"/>
      <c r="GG785" s="56"/>
      <c r="GH785" s="56"/>
      <c r="GI785" s="56"/>
      <c r="GJ785" s="56"/>
      <c r="GK785" s="56"/>
      <c r="GL785" s="56"/>
      <c r="GM785" s="56"/>
      <c r="GN785" s="56"/>
      <c r="GO785" s="56"/>
      <c r="GP785" s="56"/>
      <c r="GQ785" s="56"/>
      <c r="GR785" s="56"/>
      <c r="GS785" s="56"/>
      <c r="GT785" s="56"/>
      <c r="GU785" s="56"/>
      <c r="GV785" s="56"/>
      <c r="GW785" s="56"/>
      <c r="GX785" s="56"/>
      <c r="GY785" s="56"/>
      <c r="GZ785" s="56"/>
      <c r="HA785" s="56"/>
      <c r="HB785" s="56"/>
      <c r="HC785" s="56"/>
      <c r="HD785" s="56"/>
      <c r="HE785" s="56"/>
      <c r="HF785" s="56"/>
      <c r="HG785" s="56"/>
      <c r="HH785" s="56"/>
      <c r="HI785" s="56"/>
      <c r="HJ785" s="56"/>
      <c r="HK785" s="56"/>
      <c r="HL785" s="56"/>
      <c r="HM785" s="56"/>
    </row>
    <row r="786" spans="2:221" x14ac:dyDescent="0.25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  <c r="EO786" s="56"/>
      <c r="EP786" s="56"/>
      <c r="EQ786" s="56"/>
      <c r="ER786" s="56"/>
      <c r="ES786" s="56"/>
      <c r="ET786" s="56"/>
      <c r="EU786" s="56"/>
      <c r="EV786" s="56"/>
      <c r="EW786" s="56"/>
      <c r="EX786" s="56"/>
      <c r="EY786" s="56"/>
      <c r="EZ786" s="56"/>
      <c r="FA786" s="56"/>
      <c r="FB786" s="56"/>
      <c r="FC786" s="56"/>
      <c r="FD786" s="56"/>
      <c r="FE786" s="56"/>
      <c r="FF786" s="56"/>
      <c r="FG786" s="56"/>
      <c r="FH786" s="56"/>
      <c r="FI786" s="56"/>
      <c r="FJ786" s="56"/>
      <c r="FK786" s="56"/>
      <c r="FL786" s="56"/>
      <c r="FM786" s="56"/>
      <c r="FN786" s="56"/>
      <c r="FO786" s="56"/>
      <c r="FP786" s="56"/>
      <c r="FQ786" s="56"/>
      <c r="FR786" s="56"/>
      <c r="FS786" s="56"/>
      <c r="FT786" s="56"/>
      <c r="FU786" s="56"/>
      <c r="FV786" s="56"/>
      <c r="FW786" s="56"/>
      <c r="FX786" s="56"/>
      <c r="FY786" s="56"/>
      <c r="FZ786" s="56"/>
      <c r="GA786" s="56"/>
      <c r="GB786" s="56"/>
      <c r="GC786" s="56"/>
      <c r="GD786" s="56"/>
      <c r="GE786" s="56"/>
      <c r="GF786" s="56"/>
      <c r="GG786" s="56"/>
      <c r="GH786" s="56"/>
      <c r="GI786" s="56"/>
      <c r="GJ786" s="56"/>
      <c r="GK786" s="56"/>
      <c r="GL786" s="56"/>
      <c r="GM786" s="56"/>
      <c r="GN786" s="56"/>
      <c r="GO786" s="56"/>
      <c r="GP786" s="56"/>
      <c r="GQ786" s="56"/>
      <c r="GR786" s="56"/>
      <c r="GS786" s="56"/>
      <c r="GT786" s="56"/>
      <c r="GU786" s="56"/>
      <c r="GV786" s="56"/>
      <c r="GW786" s="56"/>
      <c r="GX786" s="56"/>
      <c r="GY786" s="56"/>
      <c r="GZ786" s="56"/>
      <c r="HA786" s="56"/>
      <c r="HB786" s="56"/>
      <c r="HC786" s="56"/>
      <c r="HD786" s="56"/>
      <c r="HE786" s="56"/>
      <c r="HF786" s="56"/>
      <c r="HG786" s="56"/>
      <c r="HH786" s="56"/>
      <c r="HI786" s="56"/>
      <c r="HJ786" s="56"/>
      <c r="HK786" s="56"/>
      <c r="HL786" s="56"/>
      <c r="HM786" s="56"/>
    </row>
    <row r="787" spans="2:221" x14ac:dyDescent="0.25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  <c r="EO787" s="56"/>
      <c r="EP787" s="56"/>
      <c r="EQ787" s="56"/>
      <c r="ER787" s="56"/>
      <c r="ES787" s="56"/>
      <c r="ET787" s="56"/>
      <c r="EU787" s="56"/>
      <c r="EV787" s="56"/>
      <c r="EW787" s="56"/>
      <c r="EX787" s="56"/>
      <c r="EY787" s="56"/>
      <c r="EZ787" s="56"/>
      <c r="FA787" s="56"/>
      <c r="FB787" s="56"/>
      <c r="FC787" s="56"/>
      <c r="FD787" s="56"/>
      <c r="FE787" s="56"/>
      <c r="FF787" s="56"/>
      <c r="FG787" s="56"/>
      <c r="FH787" s="56"/>
      <c r="FI787" s="56"/>
      <c r="FJ787" s="56"/>
      <c r="FK787" s="56"/>
      <c r="FL787" s="56"/>
      <c r="FM787" s="56"/>
      <c r="FN787" s="56"/>
      <c r="FO787" s="56"/>
      <c r="FP787" s="56"/>
      <c r="FQ787" s="56"/>
      <c r="FR787" s="56"/>
      <c r="FS787" s="56"/>
      <c r="FT787" s="56"/>
      <c r="FU787" s="56"/>
      <c r="FV787" s="56"/>
      <c r="FW787" s="56"/>
      <c r="FX787" s="56"/>
      <c r="FY787" s="56"/>
      <c r="FZ787" s="56"/>
      <c r="GA787" s="56"/>
      <c r="GB787" s="56"/>
      <c r="GC787" s="56"/>
      <c r="GD787" s="56"/>
      <c r="GE787" s="56"/>
      <c r="GF787" s="56"/>
      <c r="GG787" s="56"/>
      <c r="GH787" s="56"/>
      <c r="GI787" s="56"/>
      <c r="GJ787" s="56"/>
      <c r="GK787" s="56"/>
      <c r="GL787" s="56"/>
      <c r="GM787" s="56"/>
      <c r="GN787" s="56"/>
      <c r="GO787" s="56"/>
      <c r="GP787" s="56"/>
      <c r="GQ787" s="56"/>
      <c r="GR787" s="56"/>
      <c r="GS787" s="56"/>
      <c r="GT787" s="56"/>
      <c r="GU787" s="56"/>
      <c r="GV787" s="56"/>
      <c r="GW787" s="56"/>
      <c r="GX787" s="56"/>
      <c r="GY787" s="56"/>
      <c r="GZ787" s="56"/>
      <c r="HA787" s="56"/>
      <c r="HB787" s="56"/>
      <c r="HC787" s="56"/>
      <c r="HD787" s="56"/>
      <c r="HE787" s="56"/>
      <c r="HF787" s="56"/>
      <c r="HG787" s="56"/>
      <c r="HH787" s="56"/>
      <c r="HI787" s="56"/>
      <c r="HJ787" s="56"/>
      <c r="HK787" s="56"/>
      <c r="HL787" s="56"/>
      <c r="HM787" s="56"/>
    </row>
    <row r="788" spans="2:221" x14ac:dyDescent="0.25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  <c r="EO788" s="56"/>
      <c r="EP788" s="56"/>
      <c r="EQ788" s="56"/>
      <c r="ER788" s="56"/>
      <c r="ES788" s="56"/>
      <c r="ET788" s="56"/>
      <c r="EU788" s="56"/>
      <c r="EV788" s="56"/>
      <c r="EW788" s="56"/>
      <c r="EX788" s="56"/>
      <c r="EY788" s="56"/>
      <c r="EZ788" s="56"/>
      <c r="FA788" s="56"/>
      <c r="FB788" s="56"/>
      <c r="FC788" s="56"/>
      <c r="FD788" s="56"/>
      <c r="FE788" s="56"/>
      <c r="FF788" s="56"/>
      <c r="FG788" s="56"/>
      <c r="FH788" s="56"/>
      <c r="FI788" s="56"/>
      <c r="FJ788" s="56"/>
      <c r="FK788" s="56"/>
      <c r="FL788" s="56"/>
      <c r="FM788" s="56"/>
      <c r="FN788" s="56"/>
      <c r="FO788" s="56"/>
      <c r="FP788" s="56"/>
      <c r="FQ788" s="56"/>
      <c r="FR788" s="56"/>
      <c r="FS788" s="56"/>
      <c r="FT788" s="56"/>
      <c r="FU788" s="56"/>
      <c r="FV788" s="56"/>
      <c r="FW788" s="56"/>
      <c r="FX788" s="56"/>
      <c r="FY788" s="56"/>
      <c r="FZ788" s="56"/>
      <c r="GA788" s="56"/>
      <c r="GB788" s="56"/>
      <c r="GC788" s="56"/>
      <c r="GD788" s="56"/>
      <c r="GE788" s="56"/>
      <c r="GF788" s="56"/>
      <c r="GG788" s="56"/>
      <c r="GH788" s="56"/>
      <c r="GI788" s="56"/>
      <c r="GJ788" s="56"/>
      <c r="GK788" s="56"/>
      <c r="GL788" s="56"/>
      <c r="GM788" s="56"/>
      <c r="GN788" s="56"/>
      <c r="GO788" s="56"/>
      <c r="GP788" s="56"/>
      <c r="GQ788" s="56"/>
      <c r="GR788" s="56"/>
      <c r="GS788" s="56"/>
      <c r="GT788" s="56"/>
      <c r="GU788" s="56"/>
      <c r="GV788" s="56"/>
      <c r="GW788" s="56"/>
      <c r="GX788" s="56"/>
      <c r="GY788" s="56"/>
      <c r="GZ788" s="56"/>
      <c r="HA788" s="56"/>
      <c r="HB788" s="56"/>
      <c r="HC788" s="56"/>
      <c r="HD788" s="56"/>
      <c r="HE788" s="56"/>
      <c r="HF788" s="56"/>
      <c r="HG788" s="56"/>
      <c r="HH788" s="56"/>
      <c r="HI788" s="56"/>
      <c r="HJ788" s="56"/>
      <c r="HK788" s="56"/>
      <c r="HL788" s="56"/>
      <c r="HM788" s="56"/>
    </row>
    <row r="789" spans="2:221" x14ac:dyDescent="0.25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  <c r="EO789" s="56"/>
      <c r="EP789" s="56"/>
      <c r="EQ789" s="56"/>
      <c r="ER789" s="56"/>
      <c r="ES789" s="56"/>
      <c r="ET789" s="56"/>
      <c r="EU789" s="56"/>
      <c r="EV789" s="56"/>
      <c r="EW789" s="56"/>
      <c r="EX789" s="56"/>
      <c r="EY789" s="56"/>
      <c r="EZ789" s="56"/>
      <c r="FA789" s="56"/>
      <c r="FB789" s="56"/>
      <c r="FC789" s="56"/>
      <c r="FD789" s="56"/>
      <c r="FE789" s="56"/>
      <c r="FF789" s="56"/>
      <c r="FG789" s="56"/>
      <c r="FH789" s="56"/>
      <c r="FI789" s="56"/>
      <c r="FJ789" s="56"/>
      <c r="FK789" s="56"/>
      <c r="FL789" s="56"/>
      <c r="FM789" s="56"/>
      <c r="FN789" s="56"/>
      <c r="FO789" s="56"/>
      <c r="FP789" s="56"/>
      <c r="FQ789" s="56"/>
      <c r="FR789" s="56"/>
      <c r="FS789" s="56"/>
      <c r="FT789" s="56"/>
      <c r="FU789" s="56"/>
      <c r="FV789" s="56"/>
      <c r="FW789" s="56"/>
      <c r="FX789" s="56"/>
      <c r="FY789" s="56"/>
      <c r="FZ789" s="56"/>
      <c r="GA789" s="56"/>
      <c r="GB789" s="56"/>
      <c r="GC789" s="56"/>
      <c r="GD789" s="56"/>
      <c r="GE789" s="56"/>
      <c r="GF789" s="56"/>
      <c r="GG789" s="56"/>
      <c r="GH789" s="56"/>
      <c r="GI789" s="56"/>
      <c r="GJ789" s="56"/>
      <c r="GK789" s="56"/>
      <c r="GL789" s="56"/>
      <c r="GM789" s="56"/>
      <c r="GN789" s="56"/>
      <c r="GO789" s="56"/>
      <c r="GP789" s="56"/>
      <c r="GQ789" s="56"/>
      <c r="GR789" s="56"/>
      <c r="GS789" s="56"/>
      <c r="GT789" s="56"/>
      <c r="GU789" s="56"/>
      <c r="GV789" s="56"/>
      <c r="GW789" s="56"/>
      <c r="GX789" s="56"/>
      <c r="GY789" s="56"/>
      <c r="GZ789" s="56"/>
      <c r="HA789" s="56"/>
      <c r="HB789" s="56"/>
      <c r="HC789" s="56"/>
      <c r="HD789" s="56"/>
      <c r="HE789" s="56"/>
      <c r="HF789" s="56"/>
      <c r="HG789" s="56"/>
      <c r="HH789" s="56"/>
      <c r="HI789" s="56"/>
      <c r="HJ789" s="56"/>
      <c r="HK789" s="56"/>
      <c r="HL789" s="56"/>
      <c r="HM789" s="56"/>
    </row>
    <row r="790" spans="2:221" x14ac:dyDescent="0.25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  <c r="EO790" s="56"/>
      <c r="EP790" s="56"/>
      <c r="EQ790" s="56"/>
      <c r="ER790" s="56"/>
      <c r="ES790" s="56"/>
      <c r="ET790" s="56"/>
      <c r="EU790" s="56"/>
      <c r="EV790" s="56"/>
      <c r="EW790" s="56"/>
      <c r="EX790" s="56"/>
      <c r="EY790" s="56"/>
      <c r="EZ790" s="56"/>
      <c r="FA790" s="56"/>
      <c r="FB790" s="56"/>
      <c r="FC790" s="56"/>
      <c r="FD790" s="56"/>
      <c r="FE790" s="56"/>
      <c r="FF790" s="56"/>
      <c r="FG790" s="56"/>
      <c r="FH790" s="56"/>
      <c r="FI790" s="56"/>
      <c r="FJ790" s="56"/>
      <c r="FK790" s="56"/>
      <c r="FL790" s="56"/>
      <c r="FM790" s="56"/>
      <c r="FN790" s="56"/>
      <c r="FO790" s="56"/>
      <c r="FP790" s="56"/>
      <c r="FQ790" s="56"/>
      <c r="FR790" s="56"/>
      <c r="FS790" s="56"/>
      <c r="FT790" s="56"/>
      <c r="FU790" s="56"/>
      <c r="FV790" s="56"/>
      <c r="FW790" s="56"/>
      <c r="FX790" s="56"/>
      <c r="FY790" s="56"/>
      <c r="FZ790" s="56"/>
      <c r="GA790" s="56"/>
      <c r="GB790" s="56"/>
      <c r="GC790" s="56"/>
      <c r="GD790" s="56"/>
      <c r="GE790" s="56"/>
      <c r="GF790" s="56"/>
      <c r="GG790" s="56"/>
      <c r="GH790" s="56"/>
      <c r="GI790" s="56"/>
      <c r="GJ790" s="56"/>
      <c r="GK790" s="56"/>
      <c r="GL790" s="56"/>
      <c r="GM790" s="56"/>
      <c r="GN790" s="56"/>
      <c r="GO790" s="56"/>
      <c r="GP790" s="56"/>
      <c r="GQ790" s="56"/>
      <c r="GR790" s="56"/>
      <c r="GS790" s="56"/>
      <c r="GT790" s="56"/>
      <c r="GU790" s="56"/>
      <c r="GV790" s="56"/>
      <c r="GW790" s="56"/>
      <c r="GX790" s="56"/>
      <c r="GY790" s="56"/>
      <c r="GZ790" s="56"/>
      <c r="HA790" s="56"/>
      <c r="HB790" s="56"/>
      <c r="HC790" s="56"/>
      <c r="HD790" s="56"/>
      <c r="HE790" s="56"/>
      <c r="HF790" s="56"/>
      <c r="HG790" s="56"/>
      <c r="HH790" s="56"/>
      <c r="HI790" s="56"/>
      <c r="HJ790" s="56"/>
      <c r="HK790" s="56"/>
      <c r="HL790" s="56"/>
      <c r="HM790" s="56"/>
    </row>
    <row r="791" spans="2:221" x14ac:dyDescent="0.25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  <c r="EO791" s="56"/>
      <c r="EP791" s="56"/>
      <c r="EQ791" s="56"/>
      <c r="ER791" s="56"/>
      <c r="ES791" s="56"/>
      <c r="ET791" s="56"/>
      <c r="EU791" s="56"/>
      <c r="EV791" s="56"/>
      <c r="EW791" s="56"/>
      <c r="EX791" s="56"/>
      <c r="EY791" s="56"/>
      <c r="EZ791" s="56"/>
      <c r="FA791" s="56"/>
      <c r="FB791" s="56"/>
      <c r="FC791" s="56"/>
      <c r="FD791" s="56"/>
      <c r="FE791" s="56"/>
      <c r="FF791" s="56"/>
      <c r="FG791" s="56"/>
      <c r="FH791" s="56"/>
      <c r="FI791" s="56"/>
      <c r="FJ791" s="56"/>
      <c r="FK791" s="56"/>
      <c r="FL791" s="56"/>
      <c r="FM791" s="56"/>
      <c r="FN791" s="56"/>
      <c r="FO791" s="56"/>
      <c r="FP791" s="56"/>
      <c r="FQ791" s="56"/>
      <c r="FR791" s="56"/>
      <c r="FS791" s="56"/>
      <c r="FT791" s="56"/>
      <c r="FU791" s="56"/>
      <c r="FV791" s="56"/>
      <c r="FW791" s="56"/>
      <c r="FX791" s="56"/>
      <c r="FY791" s="56"/>
      <c r="FZ791" s="56"/>
      <c r="GA791" s="56"/>
      <c r="GB791" s="56"/>
      <c r="GC791" s="56"/>
      <c r="GD791" s="56"/>
      <c r="GE791" s="56"/>
      <c r="GF791" s="56"/>
      <c r="GG791" s="56"/>
      <c r="GH791" s="56"/>
      <c r="GI791" s="56"/>
      <c r="GJ791" s="56"/>
      <c r="GK791" s="56"/>
      <c r="GL791" s="56"/>
      <c r="GM791" s="56"/>
      <c r="GN791" s="56"/>
      <c r="GO791" s="56"/>
      <c r="GP791" s="56"/>
      <c r="GQ791" s="56"/>
      <c r="GR791" s="56"/>
      <c r="GS791" s="56"/>
      <c r="GT791" s="56"/>
      <c r="GU791" s="56"/>
      <c r="GV791" s="56"/>
      <c r="GW791" s="56"/>
      <c r="GX791" s="56"/>
      <c r="GY791" s="56"/>
      <c r="GZ791" s="56"/>
      <c r="HA791" s="56"/>
      <c r="HB791" s="56"/>
      <c r="HC791" s="56"/>
      <c r="HD791" s="56"/>
      <c r="HE791" s="56"/>
      <c r="HF791" s="56"/>
      <c r="HG791" s="56"/>
      <c r="HH791" s="56"/>
      <c r="HI791" s="56"/>
      <c r="HJ791" s="56"/>
      <c r="HK791" s="56"/>
      <c r="HL791" s="56"/>
      <c r="HM791" s="56"/>
    </row>
    <row r="792" spans="2:221" x14ac:dyDescent="0.25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  <c r="EO792" s="56"/>
      <c r="EP792" s="56"/>
      <c r="EQ792" s="56"/>
      <c r="ER792" s="56"/>
      <c r="ES792" s="56"/>
      <c r="ET792" s="56"/>
      <c r="EU792" s="56"/>
      <c r="EV792" s="56"/>
      <c r="EW792" s="56"/>
      <c r="EX792" s="56"/>
      <c r="EY792" s="56"/>
      <c r="EZ792" s="56"/>
      <c r="FA792" s="56"/>
      <c r="FB792" s="56"/>
      <c r="FC792" s="56"/>
      <c r="FD792" s="56"/>
      <c r="FE792" s="56"/>
      <c r="FF792" s="56"/>
      <c r="FG792" s="56"/>
      <c r="FH792" s="56"/>
      <c r="FI792" s="56"/>
      <c r="FJ792" s="56"/>
      <c r="FK792" s="56"/>
      <c r="FL792" s="56"/>
      <c r="FM792" s="56"/>
      <c r="FN792" s="56"/>
      <c r="FO792" s="56"/>
      <c r="FP792" s="56"/>
      <c r="FQ792" s="56"/>
      <c r="FR792" s="56"/>
      <c r="FS792" s="56"/>
      <c r="FT792" s="56"/>
      <c r="FU792" s="56"/>
      <c r="FV792" s="56"/>
      <c r="FW792" s="56"/>
      <c r="FX792" s="56"/>
      <c r="FY792" s="56"/>
      <c r="FZ792" s="56"/>
      <c r="GA792" s="56"/>
      <c r="GB792" s="56"/>
      <c r="GC792" s="56"/>
      <c r="GD792" s="56"/>
      <c r="GE792" s="56"/>
      <c r="GF792" s="56"/>
      <c r="GG792" s="56"/>
      <c r="GH792" s="56"/>
      <c r="GI792" s="56"/>
      <c r="GJ792" s="56"/>
      <c r="GK792" s="56"/>
      <c r="GL792" s="56"/>
      <c r="GM792" s="56"/>
      <c r="GN792" s="56"/>
      <c r="GO792" s="56"/>
      <c r="GP792" s="56"/>
      <c r="GQ792" s="56"/>
      <c r="GR792" s="56"/>
      <c r="GS792" s="56"/>
      <c r="GT792" s="56"/>
      <c r="GU792" s="56"/>
      <c r="GV792" s="56"/>
      <c r="GW792" s="56"/>
      <c r="GX792" s="56"/>
      <c r="GY792" s="56"/>
      <c r="GZ792" s="56"/>
      <c r="HA792" s="56"/>
      <c r="HB792" s="56"/>
      <c r="HC792" s="56"/>
      <c r="HD792" s="56"/>
      <c r="HE792" s="56"/>
      <c r="HF792" s="56"/>
      <c r="HG792" s="56"/>
      <c r="HH792" s="56"/>
      <c r="HI792" s="56"/>
      <c r="HJ792" s="56"/>
      <c r="HK792" s="56"/>
      <c r="HL792" s="56"/>
      <c r="HM792" s="56"/>
    </row>
    <row r="793" spans="2:221" x14ac:dyDescent="0.25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  <c r="EO793" s="56"/>
      <c r="EP793" s="56"/>
      <c r="EQ793" s="56"/>
      <c r="ER793" s="56"/>
      <c r="ES793" s="56"/>
      <c r="ET793" s="56"/>
      <c r="EU793" s="56"/>
      <c r="EV793" s="56"/>
      <c r="EW793" s="56"/>
      <c r="EX793" s="56"/>
      <c r="EY793" s="56"/>
      <c r="EZ793" s="56"/>
      <c r="FA793" s="56"/>
      <c r="FB793" s="56"/>
      <c r="FC793" s="56"/>
      <c r="FD793" s="56"/>
      <c r="FE793" s="56"/>
      <c r="FF793" s="56"/>
      <c r="FG793" s="56"/>
      <c r="FH793" s="56"/>
      <c r="FI793" s="56"/>
      <c r="FJ793" s="56"/>
      <c r="FK793" s="56"/>
      <c r="FL793" s="56"/>
      <c r="FM793" s="56"/>
      <c r="FN793" s="56"/>
      <c r="FO793" s="56"/>
      <c r="FP793" s="56"/>
      <c r="FQ793" s="56"/>
      <c r="FR793" s="56"/>
      <c r="FS793" s="56"/>
      <c r="FT793" s="56"/>
      <c r="FU793" s="56"/>
      <c r="FV793" s="56"/>
      <c r="FW793" s="56"/>
      <c r="FX793" s="56"/>
      <c r="FY793" s="56"/>
      <c r="FZ793" s="56"/>
      <c r="GA793" s="56"/>
      <c r="GB793" s="56"/>
      <c r="GC793" s="56"/>
      <c r="GD793" s="56"/>
      <c r="GE793" s="56"/>
      <c r="GF793" s="56"/>
      <c r="GG793" s="56"/>
      <c r="GH793" s="56"/>
      <c r="GI793" s="56"/>
      <c r="GJ793" s="56"/>
      <c r="GK793" s="56"/>
      <c r="GL793" s="56"/>
      <c r="GM793" s="56"/>
      <c r="GN793" s="56"/>
      <c r="GO793" s="56"/>
      <c r="GP793" s="56"/>
      <c r="GQ793" s="56"/>
      <c r="GR793" s="56"/>
      <c r="GS793" s="56"/>
      <c r="GT793" s="56"/>
      <c r="GU793" s="56"/>
      <c r="GV793" s="56"/>
      <c r="GW793" s="56"/>
      <c r="GX793" s="56"/>
      <c r="GY793" s="56"/>
      <c r="GZ793" s="56"/>
      <c r="HA793" s="56"/>
      <c r="HB793" s="56"/>
      <c r="HC793" s="56"/>
      <c r="HD793" s="56"/>
      <c r="HE793" s="56"/>
      <c r="HF793" s="56"/>
      <c r="HG793" s="56"/>
      <c r="HH793" s="56"/>
      <c r="HI793" s="56"/>
      <c r="HJ793" s="56"/>
      <c r="HK793" s="56"/>
      <c r="HL793" s="56"/>
      <c r="HM793" s="56"/>
    </row>
    <row r="794" spans="2:221" x14ac:dyDescent="0.25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56"/>
      <c r="EL794" s="56"/>
      <c r="EM794" s="56"/>
      <c r="EN794" s="56"/>
      <c r="EO794" s="56"/>
      <c r="EP794" s="56"/>
      <c r="EQ794" s="56"/>
      <c r="ER794" s="56"/>
      <c r="ES794" s="56"/>
      <c r="ET794" s="56"/>
      <c r="EU794" s="56"/>
      <c r="EV794" s="56"/>
      <c r="EW794" s="56"/>
      <c r="EX794" s="56"/>
      <c r="EY794" s="56"/>
      <c r="EZ794" s="56"/>
      <c r="FA794" s="56"/>
      <c r="FB794" s="56"/>
      <c r="FC794" s="56"/>
      <c r="FD794" s="56"/>
      <c r="FE794" s="56"/>
      <c r="FF794" s="56"/>
      <c r="FG794" s="56"/>
      <c r="FH794" s="56"/>
      <c r="FI794" s="56"/>
      <c r="FJ794" s="56"/>
      <c r="FK794" s="56"/>
      <c r="FL794" s="56"/>
      <c r="FM794" s="56"/>
      <c r="FN794" s="56"/>
      <c r="FO794" s="56"/>
      <c r="FP794" s="56"/>
      <c r="FQ794" s="56"/>
      <c r="FR794" s="56"/>
      <c r="FS794" s="56"/>
      <c r="FT794" s="56"/>
      <c r="FU794" s="56"/>
      <c r="FV794" s="56"/>
      <c r="FW794" s="56"/>
      <c r="FX794" s="56"/>
      <c r="FY794" s="56"/>
      <c r="FZ794" s="56"/>
      <c r="GA794" s="56"/>
      <c r="GB794" s="56"/>
      <c r="GC794" s="56"/>
      <c r="GD794" s="56"/>
      <c r="GE794" s="56"/>
      <c r="GF794" s="56"/>
      <c r="GG794" s="56"/>
      <c r="GH794" s="56"/>
      <c r="GI794" s="56"/>
      <c r="GJ794" s="56"/>
      <c r="GK794" s="56"/>
      <c r="GL794" s="56"/>
      <c r="GM794" s="56"/>
      <c r="GN794" s="56"/>
      <c r="GO794" s="56"/>
      <c r="GP794" s="56"/>
      <c r="GQ794" s="56"/>
      <c r="GR794" s="56"/>
      <c r="GS794" s="56"/>
      <c r="GT794" s="56"/>
      <c r="GU794" s="56"/>
      <c r="GV794" s="56"/>
      <c r="GW794" s="56"/>
      <c r="GX794" s="56"/>
      <c r="GY794" s="56"/>
      <c r="GZ794" s="56"/>
      <c r="HA794" s="56"/>
      <c r="HB794" s="56"/>
      <c r="HC794" s="56"/>
      <c r="HD794" s="56"/>
      <c r="HE794" s="56"/>
      <c r="HF794" s="56"/>
      <c r="HG794" s="56"/>
      <c r="HH794" s="56"/>
      <c r="HI794" s="56"/>
      <c r="HJ794" s="56"/>
      <c r="HK794" s="56"/>
      <c r="HL794" s="56"/>
      <c r="HM794" s="56"/>
    </row>
    <row r="795" spans="2:221" x14ac:dyDescent="0.25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  <c r="EO795" s="56"/>
      <c r="EP795" s="56"/>
      <c r="EQ795" s="56"/>
      <c r="ER795" s="56"/>
      <c r="ES795" s="56"/>
      <c r="ET795" s="56"/>
      <c r="EU795" s="56"/>
      <c r="EV795" s="56"/>
      <c r="EW795" s="56"/>
      <c r="EX795" s="56"/>
      <c r="EY795" s="56"/>
      <c r="EZ795" s="56"/>
      <c r="FA795" s="56"/>
      <c r="FB795" s="56"/>
      <c r="FC795" s="56"/>
      <c r="FD795" s="56"/>
      <c r="FE795" s="56"/>
      <c r="FF795" s="56"/>
      <c r="FG795" s="56"/>
      <c r="FH795" s="56"/>
      <c r="FI795" s="56"/>
      <c r="FJ795" s="56"/>
      <c r="FK795" s="56"/>
      <c r="FL795" s="56"/>
      <c r="FM795" s="56"/>
      <c r="FN795" s="56"/>
      <c r="FO795" s="56"/>
      <c r="FP795" s="56"/>
      <c r="FQ795" s="56"/>
      <c r="FR795" s="56"/>
      <c r="FS795" s="56"/>
      <c r="FT795" s="56"/>
      <c r="FU795" s="56"/>
      <c r="FV795" s="56"/>
      <c r="FW795" s="56"/>
      <c r="FX795" s="56"/>
      <c r="FY795" s="56"/>
      <c r="FZ795" s="56"/>
      <c r="GA795" s="56"/>
      <c r="GB795" s="56"/>
      <c r="GC795" s="56"/>
      <c r="GD795" s="56"/>
      <c r="GE795" s="56"/>
      <c r="GF795" s="56"/>
      <c r="GG795" s="56"/>
      <c r="GH795" s="56"/>
      <c r="GI795" s="56"/>
      <c r="GJ795" s="56"/>
      <c r="GK795" s="56"/>
      <c r="GL795" s="56"/>
      <c r="GM795" s="56"/>
      <c r="GN795" s="56"/>
      <c r="GO795" s="56"/>
      <c r="GP795" s="56"/>
      <c r="GQ795" s="56"/>
      <c r="GR795" s="56"/>
      <c r="GS795" s="56"/>
      <c r="GT795" s="56"/>
      <c r="GU795" s="56"/>
      <c r="GV795" s="56"/>
      <c r="GW795" s="56"/>
      <c r="GX795" s="56"/>
      <c r="GY795" s="56"/>
      <c r="GZ795" s="56"/>
      <c r="HA795" s="56"/>
      <c r="HB795" s="56"/>
      <c r="HC795" s="56"/>
      <c r="HD795" s="56"/>
      <c r="HE795" s="56"/>
      <c r="HF795" s="56"/>
      <c r="HG795" s="56"/>
      <c r="HH795" s="56"/>
      <c r="HI795" s="56"/>
      <c r="HJ795" s="56"/>
      <c r="HK795" s="56"/>
      <c r="HL795" s="56"/>
      <c r="HM795" s="56"/>
    </row>
    <row r="796" spans="2:221" x14ac:dyDescent="0.25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  <c r="EO796" s="56"/>
      <c r="EP796" s="56"/>
      <c r="EQ796" s="56"/>
      <c r="ER796" s="56"/>
      <c r="ES796" s="56"/>
      <c r="ET796" s="56"/>
      <c r="EU796" s="56"/>
      <c r="EV796" s="56"/>
      <c r="EW796" s="56"/>
      <c r="EX796" s="56"/>
      <c r="EY796" s="56"/>
      <c r="EZ796" s="56"/>
      <c r="FA796" s="56"/>
      <c r="FB796" s="56"/>
      <c r="FC796" s="56"/>
      <c r="FD796" s="56"/>
      <c r="FE796" s="56"/>
      <c r="FF796" s="56"/>
      <c r="FG796" s="56"/>
      <c r="FH796" s="56"/>
      <c r="FI796" s="56"/>
      <c r="FJ796" s="56"/>
      <c r="FK796" s="56"/>
      <c r="FL796" s="56"/>
      <c r="FM796" s="56"/>
      <c r="FN796" s="56"/>
      <c r="FO796" s="56"/>
      <c r="FP796" s="56"/>
      <c r="FQ796" s="56"/>
      <c r="FR796" s="56"/>
      <c r="FS796" s="56"/>
      <c r="FT796" s="56"/>
      <c r="FU796" s="56"/>
      <c r="FV796" s="56"/>
      <c r="FW796" s="56"/>
      <c r="FX796" s="56"/>
      <c r="FY796" s="56"/>
      <c r="FZ796" s="56"/>
      <c r="GA796" s="56"/>
      <c r="GB796" s="56"/>
      <c r="GC796" s="56"/>
      <c r="GD796" s="56"/>
      <c r="GE796" s="56"/>
      <c r="GF796" s="56"/>
      <c r="GG796" s="56"/>
      <c r="GH796" s="56"/>
      <c r="GI796" s="56"/>
      <c r="GJ796" s="56"/>
      <c r="GK796" s="56"/>
      <c r="GL796" s="56"/>
      <c r="GM796" s="56"/>
      <c r="GN796" s="56"/>
      <c r="GO796" s="56"/>
      <c r="GP796" s="56"/>
      <c r="GQ796" s="56"/>
      <c r="GR796" s="56"/>
      <c r="GS796" s="56"/>
      <c r="GT796" s="56"/>
      <c r="GU796" s="56"/>
      <c r="GV796" s="56"/>
      <c r="GW796" s="56"/>
      <c r="GX796" s="56"/>
      <c r="GY796" s="56"/>
      <c r="GZ796" s="56"/>
      <c r="HA796" s="56"/>
      <c r="HB796" s="56"/>
      <c r="HC796" s="56"/>
      <c r="HD796" s="56"/>
      <c r="HE796" s="56"/>
      <c r="HF796" s="56"/>
      <c r="HG796" s="56"/>
      <c r="HH796" s="56"/>
      <c r="HI796" s="56"/>
      <c r="HJ796" s="56"/>
      <c r="HK796" s="56"/>
      <c r="HL796" s="56"/>
      <c r="HM796" s="56"/>
    </row>
    <row r="797" spans="2:221" x14ac:dyDescent="0.25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  <c r="EO797" s="56"/>
      <c r="EP797" s="56"/>
      <c r="EQ797" s="56"/>
      <c r="ER797" s="56"/>
      <c r="ES797" s="56"/>
      <c r="ET797" s="56"/>
      <c r="EU797" s="56"/>
      <c r="EV797" s="56"/>
      <c r="EW797" s="56"/>
      <c r="EX797" s="56"/>
      <c r="EY797" s="56"/>
      <c r="EZ797" s="56"/>
      <c r="FA797" s="56"/>
      <c r="FB797" s="56"/>
      <c r="FC797" s="56"/>
      <c r="FD797" s="56"/>
      <c r="FE797" s="56"/>
      <c r="FF797" s="56"/>
      <c r="FG797" s="56"/>
      <c r="FH797" s="56"/>
      <c r="FI797" s="56"/>
      <c r="FJ797" s="56"/>
      <c r="FK797" s="56"/>
      <c r="FL797" s="56"/>
      <c r="FM797" s="56"/>
      <c r="FN797" s="56"/>
      <c r="FO797" s="56"/>
      <c r="FP797" s="56"/>
      <c r="FQ797" s="56"/>
      <c r="FR797" s="56"/>
      <c r="FS797" s="56"/>
      <c r="FT797" s="56"/>
      <c r="FU797" s="56"/>
      <c r="FV797" s="56"/>
      <c r="FW797" s="56"/>
      <c r="FX797" s="56"/>
      <c r="FY797" s="56"/>
      <c r="FZ797" s="56"/>
      <c r="GA797" s="56"/>
      <c r="GB797" s="56"/>
      <c r="GC797" s="56"/>
      <c r="GD797" s="56"/>
      <c r="GE797" s="56"/>
      <c r="GF797" s="56"/>
      <c r="GG797" s="56"/>
      <c r="GH797" s="56"/>
      <c r="GI797" s="56"/>
      <c r="GJ797" s="56"/>
      <c r="GK797" s="56"/>
      <c r="GL797" s="56"/>
      <c r="GM797" s="56"/>
      <c r="GN797" s="56"/>
      <c r="GO797" s="56"/>
      <c r="GP797" s="56"/>
      <c r="GQ797" s="56"/>
      <c r="GR797" s="56"/>
      <c r="GS797" s="56"/>
      <c r="GT797" s="56"/>
      <c r="GU797" s="56"/>
      <c r="GV797" s="56"/>
      <c r="GW797" s="56"/>
      <c r="GX797" s="56"/>
      <c r="GY797" s="56"/>
      <c r="GZ797" s="56"/>
      <c r="HA797" s="56"/>
      <c r="HB797" s="56"/>
      <c r="HC797" s="56"/>
      <c r="HD797" s="56"/>
      <c r="HE797" s="56"/>
      <c r="HF797" s="56"/>
      <c r="HG797" s="56"/>
      <c r="HH797" s="56"/>
      <c r="HI797" s="56"/>
      <c r="HJ797" s="56"/>
      <c r="HK797" s="56"/>
      <c r="HL797" s="56"/>
      <c r="HM797" s="56"/>
    </row>
    <row r="798" spans="2:221" x14ac:dyDescent="0.25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  <c r="GB798" s="56"/>
      <c r="GC798" s="56"/>
      <c r="GD798" s="56"/>
      <c r="GE798" s="56"/>
      <c r="GF798" s="56"/>
      <c r="GG798" s="56"/>
      <c r="GH798" s="56"/>
      <c r="GI798" s="56"/>
      <c r="GJ798" s="56"/>
      <c r="GK798" s="56"/>
      <c r="GL798" s="56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56"/>
      <c r="GY798" s="56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</row>
    <row r="799" spans="2:221" x14ac:dyDescent="0.25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  <c r="GB799" s="56"/>
      <c r="GC799" s="56"/>
      <c r="GD799" s="56"/>
      <c r="GE799" s="56"/>
      <c r="GF799" s="56"/>
      <c r="GG799" s="56"/>
      <c r="GH799" s="56"/>
      <c r="GI799" s="56"/>
      <c r="GJ799" s="56"/>
      <c r="GK799" s="56"/>
      <c r="GL799" s="56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56"/>
      <c r="GY799" s="56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</row>
    <row r="800" spans="2:221" x14ac:dyDescent="0.25"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  <c r="GB800" s="56"/>
      <c r="GC800" s="56"/>
      <c r="GD800" s="56"/>
      <c r="GE800" s="56"/>
      <c r="GF800" s="56"/>
      <c r="GG800" s="56"/>
      <c r="GH800" s="56"/>
      <c r="GI800" s="56"/>
      <c r="GJ800" s="56"/>
      <c r="GK800" s="56"/>
      <c r="GL800" s="56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56"/>
      <c r="GY800" s="56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</row>
    <row r="801" spans="2:221" x14ac:dyDescent="0.25"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  <c r="FK801" s="56"/>
      <c r="FL801" s="56"/>
      <c r="FM801" s="56"/>
      <c r="FN801" s="56"/>
      <c r="FO801" s="56"/>
      <c r="FP801" s="56"/>
      <c r="FQ801" s="56"/>
      <c r="FR801" s="56"/>
      <c r="FS801" s="56"/>
      <c r="FT801" s="56"/>
      <c r="FU801" s="56"/>
      <c r="FV801" s="56"/>
      <c r="FW801" s="56"/>
      <c r="FX801" s="56"/>
      <c r="FY801" s="56"/>
      <c r="FZ801" s="56"/>
      <c r="GA801" s="56"/>
      <c r="GB801" s="56"/>
      <c r="GC801" s="56"/>
      <c r="GD801" s="56"/>
      <c r="GE801" s="56"/>
      <c r="GF801" s="56"/>
      <c r="GG801" s="56"/>
      <c r="GH801" s="56"/>
      <c r="GI801" s="56"/>
      <c r="GJ801" s="56"/>
      <c r="GK801" s="56"/>
      <c r="GL801" s="56"/>
      <c r="GM801" s="56"/>
      <c r="GN801" s="56"/>
      <c r="GO801" s="56"/>
      <c r="GP801" s="56"/>
      <c r="GQ801" s="56"/>
      <c r="GR801" s="56"/>
      <c r="GS801" s="56"/>
      <c r="GT801" s="56"/>
      <c r="GU801" s="56"/>
      <c r="GV801" s="56"/>
      <c r="GW801" s="56"/>
      <c r="GX801" s="56"/>
      <c r="GY801" s="56"/>
      <c r="GZ801" s="56"/>
      <c r="HA801" s="56"/>
      <c r="HB801" s="56"/>
      <c r="HC801" s="56"/>
      <c r="HD801" s="56"/>
      <c r="HE801" s="56"/>
      <c r="HF801" s="56"/>
      <c r="HG801" s="56"/>
      <c r="HH801" s="56"/>
      <c r="HI801" s="56"/>
      <c r="HJ801" s="56"/>
      <c r="HK801" s="56"/>
      <c r="HL801" s="56"/>
      <c r="HM801" s="56"/>
    </row>
    <row r="802" spans="2:221" x14ac:dyDescent="0.25"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  <c r="FK802" s="56"/>
      <c r="FL802" s="56"/>
      <c r="FM802" s="56"/>
      <c r="FN802" s="56"/>
      <c r="FO802" s="56"/>
      <c r="FP802" s="56"/>
      <c r="FQ802" s="56"/>
      <c r="FR802" s="56"/>
      <c r="FS802" s="56"/>
      <c r="FT802" s="56"/>
      <c r="FU802" s="56"/>
      <c r="FV802" s="56"/>
      <c r="FW802" s="56"/>
      <c r="FX802" s="56"/>
      <c r="FY802" s="56"/>
      <c r="FZ802" s="56"/>
      <c r="GA802" s="56"/>
      <c r="GB802" s="56"/>
      <c r="GC802" s="56"/>
      <c r="GD802" s="56"/>
      <c r="GE802" s="56"/>
      <c r="GF802" s="56"/>
      <c r="GG802" s="56"/>
      <c r="GH802" s="56"/>
      <c r="GI802" s="56"/>
      <c r="GJ802" s="56"/>
      <c r="GK802" s="56"/>
      <c r="GL802" s="56"/>
      <c r="GM802" s="56"/>
      <c r="GN802" s="56"/>
      <c r="GO802" s="56"/>
      <c r="GP802" s="56"/>
      <c r="GQ802" s="56"/>
      <c r="GR802" s="56"/>
      <c r="GS802" s="56"/>
      <c r="GT802" s="56"/>
      <c r="GU802" s="56"/>
      <c r="GV802" s="56"/>
      <c r="GW802" s="56"/>
      <c r="GX802" s="56"/>
      <c r="GY802" s="56"/>
      <c r="GZ802" s="56"/>
      <c r="HA802" s="56"/>
      <c r="HB802" s="56"/>
      <c r="HC802" s="56"/>
      <c r="HD802" s="56"/>
      <c r="HE802" s="56"/>
      <c r="HF802" s="56"/>
      <c r="HG802" s="56"/>
      <c r="HH802" s="56"/>
      <c r="HI802" s="56"/>
      <c r="HJ802" s="56"/>
      <c r="HK802" s="56"/>
      <c r="HL802" s="56"/>
      <c r="HM802" s="56"/>
    </row>
    <row r="803" spans="2:221" x14ac:dyDescent="0.25"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  <c r="FK803" s="56"/>
      <c r="FL803" s="56"/>
      <c r="FM803" s="56"/>
      <c r="FN803" s="56"/>
      <c r="FO803" s="56"/>
      <c r="FP803" s="56"/>
      <c r="FQ803" s="56"/>
      <c r="FR803" s="56"/>
      <c r="FS803" s="56"/>
      <c r="FT803" s="56"/>
      <c r="FU803" s="56"/>
      <c r="FV803" s="56"/>
      <c r="FW803" s="56"/>
      <c r="FX803" s="56"/>
      <c r="FY803" s="56"/>
      <c r="FZ803" s="56"/>
      <c r="GA803" s="56"/>
      <c r="GB803" s="56"/>
      <c r="GC803" s="56"/>
      <c r="GD803" s="56"/>
      <c r="GE803" s="56"/>
      <c r="GF803" s="56"/>
      <c r="GG803" s="56"/>
      <c r="GH803" s="56"/>
      <c r="GI803" s="56"/>
      <c r="GJ803" s="56"/>
      <c r="GK803" s="56"/>
      <c r="GL803" s="56"/>
      <c r="GM803" s="56"/>
      <c r="GN803" s="56"/>
      <c r="GO803" s="56"/>
      <c r="GP803" s="56"/>
      <c r="GQ803" s="56"/>
      <c r="GR803" s="56"/>
      <c r="GS803" s="56"/>
      <c r="GT803" s="56"/>
      <c r="GU803" s="56"/>
      <c r="GV803" s="56"/>
      <c r="GW803" s="56"/>
      <c r="GX803" s="56"/>
      <c r="GY803" s="56"/>
      <c r="GZ803" s="56"/>
      <c r="HA803" s="56"/>
      <c r="HB803" s="56"/>
      <c r="HC803" s="56"/>
      <c r="HD803" s="56"/>
      <c r="HE803" s="56"/>
      <c r="HF803" s="56"/>
      <c r="HG803" s="56"/>
      <c r="HH803" s="56"/>
      <c r="HI803" s="56"/>
      <c r="HJ803" s="56"/>
      <c r="HK803" s="56"/>
      <c r="HL803" s="56"/>
      <c r="HM803" s="56"/>
    </row>
    <row r="804" spans="2:221" x14ac:dyDescent="0.25"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  <c r="FK804" s="56"/>
      <c r="FL804" s="56"/>
      <c r="FM804" s="56"/>
      <c r="FN804" s="56"/>
      <c r="FO804" s="56"/>
      <c r="FP804" s="56"/>
      <c r="FQ804" s="56"/>
      <c r="FR804" s="56"/>
      <c r="FS804" s="56"/>
      <c r="FT804" s="56"/>
      <c r="FU804" s="56"/>
      <c r="FV804" s="56"/>
      <c r="FW804" s="56"/>
      <c r="FX804" s="56"/>
      <c r="FY804" s="56"/>
      <c r="FZ804" s="56"/>
      <c r="GA804" s="56"/>
      <c r="GB804" s="56"/>
      <c r="GC804" s="56"/>
      <c r="GD804" s="56"/>
      <c r="GE804" s="56"/>
      <c r="GF804" s="56"/>
      <c r="GG804" s="56"/>
      <c r="GH804" s="56"/>
      <c r="GI804" s="56"/>
      <c r="GJ804" s="56"/>
      <c r="GK804" s="56"/>
      <c r="GL804" s="56"/>
      <c r="GM804" s="56"/>
      <c r="GN804" s="56"/>
      <c r="GO804" s="56"/>
      <c r="GP804" s="56"/>
      <c r="GQ804" s="56"/>
      <c r="GR804" s="56"/>
      <c r="GS804" s="56"/>
      <c r="GT804" s="56"/>
      <c r="GU804" s="56"/>
      <c r="GV804" s="56"/>
      <c r="GW804" s="56"/>
      <c r="GX804" s="56"/>
      <c r="GY804" s="56"/>
      <c r="GZ804" s="56"/>
      <c r="HA804" s="56"/>
      <c r="HB804" s="56"/>
      <c r="HC804" s="56"/>
      <c r="HD804" s="56"/>
      <c r="HE804" s="56"/>
      <c r="HF804" s="56"/>
      <c r="HG804" s="56"/>
      <c r="HH804" s="56"/>
      <c r="HI804" s="56"/>
      <c r="HJ804" s="56"/>
      <c r="HK804" s="56"/>
      <c r="HL804" s="56"/>
      <c r="HM804" s="56"/>
    </row>
    <row r="805" spans="2:221" x14ac:dyDescent="0.25"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  <c r="FK805" s="56"/>
      <c r="FL805" s="56"/>
      <c r="FM805" s="56"/>
      <c r="FN805" s="56"/>
      <c r="FO805" s="56"/>
      <c r="FP805" s="56"/>
      <c r="FQ805" s="56"/>
      <c r="FR805" s="56"/>
      <c r="FS805" s="56"/>
      <c r="FT805" s="56"/>
      <c r="FU805" s="56"/>
      <c r="FV805" s="56"/>
      <c r="FW805" s="56"/>
      <c r="FX805" s="56"/>
      <c r="FY805" s="56"/>
      <c r="FZ805" s="56"/>
      <c r="GA805" s="56"/>
      <c r="GB805" s="56"/>
      <c r="GC805" s="56"/>
      <c r="GD805" s="56"/>
      <c r="GE805" s="56"/>
      <c r="GF805" s="56"/>
      <c r="GG805" s="56"/>
      <c r="GH805" s="56"/>
      <c r="GI805" s="56"/>
      <c r="GJ805" s="56"/>
      <c r="GK805" s="56"/>
      <c r="GL805" s="56"/>
      <c r="GM805" s="56"/>
      <c r="GN805" s="56"/>
      <c r="GO805" s="56"/>
      <c r="GP805" s="56"/>
      <c r="GQ805" s="56"/>
      <c r="GR805" s="56"/>
      <c r="GS805" s="56"/>
      <c r="GT805" s="56"/>
      <c r="GU805" s="56"/>
      <c r="GV805" s="56"/>
      <c r="GW805" s="56"/>
      <c r="GX805" s="56"/>
      <c r="GY805" s="56"/>
      <c r="GZ805" s="56"/>
      <c r="HA805" s="56"/>
      <c r="HB805" s="56"/>
      <c r="HC805" s="56"/>
      <c r="HD805" s="56"/>
      <c r="HE805" s="56"/>
      <c r="HF805" s="56"/>
      <c r="HG805" s="56"/>
      <c r="HH805" s="56"/>
      <c r="HI805" s="56"/>
      <c r="HJ805" s="56"/>
      <c r="HK805" s="56"/>
      <c r="HL805" s="56"/>
      <c r="HM805" s="56"/>
    </row>
    <row r="806" spans="2:221" x14ac:dyDescent="0.25"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  <c r="FK806" s="56"/>
      <c r="FL806" s="56"/>
      <c r="FM806" s="56"/>
      <c r="FN806" s="56"/>
      <c r="FO806" s="56"/>
      <c r="FP806" s="56"/>
      <c r="FQ806" s="56"/>
      <c r="FR806" s="56"/>
      <c r="FS806" s="56"/>
      <c r="FT806" s="56"/>
      <c r="FU806" s="56"/>
      <c r="FV806" s="56"/>
      <c r="FW806" s="56"/>
      <c r="FX806" s="56"/>
      <c r="FY806" s="56"/>
      <c r="FZ806" s="56"/>
      <c r="GA806" s="56"/>
      <c r="GB806" s="56"/>
      <c r="GC806" s="56"/>
      <c r="GD806" s="56"/>
      <c r="GE806" s="56"/>
      <c r="GF806" s="56"/>
      <c r="GG806" s="56"/>
      <c r="GH806" s="56"/>
      <c r="GI806" s="56"/>
      <c r="GJ806" s="56"/>
      <c r="GK806" s="56"/>
      <c r="GL806" s="56"/>
      <c r="GM806" s="56"/>
      <c r="GN806" s="56"/>
      <c r="GO806" s="56"/>
      <c r="GP806" s="56"/>
      <c r="GQ806" s="56"/>
      <c r="GR806" s="56"/>
      <c r="GS806" s="56"/>
      <c r="GT806" s="56"/>
      <c r="GU806" s="56"/>
      <c r="GV806" s="56"/>
      <c r="GW806" s="56"/>
      <c r="GX806" s="56"/>
      <c r="GY806" s="56"/>
      <c r="GZ806" s="56"/>
      <c r="HA806" s="56"/>
      <c r="HB806" s="56"/>
      <c r="HC806" s="56"/>
      <c r="HD806" s="56"/>
      <c r="HE806" s="56"/>
      <c r="HF806" s="56"/>
      <c r="HG806" s="56"/>
      <c r="HH806" s="56"/>
      <c r="HI806" s="56"/>
      <c r="HJ806" s="56"/>
      <c r="HK806" s="56"/>
      <c r="HL806" s="56"/>
      <c r="HM806" s="56"/>
    </row>
    <row r="807" spans="2:221" x14ac:dyDescent="0.25"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  <c r="FK807" s="56"/>
      <c r="FL807" s="56"/>
      <c r="FM807" s="56"/>
      <c r="FN807" s="56"/>
      <c r="FO807" s="56"/>
      <c r="FP807" s="56"/>
      <c r="FQ807" s="56"/>
      <c r="FR807" s="56"/>
      <c r="FS807" s="56"/>
      <c r="FT807" s="56"/>
      <c r="FU807" s="56"/>
      <c r="FV807" s="56"/>
      <c r="FW807" s="56"/>
      <c r="FX807" s="56"/>
      <c r="FY807" s="56"/>
      <c r="FZ807" s="56"/>
      <c r="GA807" s="56"/>
      <c r="GB807" s="56"/>
      <c r="GC807" s="56"/>
      <c r="GD807" s="56"/>
      <c r="GE807" s="56"/>
      <c r="GF807" s="56"/>
      <c r="GG807" s="56"/>
      <c r="GH807" s="56"/>
      <c r="GI807" s="56"/>
      <c r="GJ807" s="56"/>
      <c r="GK807" s="56"/>
      <c r="GL807" s="56"/>
      <c r="GM807" s="56"/>
      <c r="GN807" s="56"/>
      <c r="GO807" s="56"/>
      <c r="GP807" s="56"/>
      <c r="GQ807" s="56"/>
      <c r="GR807" s="56"/>
      <c r="GS807" s="56"/>
      <c r="GT807" s="56"/>
      <c r="GU807" s="56"/>
      <c r="GV807" s="56"/>
      <c r="GW807" s="56"/>
      <c r="GX807" s="56"/>
      <c r="GY807" s="56"/>
      <c r="GZ807" s="56"/>
      <c r="HA807" s="56"/>
      <c r="HB807" s="56"/>
      <c r="HC807" s="56"/>
      <c r="HD807" s="56"/>
      <c r="HE807" s="56"/>
      <c r="HF807" s="56"/>
      <c r="HG807" s="56"/>
      <c r="HH807" s="56"/>
      <c r="HI807" s="56"/>
      <c r="HJ807" s="56"/>
      <c r="HK807" s="56"/>
      <c r="HL807" s="56"/>
      <c r="HM807" s="56"/>
    </row>
    <row r="808" spans="2:221" x14ac:dyDescent="0.25"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  <c r="FK808" s="56"/>
      <c r="FL808" s="56"/>
      <c r="FM808" s="56"/>
      <c r="FN808" s="56"/>
      <c r="FO808" s="56"/>
      <c r="FP808" s="56"/>
      <c r="FQ808" s="56"/>
      <c r="FR808" s="56"/>
      <c r="FS808" s="56"/>
      <c r="FT808" s="56"/>
      <c r="FU808" s="56"/>
      <c r="FV808" s="56"/>
      <c r="FW808" s="56"/>
      <c r="FX808" s="56"/>
      <c r="FY808" s="56"/>
      <c r="FZ808" s="56"/>
      <c r="GA808" s="56"/>
      <c r="GB808" s="56"/>
      <c r="GC808" s="56"/>
      <c r="GD808" s="56"/>
      <c r="GE808" s="56"/>
      <c r="GF808" s="56"/>
      <c r="GG808" s="56"/>
      <c r="GH808" s="56"/>
      <c r="GI808" s="56"/>
      <c r="GJ808" s="56"/>
      <c r="GK808" s="56"/>
      <c r="GL808" s="56"/>
      <c r="GM808" s="56"/>
      <c r="GN808" s="56"/>
      <c r="GO808" s="56"/>
      <c r="GP808" s="56"/>
      <c r="GQ808" s="56"/>
      <c r="GR808" s="56"/>
      <c r="GS808" s="56"/>
      <c r="GT808" s="56"/>
      <c r="GU808" s="56"/>
      <c r="GV808" s="56"/>
      <c r="GW808" s="56"/>
      <c r="GX808" s="56"/>
      <c r="GY808" s="56"/>
      <c r="GZ808" s="56"/>
      <c r="HA808" s="56"/>
      <c r="HB808" s="56"/>
      <c r="HC808" s="56"/>
      <c r="HD808" s="56"/>
      <c r="HE808" s="56"/>
      <c r="HF808" s="56"/>
      <c r="HG808" s="56"/>
      <c r="HH808" s="56"/>
      <c r="HI808" s="56"/>
      <c r="HJ808" s="56"/>
      <c r="HK808" s="56"/>
      <c r="HL808" s="56"/>
      <c r="HM808" s="56"/>
    </row>
    <row r="809" spans="2:221" x14ac:dyDescent="0.25"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  <c r="FK809" s="56"/>
      <c r="FL809" s="56"/>
      <c r="FM809" s="56"/>
      <c r="FN809" s="56"/>
      <c r="FO809" s="56"/>
      <c r="FP809" s="56"/>
      <c r="FQ809" s="56"/>
      <c r="FR809" s="56"/>
      <c r="FS809" s="56"/>
      <c r="FT809" s="56"/>
      <c r="FU809" s="56"/>
      <c r="FV809" s="56"/>
      <c r="FW809" s="56"/>
      <c r="FX809" s="56"/>
      <c r="FY809" s="56"/>
      <c r="FZ809" s="56"/>
      <c r="GA809" s="56"/>
      <c r="GB809" s="56"/>
      <c r="GC809" s="56"/>
      <c r="GD809" s="56"/>
      <c r="GE809" s="56"/>
      <c r="GF809" s="56"/>
      <c r="GG809" s="56"/>
      <c r="GH809" s="56"/>
      <c r="GI809" s="56"/>
      <c r="GJ809" s="56"/>
      <c r="GK809" s="56"/>
      <c r="GL809" s="56"/>
      <c r="GM809" s="56"/>
      <c r="GN809" s="56"/>
      <c r="GO809" s="56"/>
      <c r="GP809" s="56"/>
      <c r="GQ809" s="56"/>
      <c r="GR809" s="56"/>
      <c r="GS809" s="56"/>
      <c r="GT809" s="56"/>
      <c r="GU809" s="56"/>
      <c r="GV809" s="56"/>
      <c r="GW809" s="56"/>
      <c r="GX809" s="56"/>
      <c r="GY809" s="56"/>
      <c r="GZ809" s="56"/>
      <c r="HA809" s="56"/>
      <c r="HB809" s="56"/>
      <c r="HC809" s="56"/>
      <c r="HD809" s="56"/>
      <c r="HE809" s="56"/>
      <c r="HF809" s="56"/>
      <c r="HG809" s="56"/>
      <c r="HH809" s="56"/>
      <c r="HI809" s="56"/>
      <c r="HJ809" s="56"/>
      <c r="HK809" s="56"/>
      <c r="HL809" s="56"/>
      <c r="HM809" s="56"/>
    </row>
    <row r="810" spans="2:221" x14ac:dyDescent="0.25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  <c r="FK810" s="56"/>
      <c r="FL810" s="56"/>
      <c r="FM810" s="56"/>
      <c r="FN810" s="56"/>
      <c r="FO810" s="56"/>
      <c r="FP810" s="56"/>
      <c r="FQ810" s="56"/>
      <c r="FR810" s="56"/>
      <c r="FS810" s="56"/>
      <c r="FT810" s="56"/>
      <c r="FU810" s="56"/>
      <c r="FV810" s="56"/>
      <c r="FW810" s="56"/>
      <c r="FX810" s="56"/>
      <c r="FY810" s="56"/>
      <c r="FZ810" s="56"/>
      <c r="GA810" s="56"/>
      <c r="GB810" s="56"/>
      <c r="GC810" s="56"/>
      <c r="GD810" s="56"/>
      <c r="GE810" s="56"/>
      <c r="GF810" s="56"/>
      <c r="GG810" s="56"/>
      <c r="GH810" s="56"/>
      <c r="GI810" s="56"/>
      <c r="GJ810" s="56"/>
      <c r="GK810" s="56"/>
      <c r="GL810" s="56"/>
      <c r="GM810" s="56"/>
      <c r="GN810" s="56"/>
      <c r="GO810" s="56"/>
      <c r="GP810" s="56"/>
      <c r="GQ810" s="56"/>
      <c r="GR810" s="56"/>
      <c r="GS810" s="56"/>
      <c r="GT810" s="56"/>
      <c r="GU810" s="56"/>
      <c r="GV810" s="56"/>
      <c r="GW810" s="56"/>
      <c r="GX810" s="56"/>
      <c r="GY810" s="56"/>
      <c r="GZ810" s="56"/>
      <c r="HA810" s="56"/>
      <c r="HB810" s="56"/>
      <c r="HC810" s="56"/>
      <c r="HD810" s="56"/>
      <c r="HE810" s="56"/>
      <c r="HF810" s="56"/>
      <c r="HG810" s="56"/>
      <c r="HH810" s="56"/>
      <c r="HI810" s="56"/>
      <c r="HJ810" s="56"/>
      <c r="HK810" s="56"/>
      <c r="HL810" s="56"/>
      <c r="HM810" s="56"/>
    </row>
    <row r="811" spans="2:221" x14ac:dyDescent="0.25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  <c r="FK811" s="56"/>
      <c r="FL811" s="56"/>
      <c r="FM811" s="56"/>
      <c r="FN811" s="56"/>
      <c r="FO811" s="56"/>
      <c r="FP811" s="56"/>
      <c r="FQ811" s="56"/>
      <c r="FR811" s="56"/>
      <c r="FS811" s="56"/>
      <c r="FT811" s="56"/>
      <c r="FU811" s="56"/>
      <c r="FV811" s="56"/>
      <c r="FW811" s="56"/>
      <c r="FX811" s="56"/>
      <c r="FY811" s="56"/>
      <c r="FZ811" s="56"/>
      <c r="GA811" s="56"/>
      <c r="GB811" s="56"/>
      <c r="GC811" s="56"/>
      <c r="GD811" s="56"/>
      <c r="GE811" s="56"/>
      <c r="GF811" s="56"/>
      <c r="GG811" s="56"/>
      <c r="GH811" s="56"/>
      <c r="GI811" s="56"/>
      <c r="GJ811" s="56"/>
      <c r="GK811" s="56"/>
      <c r="GL811" s="56"/>
      <c r="GM811" s="56"/>
      <c r="GN811" s="56"/>
      <c r="GO811" s="56"/>
      <c r="GP811" s="56"/>
      <c r="GQ811" s="56"/>
      <c r="GR811" s="56"/>
      <c r="GS811" s="56"/>
      <c r="GT811" s="56"/>
      <c r="GU811" s="56"/>
      <c r="GV811" s="56"/>
      <c r="GW811" s="56"/>
      <c r="GX811" s="56"/>
      <c r="GY811" s="56"/>
      <c r="GZ811" s="56"/>
      <c r="HA811" s="56"/>
      <c r="HB811" s="56"/>
      <c r="HC811" s="56"/>
      <c r="HD811" s="56"/>
      <c r="HE811" s="56"/>
      <c r="HF811" s="56"/>
      <c r="HG811" s="56"/>
      <c r="HH811" s="56"/>
      <c r="HI811" s="56"/>
      <c r="HJ811" s="56"/>
      <c r="HK811" s="56"/>
      <c r="HL811" s="56"/>
      <c r="HM811" s="56"/>
    </row>
    <row r="812" spans="2:221" x14ac:dyDescent="0.25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  <c r="FK812" s="56"/>
      <c r="FL812" s="56"/>
      <c r="FM812" s="56"/>
      <c r="FN812" s="56"/>
      <c r="FO812" s="56"/>
      <c r="FP812" s="56"/>
      <c r="FQ812" s="56"/>
      <c r="FR812" s="56"/>
      <c r="FS812" s="56"/>
      <c r="FT812" s="56"/>
      <c r="FU812" s="56"/>
      <c r="FV812" s="56"/>
      <c r="FW812" s="56"/>
      <c r="FX812" s="56"/>
      <c r="FY812" s="56"/>
      <c r="FZ812" s="56"/>
      <c r="GA812" s="56"/>
      <c r="GB812" s="56"/>
      <c r="GC812" s="56"/>
      <c r="GD812" s="56"/>
      <c r="GE812" s="56"/>
      <c r="GF812" s="56"/>
      <c r="GG812" s="56"/>
      <c r="GH812" s="56"/>
      <c r="GI812" s="56"/>
      <c r="GJ812" s="56"/>
      <c r="GK812" s="56"/>
      <c r="GL812" s="56"/>
      <c r="GM812" s="56"/>
      <c r="GN812" s="56"/>
      <c r="GO812" s="56"/>
      <c r="GP812" s="56"/>
      <c r="GQ812" s="56"/>
      <c r="GR812" s="56"/>
      <c r="GS812" s="56"/>
      <c r="GT812" s="56"/>
      <c r="GU812" s="56"/>
      <c r="GV812" s="56"/>
      <c r="GW812" s="56"/>
      <c r="GX812" s="56"/>
      <c r="GY812" s="56"/>
      <c r="GZ812" s="56"/>
      <c r="HA812" s="56"/>
      <c r="HB812" s="56"/>
      <c r="HC812" s="56"/>
      <c r="HD812" s="56"/>
      <c r="HE812" s="56"/>
      <c r="HF812" s="56"/>
      <c r="HG812" s="56"/>
      <c r="HH812" s="56"/>
      <c r="HI812" s="56"/>
      <c r="HJ812" s="56"/>
      <c r="HK812" s="56"/>
      <c r="HL812" s="56"/>
      <c r="HM812" s="56"/>
    </row>
    <row r="813" spans="2:221" x14ac:dyDescent="0.25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  <c r="FK813" s="56"/>
      <c r="FL813" s="56"/>
      <c r="FM813" s="56"/>
      <c r="FN813" s="56"/>
      <c r="FO813" s="56"/>
      <c r="FP813" s="56"/>
      <c r="FQ813" s="56"/>
      <c r="FR813" s="56"/>
      <c r="FS813" s="56"/>
      <c r="FT813" s="56"/>
      <c r="FU813" s="56"/>
      <c r="FV813" s="56"/>
      <c r="FW813" s="56"/>
      <c r="FX813" s="56"/>
      <c r="FY813" s="56"/>
      <c r="FZ813" s="56"/>
      <c r="GA813" s="56"/>
      <c r="GB813" s="56"/>
      <c r="GC813" s="56"/>
      <c r="GD813" s="56"/>
      <c r="GE813" s="56"/>
      <c r="GF813" s="56"/>
      <c r="GG813" s="56"/>
      <c r="GH813" s="56"/>
      <c r="GI813" s="56"/>
      <c r="GJ813" s="56"/>
      <c r="GK813" s="56"/>
      <c r="GL813" s="56"/>
      <c r="GM813" s="56"/>
      <c r="GN813" s="56"/>
      <c r="GO813" s="56"/>
      <c r="GP813" s="56"/>
      <c r="GQ813" s="56"/>
      <c r="GR813" s="56"/>
      <c r="GS813" s="56"/>
      <c r="GT813" s="56"/>
      <c r="GU813" s="56"/>
      <c r="GV813" s="56"/>
      <c r="GW813" s="56"/>
      <c r="GX813" s="56"/>
      <c r="GY813" s="56"/>
      <c r="GZ813" s="56"/>
      <c r="HA813" s="56"/>
      <c r="HB813" s="56"/>
      <c r="HC813" s="56"/>
      <c r="HD813" s="56"/>
      <c r="HE813" s="56"/>
      <c r="HF813" s="56"/>
      <c r="HG813" s="56"/>
      <c r="HH813" s="56"/>
      <c r="HI813" s="56"/>
      <c r="HJ813" s="56"/>
      <c r="HK813" s="56"/>
      <c r="HL813" s="56"/>
      <c r="HM813" s="56"/>
    </row>
    <row r="814" spans="2:221" x14ac:dyDescent="0.25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  <c r="FK814" s="56"/>
      <c r="FL814" s="56"/>
      <c r="FM814" s="56"/>
      <c r="FN814" s="56"/>
      <c r="FO814" s="56"/>
      <c r="FP814" s="56"/>
      <c r="FQ814" s="56"/>
      <c r="FR814" s="56"/>
      <c r="FS814" s="56"/>
      <c r="FT814" s="56"/>
      <c r="FU814" s="56"/>
      <c r="FV814" s="56"/>
      <c r="FW814" s="56"/>
      <c r="FX814" s="56"/>
      <c r="FY814" s="56"/>
      <c r="FZ814" s="56"/>
      <c r="GA814" s="56"/>
      <c r="GB814" s="56"/>
      <c r="GC814" s="56"/>
      <c r="GD814" s="56"/>
      <c r="GE814" s="56"/>
      <c r="GF814" s="56"/>
      <c r="GG814" s="56"/>
      <c r="GH814" s="56"/>
      <c r="GI814" s="56"/>
      <c r="GJ814" s="56"/>
      <c r="GK814" s="56"/>
      <c r="GL814" s="56"/>
      <c r="GM814" s="56"/>
      <c r="GN814" s="56"/>
      <c r="GO814" s="56"/>
      <c r="GP814" s="56"/>
      <c r="GQ814" s="56"/>
      <c r="GR814" s="56"/>
      <c r="GS814" s="56"/>
      <c r="GT814" s="56"/>
      <c r="GU814" s="56"/>
      <c r="GV814" s="56"/>
      <c r="GW814" s="56"/>
      <c r="GX814" s="56"/>
      <c r="GY814" s="56"/>
      <c r="GZ814" s="56"/>
      <c r="HA814" s="56"/>
      <c r="HB814" s="56"/>
      <c r="HC814" s="56"/>
      <c r="HD814" s="56"/>
      <c r="HE814" s="56"/>
      <c r="HF814" s="56"/>
      <c r="HG814" s="56"/>
      <c r="HH814" s="56"/>
      <c r="HI814" s="56"/>
      <c r="HJ814" s="56"/>
      <c r="HK814" s="56"/>
      <c r="HL814" s="56"/>
      <c r="HM814" s="56"/>
    </row>
    <row r="815" spans="2:221" x14ac:dyDescent="0.25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  <c r="EO815" s="56"/>
      <c r="EP815" s="56"/>
      <c r="EQ815" s="56"/>
      <c r="ER815" s="56"/>
      <c r="ES815" s="56"/>
      <c r="ET815" s="56"/>
      <c r="EU815" s="56"/>
      <c r="EV815" s="56"/>
      <c r="EW815" s="56"/>
      <c r="EX815" s="56"/>
      <c r="EY815" s="56"/>
      <c r="EZ815" s="56"/>
      <c r="FA815" s="56"/>
      <c r="FB815" s="56"/>
      <c r="FC815" s="56"/>
      <c r="FD815" s="56"/>
      <c r="FE815" s="56"/>
      <c r="FF815" s="56"/>
      <c r="FG815" s="56"/>
      <c r="FH815" s="56"/>
      <c r="FI815" s="56"/>
      <c r="FJ815" s="56"/>
      <c r="FK815" s="56"/>
      <c r="FL815" s="56"/>
      <c r="FM815" s="56"/>
      <c r="FN815" s="56"/>
      <c r="FO815" s="56"/>
      <c r="FP815" s="56"/>
      <c r="FQ815" s="56"/>
      <c r="FR815" s="56"/>
      <c r="FS815" s="56"/>
      <c r="FT815" s="56"/>
      <c r="FU815" s="56"/>
      <c r="FV815" s="56"/>
      <c r="FW815" s="56"/>
      <c r="FX815" s="56"/>
      <c r="FY815" s="56"/>
      <c r="FZ815" s="56"/>
      <c r="GA815" s="56"/>
      <c r="GB815" s="56"/>
      <c r="GC815" s="56"/>
      <c r="GD815" s="56"/>
      <c r="GE815" s="56"/>
      <c r="GF815" s="56"/>
      <c r="GG815" s="56"/>
      <c r="GH815" s="56"/>
      <c r="GI815" s="56"/>
      <c r="GJ815" s="56"/>
      <c r="GK815" s="56"/>
      <c r="GL815" s="56"/>
      <c r="GM815" s="56"/>
      <c r="GN815" s="56"/>
      <c r="GO815" s="56"/>
      <c r="GP815" s="56"/>
      <c r="GQ815" s="56"/>
      <c r="GR815" s="56"/>
      <c r="GS815" s="56"/>
      <c r="GT815" s="56"/>
      <c r="GU815" s="56"/>
      <c r="GV815" s="56"/>
      <c r="GW815" s="56"/>
      <c r="GX815" s="56"/>
      <c r="GY815" s="56"/>
      <c r="GZ815" s="56"/>
      <c r="HA815" s="56"/>
      <c r="HB815" s="56"/>
      <c r="HC815" s="56"/>
      <c r="HD815" s="56"/>
      <c r="HE815" s="56"/>
      <c r="HF815" s="56"/>
      <c r="HG815" s="56"/>
      <c r="HH815" s="56"/>
      <c r="HI815" s="56"/>
      <c r="HJ815" s="56"/>
      <c r="HK815" s="56"/>
      <c r="HL815" s="56"/>
      <c r="HM815" s="56"/>
    </row>
    <row r="816" spans="2:221" x14ac:dyDescent="0.25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  <c r="EO816" s="56"/>
      <c r="EP816" s="56"/>
      <c r="EQ816" s="56"/>
      <c r="ER816" s="56"/>
      <c r="ES816" s="56"/>
      <c r="ET816" s="56"/>
      <c r="EU816" s="56"/>
      <c r="EV816" s="56"/>
      <c r="EW816" s="56"/>
      <c r="EX816" s="56"/>
      <c r="EY816" s="56"/>
      <c r="EZ816" s="56"/>
      <c r="FA816" s="56"/>
      <c r="FB816" s="56"/>
      <c r="FC816" s="56"/>
      <c r="FD816" s="56"/>
      <c r="FE816" s="56"/>
      <c r="FF816" s="56"/>
      <c r="FG816" s="56"/>
      <c r="FH816" s="56"/>
      <c r="FI816" s="56"/>
      <c r="FJ816" s="56"/>
      <c r="FK816" s="56"/>
      <c r="FL816" s="56"/>
      <c r="FM816" s="56"/>
      <c r="FN816" s="56"/>
      <c r="FO816" s="56"/>
      <c r="FP816" s="56"/>
      <c r="FQ816" s="56"/>
      <c r="FR816" s="56"/>
      <c r="FS816" s="56"/>
      <c r="FT816" s="56"/>
      <c r="FU816" s="56"/>
      <c r="FV816" s="56"/>
      <c r="FW816" s="56"/>
      <c r="FX816" s="56"/>
      <c r="FY816" s="56"/>
      <c r="FZ816" s="56"/>
      <c r="GA816" s="56"/>
      <c r="GB816" s="56"/>
      <c r="GC816" s="56"/>
      <c r="GD816" s="56"/>
      <c r="GE816" s="56"/>
      <c r="GF816" s="56"/>
      <c r="GG816" s="56"/>
      <c r="GH816" s="56"/>
      <c r="GI816" s="56"/>
      <c r="GJ816" s="56"/>
      <c r="GK816" s="56"/>
      <c r="GL816" s="56"/>
      <c r="GM816" s="56"/>
      <c r="GN816" s="56"/>
      <c r="GO816" s="56"/>
      <c r="GP816" s="56"/>
      <c r="GQ816" s="56"/>
      <c r="GR816" s="56"/>
      <c r="GS816" s="56"/>
      <c r="GT816" s="56"/>
      <c r="GU816" s="56"/>
      <c r="GV816" s="56"/>
      <c r="GW816" s="56"/>
      <c r="GX816" s="56"/>
      <c r="GY816" s="56"/>
      <c r="GZ816" s="56"/>
      <c r="HA816" s="56"/>
      <c r="HB816" s="56"/>
      <c r="HC816" s="56"/>
      <c r="HD816" s="56"/>
      <c r="HE816" s="56"/>
      <c r="HF816" s="56"/>
      <c r="HG816" s="56"/>
      <c r="HH816" s="56"/>
      <c r="HI816" s="56"/>
      <c r="HJ816" s="56"/>
      <c r="HK816" s="56"/>
      <c r="HL816" s="56"/>
      <c r="HM816" s="56"/>
    </row>
    <row r="817" spans="2:221" x14ac:dyDescent="0.25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  <c r="FK817" s="56"/>
      <c r="FL817" s="56"/>
      <c r="FM817" s="56"/>
      <c r="FN817" s="56"/>
      <c r="FO817" s="56"/>
      <c r="FP817" s="56"/>
      <c r="FQ817" s="56"/>
      <c r="FR817" s="56"/>
      <c r="FS817" s="56"/>
      <c r="FT817" s="56"/>
      <c r="FU817" s="56"/>
      <c r="FV817" s="56"/>
      <c r="FW817" s="56"/>
      <c r="FX817" s="56"/>
      <c r="FY817" s="56"/>
      <c r="FZ817" s="56"/>
      <c r="GA817" s="56"/>
      <c r="GB817" s="56"/>
      <c r="GC817" s="56"/>
      <c r="GD817" s="56"/>
      <c r="GE817" s="56"/>
      <c r="GF817" s="56"/>
      <c r="GG817" s="56"/>
      <c r="GH817" s="56"/>
      <c r="GI817" s="56"/>
      <c r="GJ817" s="56"/>
      <c r="GK817" s="56"/>
      <c r="GL817" s="56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56"/>
      <c r="GY817" s="56"/>
      <c r="GZ817" s="56"/>
      <c r="HA817" s="56"/>
      <c r="HB817" s="56"/>
      <c r="HC817" s="56"/>
      <c r="HD817" s="56"/>
      <c r="HE817" s="56"/>
      <c r="HF817" s="56"/>
      <c r="HG817" s="56"/>
      <c r="HH817" s="56"/>
      <c r="HI817" s="56"/>
      <c r="HJ817" s="56"/>
      <c r="HK817" s="56"/>
      <c r="HL817" s="56"/>
      <c r="HM817" s="56"/>
    </row>
    <row r="818" spans="2:221" x14ac:dyDescent="0.25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  <c r="FK818" s="56"/>
      <c r="FL818" s="56"/>
      <c r="FM818" s="56"/>
      <c r="FN818" s="56"/>
      <c r="FO818" s="56"/>
      <c r="FP818" s="56"/>
      <c r="FQ818" s="56"/>
      <c r="FR818" s="56"/>
      <c r="FS818" s="56"/>
      <c r="FT818" s="56"/>
      <c r="FU818" s="56"/>
      <c r="FV818" s="56"/>
      <c r="FW818" s="56"/>
      <c r="FX818" s="56"/>
      <c r="FY818" s="56"/>
      <c r="FZ818" s="56"/>
      <c r="GA818" s="56"/>
      <c r="GB818" s="56"/>
      <c r="GC818" s="56"/>
      <c r="GD818" s="56"/>
      <c r="GE818" s="56"/>
      <c r="GF818" s="56"/>
      <c r="GG818" s="56"/>
      <c r="GH818" s="56"/>
      <c r="GI818" s="56"/>
      <c r="GJ818" s="56"/>
      <c r="GK818" s="56"/>
      <c r="GL818" s="56"/>
      <c r="GM818" s="56"/>
      <c r="GN818" s="56"/>
      <c r="GO818" s="56"/>
      <c r="GP818" s="56"/>
      <c r="GQ818" s="56"/>
      <c r="GR818" s="56"/>
      <c r="GS818" s="56"/>
      <c r="GT818" s="56"/>
      <c r="GU818" s="56"/>
      <c r="GV818" s="56"/>
      <c r="GW818" s="56"/>
      <c r="GX818" s="56"/>
      <c r="GY818" s="56"/>
      <c r="GZ818" s="56"/>
      <c r="HA818" s="56"/>
      <c r="HB818" s="56"/>
      <c r="HC818" s="56"/>
      <c r="HD818" s="56"/>
      <c r="HE818" s="56"/>
      <c r="HF818" s="56"/>
      <c r="HG818" s="56"/>
      <c r="HH818" s="56"/>
      <c r="HI818" s="56"/>
      <c r="HJ818" s="56"/>
      <c r="HK818" s="56"/>
      <c r="HL818" s="56"/>
      <c r="HM818" s="56"/>
    </row>
    <row r="819" spans="2:221" x14ac:dyDescent="0.25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  <c r="FK819" s="56"/>
      <c r="FL819" s="56"/>
      <c r="FM819" s="56"/>
      <c r="FN819" s="56"/>
      <c r="FO819" s="56"/>
      <c r="FP819" s="56"/>
      <c r="FQ819" s="56"/>
      <c r="FR819" s="56"/>
      <c r="FS819" s="56"/>
      <c r="FT819" s="56"/>
      <c r="FU819" s="56"/>
      <c r="FV819" s="56"/>
      <c r="FW819" s="56"/>
      <c r="FX819" s="56"/>
      <c r="FY819" s="56"/>
      <c r="FZ819" s="56"/>
      <c r="GA819" s="56"/>
      <c r="GB819" s="56"/>
      <c r="GC819" s="56"/>
      <c r="GD819" s="56"/>
      <c r="GE819" s="56"/>
      <c r="GF819" s="56"/>
      <c r="GG819" s="56"/>
      <c r="GH819" s="56"/>
      <c r="GI819" s="56"/>
      <c r="GJ819" s="56"/>
      <c r="GK819" s="56"/>
      <c r="GL819" s="56"/>
      <c r="GM819" s="56"/>
      <c r="GN819" s="56"/>
      <c r="GO819" s="56"/>
      <c r="GP819" s="56"/>
      <c r="GQ819" s="56"/>
      <c r="GR819" s="56"/>
      <c r="GS819" s="56"/>
      <c r="GT819" s="56"/>
      <c r="GU819" s="56"/>
      <c r="GV819" s="56"/>
      <c r="GW819" s="56"/>
      <c r="GX819" s="56"/>
      <c r="GY819" s="56"/>
      <c r="GZ819" s="56"/>
      <c r="HA819" s="56"/>
      <c r="HB819" s="56"/>
      <c r="HC819" s="56"/>
      <c r="HD819" s="56"/>
      <c r="HE819" s="56"/>
      <c r="HF819" s="56"/>
      <c r="HG819" s="56"/>
      <c r="HH819" s="56"/>
      <c r="HI819" s="56"/>
      <c r="HJ819" s="56"/>
      <c r="HK819" s="56"/>
      <c r="HL819" s="56"/>
      <c r="HM819" s="56"/>
    </row>
    <row r="820" spans="2:221" x14ac:dyDescent="0.25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  <c r="FK820" s="56"/>
      <c r="FL820" s="56"/>
      <c r="FM820" s="56"/>
      <c r="FN820" s="56"/>
      <c r="FO820" s="56"/>
      <c r="FP820" s="56"/>
      <c r="FQ820" s="56"/>
      <c r="FR820" s="56"/>
      <c r="FS820" s="56"/>
      <c r="FT820" s="56"/>
      <c r="FU820" s="56"/>
      <c r="FV820" s="56"/>
      <c r="FW820" s="56"/>
      <c r="FX820" s="56"/>
      <c r="FY820" s="56"/>
      <c r="FZ820" s="56"/>
      <c r="GA820" s="56"/>
      <c r="GB820" s="56"/>
      <c r="GC820" s="56"/>
      <c r="GD820" s="56"/>
      <c r="GE820" s="56"/>
      <c r="GF820" s="56"/>
      <c r="GG820" s="56"/>
      <c r="GH820" s="56"/>
      <c r="GI820" s="56"/>
      <c r="GJ820" s="56"/>
      <c r="GK820" s="56"/>
      <c r="GL820" s="56"/>
      <c r="GM820" s="56"/>
      <c r="GN820" s="56"/>
      <c r="GO820" s="56"/>
      <c r="GP820" s="56"/>
      <c r="GQ820" s="56"/>
      <c r="GR820" s="56"/>
      <c r="GS820" s="56"/>
      <c r="GT820" s="56"/>
      <c r="GU820" s="56"/>
      <c r="GV820" s="56"/>
      <c r="GW820" s="56"/>
      <c r="GX820" s="56"/>
      <c r="GY820" s="56"/>
      <c r="GZ820" s="56"/>
      <c r="HA820" s="56"/>
      <c r="HB820" s="56"/>
      <c r="HC820" s="56"/>
      <c r="HD820" s="56"/>
      <c r="HE820" s="56"/>
      <c r="HF820" s="56"/>
      <c r="HG820" s="56"/>
      <c r="HH820" s="56"/>
      <c r="HI820" s="56"/>
      <c r="HJ820" s="56"/>
      <c r="HK820" s="56"/>
      <c r="HL820" s="56"/>
      <c r="HM820" s="56"/>
    </row>
    <row r="821" spans="2:221" x14ac:dyDescent="0.25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  <c r="FK821" s="56"/>
      <c r="FL821" s="56"/>
      <c r="FM821" s="56"/>
      <c r="FN821" s="56"/>
      <c r="FO821" s="56"/>
      <c r="FP821" s="56"/>
      <c r="FQ821" s="56"/>
      <c r="FR821" s="56"/>
      <c r="FS821" s="56"/>
      <c r="FT821" s="56"/>
      <c r="FU821" s="56"/>
      <c r="FV821" s="56"/>
      <c r="FW821" s="56"/>
      <c r="FX821" s="56"/>
      <c r="FY821" s="56"/>
      <c r="FZ821" s="56"/>
      <c r="GA821" s="56"/>
      <c r="GB821" s="56"/>
      <c r="GC821" s="56"/>
      <c r="GD821" s="56"/>
      <c r="GE821" s="56"/>
      <c r="GF821" s="56"/>
      <c r="GG821" s="56"/>
      <c r="GH821" s="56"/>
      <c r="GI821" s="56"/>
      <c r="GJ821" s="56"/>
      <c r="GK821" s="56"/>
      <c r="GL821" s="56"/>
      <c r="GM821" s="56"/>
      <c r="GN821" s="56"/>
      <c r="GO821" s="56"/>
      <c r="GP821" s="56"/>
      <c r="GQ821" s="56"/>
      <c r="GR821" s="56"/>
      <c r="GS821" s="56"/>
      <c r="GT821" s="56"/>
      <c r="GU821" s="56"/>
      <c r="GV821" s="56"/>
      <c r="GW821" s="56"/>
      <c r="GX821" s="56"/>
      <c r="GY821" s="56"/>
      <c r="GZ821" s="56"/>
      <c r="HA821" s="56"/>
      <c r="HB821" s="56"/>
      <c r="HC821" s="56"/>
      <c r="HD821" s="56"/>
      <c r="HE821" s="56"/>
      <c r="HF821" s="56"/>
      <c r="HG821" s="56"/>
      <c r="HH821" s="56"/>
      <c r="HI821" s="56"/>
      <c r="HJ821" s="56"/>
      <c r="HK821" s="56"/>
      <c r="HL821" s="56"/>
      <c r="HM821" s="56"/>
    </row>
    <row r="822" spans="2:221" x14ac:dyDescent="0.25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  <c r="FK822" s="56"/>
      <c r="FL822" s="56"/>
      <c r="FM822" s="56"/>
      <c r="FN822" s="56"/>
      <c r="FO822" s="56"/>
      <c r="FP822" s="56"/>
      <c r="FQ822" s="56"/>
      <c r="FR822" s="56"/>
      <c r="FS822" s="56"/>
      <c r="FT822" s="56"/>
      <c r="FU822" s="56"/>
      <c r="FV822" s="56"/>
      <c r="FW822" s="56"/>
      <c r="FX822" s="56"/>
      <c r="FY822" s="56"/>
      <c r="FZ822" s="56"/>
      <c r="GA822" s="56"/>
      <c r="GB822" s="56"/>
      <c r="GC822" s="56"/>
      <c r="GD822" s="56"/>
      <c r="GE822" s="56"/>
      <c r="GF822" s="56"/>
      <c r="GG822" s="56"/>
      <c r="GH822" s="56"/>
      <c r="GI822" s="56"/>
      <c r="GJ822" s="56"/>
      <c r="GK822" s="56"/>
      <c r="GL822" s="56"/>
      <c r="GM822" s="56"/>
      <c r="GN822" s="56"/>
      <c r="GO822" s="56"/>
      <c r="GP822" s="56"/>
      <c r="GQ822" s="56"/>
      <c r="GR822" s="56"/>
      <c r="GS822" s="56"/>
      <c r="GT822" s="56"/>
      <c r="GU822" s="56"/>
      <c r="GV822" s="56"/>
      <c r="GW822" s="56"/>
      <c r="GX822" s="56"/>
      <c r="GY822" s="56"/>
      <c r="GZ822" s="56"/>
      <c r="HA822" s="56"/>
      <c r="HB822" s="56"/>
      <c r="HC822" s="56"/>
      <c r="HD822" s="56"/>
      <c r="HE822" s="56"/>
      <c r="HF822" s="56"/>
      <c r="HG822" s="56"/>
      <c r="HH822" s="56"/>
      <c r="HI822" s="56"/>
      <c r="HJ822" s="56"/>
      <c r="HK822" s="56"/>
      <c r="HL822" s="56"/>
      <c r="HM822" s="56"/>
    </row>
    <row r="823" spans="2:221" x14ac:dyDescent="0.25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  <c r="FK823" s="56"/>
      <c r="FL823" s="56"/>
      <c r="FM823" s="56"/>
      <c r="FN823" s="56"/>
      <c r="FO823" s="56"/>
      <c r="FP823" s="56"/>
      <c r="FQ823" s="56"/>
      <c r="FR823" s="56"/>
      <c r="FS823" s="56"/>
      <c r="FT823" s="56"/>
      <c r="FU823" s="56"/>
      <c r="FV823" s="56"/>
      <c r="FW823" s="56"/>
      <c r="FX823" s="56"/>
      <c r="FY823" s="56"/>
      <c r="FZ823" s="56"/>
      <c r="GA823" s="56"/>
      <c r="GB823" s="56"/>
      <c r="GC823" s="56"/>
      <c r="GD823" s="56"/>
      <c r="GE823" s="56"/>
      <c r="GF823" s="56"/>
      <c r="GG823" s="56"/>
      <c r="GH823" s="56"/>
      <c r="GI823" s="56"/>
      <c r="GJ823" s="56"/>
      <c r="GK823" s="56"/>
      <c r="GL823" s="56"/>
      <c r="GM823" s="56"/>
      <c r="GN823" s="56"/>
      <c r="GO823" s="56"/>
      <c r="GP823" s="56"/>
      <c r="GQ823" s="56"/>
      <c r="GR823" s="56"/>
      <c r="GS823" s="56"/>
      <c r="GT823" s="56"/>
      <c r="GU823" s="56"/>
      <c r="GV823" s="56"/>
      <c r="GW823" s="56"/>
      <c r="GX823" s="56"/>
      <c r="GY823" s="56"/>
      <c r="GZ823" s="56"/>
      <c r="HA823" s="56"/>
      <c r="HB823" s="56"/>
      <c r="HC823" s="56"/>
      <c r="HD823" s="56"/>
      <c r="HE823" s="56"/>
      <c r="HF823" s="56"/>
      <c r="HG823" s="56"/>
      <c r="HH823" s="56"/>
      <c r="HI823" s="56"/>
      <c r="HJ823" s="56"/>
      <c r="HK823" s="56"/>
      <c r="HL823" s="56"/>
      <c r="HM823" s="56"/>
    </row>
    <row r="824" spans="2:221" x14ac:dyDescent="0.25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  <c r="EO824" s="56"/>
      <c r="EP824" s="56"/>
      <c r="EQ824" s="56"/>
      <c r="ER824" s="56"/>
      <c r="ES824" s="56"/>
      <c r="ET824" s="56"/>
      <c r="EU824" s="56"/>
      <c r="EV824" s="56"/>
      <c r="EW824" s="56"/>
      <c r="EX824" s="56"/>
      <c r="EY824" s="56"/>
      <c r="EZ824" s="56"/>
      <c r="FA824" s="56"/>
      <c r="FB824" s="56"/>
      <c r="FC824" s="56"/>
      <c r="FD824" s="56"/>
      <c r="FE824" s="56"/>
      <c r="FF824" s="56"/>
      <c r="FG824" s="56"/>
      <c r="FH824" s="56"/>
      <c r="FI824" s="56"/>
      <c r="FJ824" s="56"/>
      <c r="FK824" s="56"/>
      <c r="FL824" s="56"/>
      <c r="FM824" s="56"/>
      <c r="FN824" s="56"/>
      <c r="FO824" s="56"/>
      <c r="FP824" s="56"/>
      <c r="FQ824" s="56"/>
      <c r="FR824" s="56"/>
      <c r="FS824" s="56"/>
      <c r="FT824" s="56"/>
      <c r="FU824" s="56"/>
      <c r="FV824" s="56"/>
      <c r="FW824" s="56"/>
      <c r="FX824" s="56"/>
      <c r="FY824" s="56"/>
      <c r="FZ824" s="56"/>
      <c r="GA824" s="56"/>
      <c r="GB824" s="56"/>
      <c r="GC824" s="56"/>
      <c r="GD824" s="56"/>
      <c r="GE824" s="56"/>
      <c r="GF824" s="56"/>
      <c r="GG824" s="56"/>
      <c r="GH824" s="56"/>
      <c r="GI824" s="56"/>
      <c r="GJ824" s="56"/>
      <c r="GK824" s="56"/>
      <c r="GL824" s="56"/>
      <c r="GM824" s="56"/>
      <c r="GN824" s="56"/>
      <c r="GO824" s="56"/>
      <c r="GP824" s="56"/>
      <c r="GQ824" s="56"/>
      <c r="GR824" s="56"/>
      <c r="GS824" s="56"/>
      <c r="GT824" s="56"/>
      <c r="GU824" s="56"/>
      <c r="GV824" s="56"/>
      <c r="GW824" s="56"/>
      <c r="GX824" s="56"/>
      <c r="GY824" s="56"/>
      <c r="GZ824" s="56"/>
      <c r="HA824" s="56"/>
      <c r="HB824" s="56"/>
      <c r="HC824" s="56"/>
      <c r="HD824" s="56"/>
      <c r="HE824" s="56"/>
      <c r="HF824" s="56"/>
      <c r="HG824" s="56"/>
      <c r="HH824" s="56"/>
      <c r="HI824" s="56"/>
      <c r="HJ824" s="56"/>
      <c r="HK824" s="56"/>
      <c r="HL824" s="56"/>
      <c r="HM824" s="56"/>
    </row>
    <row r="825" spans="2:221" x14ac:dyDescent="0.25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  <c r="EO825" s="56"/>
      <c r="EP825" s="56"/>
      <c r="EQ825" s="56"/>
      <c r="ER825" s="56"/>
      <c r="ES825" s="56"/>
      <c r="ET825" s="56"/>
      <c r="EU825" s="56"/>
      <c r="EV825" s="56"/>
      <c r="EW825" s="56"/>
      <c r="EX825" s="56"/>
      <c r="EY825" s="56"/>
      <c r="EZ825" s="56"/>
      <c r="FA825" s="56"/>
      <c r="FB825" s="56"/>
      <c r="FC825" s="56"/>
      <c r="FD825" s="56"/>
      <c r="FE825" s="56"/>
      <c r="FF825" s="56"/>
      <c r="FG825" s="56"/>
      <c r="FH825" s="56"/>
      <c r="FI825" s="56"/>
      <c r="FJ825" s="56"/>
      <c r="FK825" s="56"/>
      <c r="FL825" s="56"/>
      <c r="FM825" s="56"/>
      <c r="FN825" s="56"/>
      <c r="FO825" s="56"/>
      <c r="FP825" s="56"/>
      <c r="FQ825" s="56"/>
      <c r="FR825" s="56"/>
      <c r="FS825" s="56"/>
      <c r="FT825" s="56"/>
      <c r="FU825" s="56"/>
      <c r="FV825" s="56"/>
      <c r="FW825" s="56"/>
      <c r="FX825" s="56"/>
      <c r="FY825" s="56"/>
      <c r="FZ825" s="56"/>
      <c r="GA825" s="56"/>
      <c r="GB825" s="56"/>
      <c r="GC825" s="56"/>
      <c r="GD825" s="56"/>
      <c r="GE825" s="56"/>
      <c r="GF825" s="56"/>
      <c r="GG825" s="56"/>
      <c r="GH825" s="56"/>
      <c r="GI825" s="56"/>
      <c r="GJ825" s="56"/>
      <c r="GK825" s="56"/>
      <c r="GL825" s="56"/>
      <c r="GM825" s="56"/>
      <c r="GN825" s="56"/>
      <c r="GO825" s="56"/>
      <c r="GP825" s="56"/>
      <c r="GQ825" s="56"/>
      <c r="GR825" s="56"/>
      <c r="GS825" s="56"/>
      <c r="GT825" s="56"/>
      <c r="GU825" s="56"/>
      <c r="GV825" s="56"/>
      <c r="GW825" s="56"/>
      <c r="GX825" s="56"/>
      <c r="GY825" s="56"/>
      <c r="GZ825" s="56"/>
      <c r="HA825" s="56"/>
      <c r="HB825" s="56"/>
      <c r="HC825" s="56"/>
      <c r="HD825" s="56"/>
      <c r="HE825" s="56"/>
      <c r="HF825" s="56"/>
      <c r="HG825" s="56"/>
      <c r="HH825" s="56"/>
      <c r="HI825" s="56"/>
      <c r="HJ825" s="56"/>
      <c r="HK825" s="56"/>
      <c r="HL825" s="56"/>
      <c r="HM825" s="56"/>
    </row>
    <row r="826" spans="2:221" x14ac:dyDescent="0.25"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  <c r="EO826" s="56"/>
      <c r="EP826" s="56"/>
      <c r="EQ826" s="56"/>
      <c r="ER826" s="56"/>
      <c r="ES826" s="56"/>
      <c r="ET826" s="56"/>
      <c r="EU826" s="56"/>
      <c r="EV826" s="56"/>
      <c r="EW826" s="56"/>
      <c r="EX826" s="56"/>
      <c r="EY826" s="56"/>
      <c r="EZ826" s="56"/>
      <c r="FA826" s="56"/>
      <c r="FB826" s="56"/>
      <c r="FC826" s="56"/>
      <c r="FD826" s="56"/>
      <c r="FE826" s="56"/>
      <c r="FF826" s="56"/>
      <c r="FG826" s="56"/>
      <c r="FH826" s="56"/>
      <c r="FI826" s="56"/>
      <c r="FJ826" s="56"/>
      <c r="FK826" s="56"/>
      <c r="FL826" s="56"/>
      <c r="FM826" s="56"/>
      <c r="FN826" s="56"/>
      <c r="FO826" s="56"/>
      <c r="FP826" s="56"/>
      <c r="FQ826" s="56"/>
      <c r="FR826" s="56"/>
      <c r="FS826" s="56"/>
      <c r="FT826" s="56"/>
      <c r="FU826" s="56"/>
      <c r="FV826" s="56"/>
      <c r="FW826" s="56"/>
      <c r="FX826" s="56"/>
      <c r="FY826" s="56"/>
      <c r="FZ826" s="56"/>
      <c r="GA826" s="56"/>
      <c r="GB826" s="56"/>
      <c r="GC826" s="56"/>
      <c r="GD826" s="56"/>
      <c r="GE826" s="56"/>
      <c r="GF826" s="56"/>
      <c r="GG826" s="56"/>
      <c r="GH826" s="56"/>
      <c r="GI826" s="56"/>
      <c r="GJ826" s="56"/>
      <c r="GK826" s="56"/>
      <c r="GL826" s="56"/>
      <c r="GM826" s="56"/>
      <c r="GN826" s="56"/>
      <c r="GO826" s="56"/>
      <c r="GP826" s="56"/>
      <c r="GQ826" s="56"/>
      <c r="GR826" s="56"/>
      <c r="GS826" s="56"/>
      <c r="GT826" s="56"/>
      <c r="GU826" s="56"/>
      <c r="GV826" s="56"/>
      <c r="GW826" s="56"/>
      <c r="GX826" s="56"/>
      <c r="GY826" s="56"/>
      <c r="GZ826" s="56"/>
      <c r="HA826" s="56"/>
      <c r="HB826" s="56"/>
      <c r="HC826" s="56"/>
      <c r="HD826" s="56"/>
      <c r="HE826" s="56"/>
      <c r="HF826" s="56"/>
      <c r="HG826" s="56"/>
      <c r="HH826" s="56"/>
      <c r="HI826" s="56"/>
      <c r="HJ826" s="56"/>
      <c r="HK826" s="56"/>
      <c r="HL826" s="56"/>
      <c r="HM826" s="56"/>
    </row>
    <row r="827" spans="2:221" x14ac:dyDescent="0.25"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  <c r="EO827" s="56"/>
      <c r="EP827" s="56"/>
      <c r="EQ827" s="56"/>
      <c r="ER827" s="56"/>
      <c r="ES827" s="56"/>
      <c r="ET827" s="56"/>
      <c r="EU827" s="56"/>
      <c r="EV827" s="56"/>
      <c r="EW827" s="56"/>
      <c r="EX827" s="56"/>
      <c r="EY827" s="56"/>
      <c r="EZ827" s="56"/>
      <c r="FA827" s="56"/>
      <c r="FB827" s="56"/>
      <c r="FC827" s="56"/>
      <c r="FD827" s="56"/>
      <c r="FE827" s="56"/>
      <c r="FF827" s="56"/>
      <c r="FG827" s="56"/>
      <c r="FH827" s="56"/>
      <c r="FI827" s="56"/>
      <c r="FJ827" s="56"/>
      <c r="FK827" s="56"/>
      <c r="FL827" s="56"/>
      <c r="FM827" s="56"/>
      <c r="FN827" s="56"/>
      <c r="FO827" s="56"/>
      <c r="FP827" s="56"/>
      <c r="FQ827" s="56"/>
      <c r="FR827" s="56"/>
      <c r="FS827" s="56"/>
      <c r="FT827" s="56"/>
      <c r="FU827" s="56"/>
      <c r="FV827" s="56"/>
      <c r="FW827" s="56"/>
      <c r="FX827" s="56"/>
      <c r="FY827" s="56"/>
      <c r="FZ827" s="56"/>
      <c r="GA827" s="56"/>
      <c r="GB827" s="56"/>
      <c r="GC827" s="56"/>
      <c r="GD827" s="56"/>
      <c r="GE827" s="56"/>
      <c r="GF827" s="56"/>
      <c r="GG827" s="56"/>
      <c r="GH827" s="56"/>
      <c r="GI827" s="56"/>
      <c r="GJ827" s="56"/>
      <c r="GK827" s="56"/>
      <c r="GL827" s="56"/>
      <c r="GM827" s="56"/>
      <c r="GN827" s="56"/>
      <c r="GO827" s="56"/>
      <c r="GP827" s="56"/>
      <c r="GQ827" s="56"/>
      <c r="GR827" s="56"/>
      <c r="GS827" s="56"/>
      <c r="GT827" s="56"/>
      <c r="GU827" s="56"/>
      <c r="GV827" s="56"/>
      <c r="GW827" s="56"/>
      <c r="GX827" s="56"/>
      <c r="GY827" s="56"/>
      <c r="GZ827" s="56"/>
      <c r="HA827" s="56"/>
      <c r="HB827" s="56"/>
      <c r="HC827" s="56"/>
      <c r="HD827" s="56"/>
      <c r="HE827" s="56"/>
      <c r="HF827" s="56"/>
      <c r="HG827" s="56"/>
      <c r="HH827" s="56"/>
      <c r="HI827" s="56"/>
      <c r="HJ827" s="56"/>
      <c r="HK827" s="56"/>
      <c r="HL827" s="56"/>
      <c r="HM827" s="56"/>
    </row>
    <row r="828" spans="2:221" x14ac:dyDescent="0.25"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  <c r="EO828" s="56"/>
      <c r="EP828" s="56"/>
      <c r="EQ828" s="56"/>
      <c r="ER828" s="56"/>
      <c r="ES828" s="56"/>
      <c r="ET828" s="56"/>
      <c r="EU828" s="56"/>
      <c r="EV828" s="56"/>
      <c r="EW828" s="56"/>
      <c r="EX828" s="56"/>
      <c r="EY828" s="56"/>
      <c r="EZ828" s="56"/>
      <c r="FA828" s="56"/>
      <c r="FB828" s="56"/>
      <c r="FC828" s="56"/>
      <c r="FD828" s="56"/>
      <c r="FE828" s="56"/>
      <c r="FF828" s="56"/>
      <c r="FG828" s="56"/>
      <c r="FH828" s="56"/>
      <c r="FI828" s="56"/>
      <c r="FJ828" s="56"/>
      <c r="FK828" s="56"/>
      <c r="FL828" s="56"/>
      <c r="FM828" s="56"/>
      <c r="FN828" s="56"/>
      <c r="FO828" s="56"/>
      <c r="FP828" s="56"/>
      <c r="FQ828" s="56"/>
      <c r="FR828" s="56"/>
      <c r="FS828" s="56"/>
      <c r="FT828" s="56"/>
      <c r="FU828" s="56"/>
      <c r="FV828" s="56"/>
      <c r="FW828" s="56"/>
      <c r="FX828" s="56"/>
      <c r="FY828" s="56"/>
      <c r="FZ828" s="56"/>
      <c r="GA828" s="56"/>
      <c r="GB828" s="56"/>
      <c r="GC828" s="56"/>
      <c r="GD828" s="56"/>
      <c r="GE828" s="56"/>
      <c r="GF828" s="56"/>
      <c r="GG828" s="56"/>
      <c r="GH828" s="56"/>
      <c r="GI828" s="56"/>
      <c r="GJ828" s="56"/>
      <c r="GK828" s="56"/>
      <c r="GL828" s="56"/>
      <c r="GM828" s="56"/>
      <c r="GN828" s="56"/>
      <c r="GO828" s="56"/>
      <c r="GP828" s="56"/>
      <c r="GQ828" s="56"/>
      <c r="GR828" s="56"/>
      <c r="GS828" s="56"/>
      <c r="GT828" s="56"/>
      <c r="GU828" s="56"/>
      <c r="GV828" s="56"/>
      <c r="GW828" s="56"/>
      <c r="GX828" s="56"/>
      <c r="GY828" s="56"/>
      <c r="GZ828" s="56"/>
      <c r="HA828" s="56"/>
      <c r="HB828" s="56"/>
      <c r="HC828" s="56"/>
      <c r="HD828" s="56"/>
      <c r="HE828" s="56"/>
      <c r="HF828" s="56"/>
      <c r="HG828" s="56"/>
      <c r="HH828" s="56"/>
      <c r="HI828" s="56"/>
      <c r="HJ828" s="56"/>
      <c r="HK828" s="56"/>
      <c r="HL828" s="56"/>
      <c r="HM828" s="56"/>
    </row>
    <row r="829" spans="2:221" x14ac:dyDescent="0.25"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  <c r="EO829" s="56"/>
      <c r="EP829" s="56"/>
      <c r="EQ829" s="56"/>
      <c r="ER829" s="56"/>
      <c r="ES829" s="56"/>
      <c r="ET829" s="56"/>
      <c r="EU829" s="56"/>
      <c r="EV829" s="56"/>
      <c r="EW829" s="56"/>
      <c r="EX829" s="56"/>
      <c r="EY829" s="56"/>
      <c r="EZ829" s="56"/>
      <c r="FA829" s="56"/>
      <c r="FB829" s="56"/>
      <c r="FC829" s="56"/>
      <c r="FD829" s="56"/>
      <c r="FE829" s="56"/>
      <c r="FF829" s="56"/>
      <c r="FG829" s="56"/>
      <c r="FH829" s="56"/>
      <c r="FI829" s="56"/>
      <c r="FJ829" s="56"/>
      <c r="FK829" s="56"/>
      <c r="FL829" s="56"/>
      <c r="FM829" s="56"/>
      <c r="FN829" s="56"/>
      <c r="FO829" s="56"/>
      <c r="FP829" s="56"/>
      <c r="FQ829" s="56"/>
      <c r="FR829" s="56"/>
      <c r="FS829" s="56"/>
      <c r="FT829" s="56"/>
      <c r="FU829" s="56"/>
      <c r="FV829" s="56"/>
      <c r="FW829" s="56"/>
      <c r="FX829" s="56"/>
      <c r="FY829" s="56"/>
      <c r="FZ829" s="56"/>
      <c r="GA829" s="56"/>
      <c r="GB829" s="56"/>
      <c r="GC829" s="56"/>
      <c r="GD829" s="56"/>
      <c r="GE829" s="56"/>
      <c r="GF829" s="56"/>
      <c r="GG829" s="56"/>
      <c r="GH829" s="56"/>
      <c r="GI829" s="56"/>
      <c r="GJ829" s="56"/>
      <c r="GK829" s="56"/>
      <c r="GL829" s="56"/>
      <c r="GM829" s="56"/>
      <c r="GN829" s="56"/>
      <c r="GO829" s="56"/>
      <c r="GP829" s="56"/>
      <c r="GQ829" s="56"/>
      <c r="GR829" s="56"/>
      <c r="GS829" s="56"/>
      <c r="GT829" s="56"/>
      <c r="GU829" s="56"/>
      <c r="GV829" s="56"/>
      <c r="GW829" s="56"/>
      <c r="GX829" s="56"/>
      <c r="GY829" s="56"/>
      <c r="GZ829" s="56"/>
      <c r="HA829" s="56"/>
      <c r="HB829" s="56"/>
      <c r="HC829" s="56"/>
      <c r="HD829" s="56"/>
      <c r="HE829" s="56"/>
      <c r="HF829" s="56"/>
      <c r="HG829" s="56"/>
      <c r="HH829" s="56"/>
      <c r="HI829" s="56"/>
      <c r="HJ829" s="56"/>
      <c r="HK829" s="56"/>
      <c r="HL829" s="56"/>
      <c r="HM829" s="56"/>
    </row>
    <row r="830" spans="2:221" x14ac:dyDescent="0.25"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  <c r="EO830" s="56"/>
      <c r="EP830" s="56"/>
      <c r="EQ830" s="56"/>
      <c r="ER830" s="56"/>
      <c r="ES830" s="56"/>
      <c r="ET830" s="56"/>
      <c r="EU830" s="56"/>
      <c r="EV830" s="56"/>
      <c r="EW830" s="56"/>
      <c r="EX830" s="56"/>
      <c r="EY830" s="56"/>
      <c r="EZ830" s="56"/>
      <c r="FA830" s="56"/>
      <c r="FB830" s="56"/>
      <c r="FC830" s="56"/>
      <c r="FD830" s="56"/>
      <c r="FE830" s="56"/>
      <c r="FF830" s="56"/>
      <c r="FG830" s="56"/>
      <c r="FH830" s="56"/>
      <c r="FI830" s="56"/>
      <c r="FJ830" s="56"/>
      <c r="FK830" s="56"/>
      <c r="FL830" s="56"/>
      <c r="FM830" s="56"/>
      <c r="FN830" s="56"/>
      <c r="FO830" s="56"/>
      <c r="FP830" s="56"/>
      <c r="FQ830" s="56"/>
      <c r="FR830" s="56"/>
      <c r="FS830" s="56"/>
      <c r="FT830" s="56"/>
      <c r="FU830" s="56"/>
      <c r="FV830" s="56"/>
      <c r="FW830" s="56"/>
      <c r="FX830" s="56"/>
      <c r="FY830" s="56"/>
      <c r="FZ830" s="56"/>
      <c r="GA830" s="56"/>
      <c r="GB830" s="56"/>
      <c r="GC830" s="56"/>
      <c r="GD830" s="56"/>
      <c r="GE830" s="56"/>
      <c r="GF830" s="56"/>
      <c r="GG830" s="56"/>
      <c r="GH830" s="56"/>
      <c r="GI830" s="56"/>
      <c r="GJ830" s="56"/>
      <c r="GK830" s="56"/>
      <c r="GL830" s="56"/>
      <c r="GM830" s="56"/>
      <c r="GN830" s="56"/>
      <c r="GO830" s="56"/>
      <c r="GP830" s="56"/>
      <c r="GQ830" s="56"/>
      <c r="GR830" s="56"/>
      <c r="GS830" s="56"/>
      <c r="GT830" s="56"/>
      <c r="GU830" s="56"/>
      <c r="GV830" s="56"/>
      <c r="GW830" s="56"/>
      <c r="GX830" s="56"/>
      <c r="GY830" s="56"/>
      <c r="GZ830" s="56"/>
      <c r="HA830" s="56"/>
      <c r="HB830" s="56"/>
      <c r="HC830" s="56"/>
      <c r="HD830" s="56"/>
      <c r="HE830" s="56"/>
      <c r="HF830" s="56"/>
      <c r="HG830" s="56"/>
      <c r="HH830" s="56"/>
      <c r="HI830" s="56"/>
      <c r="HJ830" s="56"/>
      <c r="HK830" s="56"/>
      <c r="HL830" s="56"/>
      <c r="HM830" s="56"/>
    </row>
    <row r="831" spans="2:221" x14ac:dyDescent="0.25"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  <c r="EO831" s="56"/>
      <c r="EP831" s="56"/>
      <c r="EQ831" s="56"/>
      <c r="ER831" s="56"/>
      <c r="ES831" s="56"/>
      <c r="ET831" s="56"/>
      <c r="EU831" s="56"/>
      <c r="EV831" s="56"/>
      <c r="EW831" s="56"/>
      <c r="EX831" s="56"/>
      <c r="EY831" s="56"/>
      <c r="EZ831" s="56"/>
      <c r="FA831" s="56"/>
      <c r="FB831" s="56"/>
      <c r="FC831" s="56"/>
      <c r="FD831" s="56"/>
      <c r="FE831" s="56"/>
      <c r="FF831" s="56"/>
      <c r="FG831" s="56"/>
      <c r="FH831" s="56"/>
      <c r="FI831" s="56"/>
      <c r="FJ831" s="56"/>
      <c r="FK831" s="56"/>
      <c r="FL831" s="56"/>
      <c r="FM831" s="56"/>
      <c r="FN831" s="56"/>
      <c r="FO831" s="56"/>
      <c r="FP831" s="56"/>
      <c r="FQ831" s="56"/>
      <c r="FR831" s="56"/>
      <c r="FS831" s="56"/>
      <c r="FT831" s="56"/>
      <c r="FU831" s="56"/>
      <c r="FV831" s="56"/>
      <c r="FW831" s="56"/>
      <c r="FX831" s="56"/>
      <c r="FY831" s="56"/>
      <c r="FZ831" s="56"/>
      <c r="GA831" s="56"/>
      <c r="GB831" s="56"/>
      <c r="GC831" s="56"/>
      <c r="GD831" s="56"/>
      <c r="GE831" s="56"/>
      <c r="GF831" s="56"/>
      <c r="GG831" s="56"/>
      <c r="GH831" s="56"/>
      <c r="GI831" s="56"/>
      <c r="GJ831" s="56"/>
      <c r="GK831" s="56"/>
      <c r="GL831" s="56"/>
      <c r="GM831" s="56"/>
      <c r="GN831" s="56"/>
      <c r="GO831" s="56"/>
      <c r="GP831" s="56"/>
      <c r="GQ831" s="56"/>
      <c r="GR831" s="56"/>
      <c r="GS831" s="56"/>
      <c r="GT831" s="56"/>
      <c r="GU831" s="56"/>
      <c r="GV831" s="56"/>
      <c r="GW831" s="56"/>
      <c r="GX831" s="56"/>
      <c r="GY831" s="56"/>
      <c r="GZ831" s="56"/>
      <c r="HA831" s="56"/>
      <c r="HB831" s="56"/>
      <c r="HC831" s="56"/>
      <c r="HD831" s="56"/>
      <c r="HE831" s="56"/>
      <c r="HF831" s="56"/>
      <c r="HG831" s="56"/>
      <c r="HH831" s="56"/>
      <c r="HI831" s="56"/>
      <c r="HJ831" s="56"/>
      <c r="HK831" s="56"/>
      <c r="HL831" s="56"/>
      <c r="HM831" s="56"/>
    </row>
    <row r="832" spans="2:221" x14ac:dyDescent="0.25"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  <c r="EO832" s="56"/>
      <c r="EP832" s="56"/>
      <c r="EQ832" s="56"/>
      <c r="ER832" s="56"/>
      <c r="ES832" s="56"/>
      <c r="ET832" s="56"/>
      <c r="EU832" s="56"/>
      <c r="EV832" s="56"/>
      <c r="EW832" s="56"/>
      <c r="EX832" s="56"/>
      <c r="EY832" s="56"/>
      <c r="EZ832" s="56"/>
      <c r="FA832" s="56"/>
      <c r="FB832" s="56"/>
      <c r="FC832" s="56"/>
      <c r="FD832" s="56"/>
      <c r="FE832" s="56"/>
      <c r="FF832" s="56"/>
      <c r="FG832" s="56"/>
      <c r="FH832" s="56"/>
      <c r="FI832" s="56"/>
      <c r="FJ832" s="56"/>
      <c r="FK832" s="56"/>
      <c r="FL832" s="56"/>
      <c r="FM832" s="56"/>
      <c r="FN832" s="56"/>
      <c r="FO832" s="56"/>
      <c r="FP832" s="56"/>
      <c r="FQ832" s="56"/>
      <c r="FR832" s="56"/>
      <c r="FS832" s="56"/>
      <c r="FT832" s="56"/>
      <c r="FU832" s="56"/>
      <c r="FV832" s="56"/>
      <c r="FW832" s="56"/>
      <c r="FX832" s="56"/>
      <c r="FY832" s="56"/>
      <c r="FZ832" s="56"/>
      <c r="GA832" s="56"/>
      <c r="GB832" s="56"/>
      <c r="GC832" s="56"/>
      <c r="GD832" s="56"/>
      <c r="GE832" s="56"/>
      <c r="GF832" s="56"/>
      <c r="GG832" s="56"/>
      <c r="GH832" s="56"/>
      <c r="GI832" s="56"/>
      <c r="GJ832" s="56"/>
      <c r="GK832" s="56"/>
      <c r="GL832" s="56"/>
      <c r="GM832" s="56"/>
      <c r="GN832" s="56"/>
      <c r="GO832" s="56"/>
      <c r="GP832" s="56"/>
      <c r="GQ832" s="56"/>
      <c r="GR832" s="56"/>
      <c r="GS832" s="56"/>
      <c r="GT832" s="56"/>
      <c r="GU832" s="56"/>
      <c r="GV832" s="56"/>
      <c r="GW832" s="56"/>
      <c r="GX832" s="56"/>
      <c r="GY832" s="56"/>
      <c r="GZ832" s="56"/>
      <c r="HA832" s="56"/>
      <c r="HB832" s="56"/>
      <c r="HC832" s="56"/>
      <c r="HD832" s="56"/>
      <c r="HE832" s="56"/>
      <c r="HF832" s="56"/>
      <c r="HG832" s="56"/>
      <c r="HH832" s="56"/>
      <c r="HI832" s="56"/>
      <c r="HJ832" s="56"/>
      <c r="HK832" s="56"/>
      <c r="HL832" s="56"/>
      <c r="HM832" s="56"/>
    </row>
    <row r="833" spans="2:221" x14ac:dyDescent="0.25"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  <c r="EE833" s="56"/>
      <c r="EF833" s="56"/>
      <c r="EG833" s="56"/>
      <c r="EH833" s="56"/>
      <c r="EI833" s="56"/>
      <c r="EJ833" s="56"/>
      <c r="EK833" s="56"/>
      <c r="EL833" s="56"/>
      <c r="EM833" s="56"/>
      <c r="EN833" s="56"/>
      <c r="EO833" s="56"/>
      <c r="EP833" s="56"/>
      <c r="EQ833" s="56"/>
      <c r="ER833" s="56"/>
      <c r="ES833" s="56"/>
      <c r="ET833" s="56"/>
      <c r="EU833" s="56"/>
      <c r="EV833" s="56"/>
      <c r="EW833" s="56"/>
      <c r="EX833" s="56"/>
      <c r="EY833" s="56"/>
      <c r="EZ833" s="56"/>
      <c r="FA833" s="56"/>
      <c r="FB833" s="56"/>
      <c r="FC833" s="56"/>
      <c r="FD833" s="56"/>
      <c r="FE833" s="56"/>
      <c r="FF833" s="56"/>
      <c r="FG833" s="56"/>
      <c r="FH833" s="56"/>
      <c r="FI833" s="56"/>
      <c r="FJ833" s="56"/>
      <c r="FK833" s="56"/>
      <c r="FL833" s="56"/>
      <c r="FM833" s="56"/>
      <c r="FN833" s="56"/>
      <c r="FO833" s="56"/>
      <c r="FP833" s="56"/>
      <c r="FQ833" s="56"/>
      <c r="FR833" s="56"/>
      <c r="FS833" s="56"/>
      <c r="FT833" s="56"/>
      <c r="FU833" s="56"/>
      <c r="FV833" s="56"/>
      <c r="FW833" s="56"/>
      <c r="FX833" s="56"/>
      <c r="FY833" s="56"/>
      <c r="FZ833" s="56"/>
      <c r="GA833" s="56"/>
      <c r="GB833" s="56"/>
      <c r="GC833" s="56"/>
      <c r="GD833" s="56"/>
      <c r="GE833" s="56"/>
      <c r="GF833" s="56"/>
      <c r="GG833" s="56"/>
      <c r="GH833" s="56"/>
      <c r="GI833" s="56"/>
      <c r="GJ833" s="56"/>
      <c r="GK833" s="56"/>
      <c r="GL833" s="56"/>
      <c r="GM833" s="56"/>
      <c r="GN833" s="56"/>
      <c r="GO833" s="56"/>
      <c r="GP833" s="56"/>
      <c r="GQ833" s="56"/>
      <c r="GR833" s="56"/>
      <c r="GS833" s="56"/>
      <c r="GT833" s="56"/>
      <c r="GU833" s="56"/>
      <c r="GV833" s="56"/>
      <c r="GW833" s="56"/>
      <c r="GX833" s="56"/>
      <c r="GY833" s="56"/>
      <c r="GZ833" s="56"/>
      <c r="HA833" s="56"/>
      <c r="HB833" s="56"/>
      <c r="HC833" s="56"/>
      <c r="HD833" s="56"/>
      <c r="HE833" s="56"/>
      <c r="HF833" s="56"/>
      <c r="HG833" s="56"/>
      <c r="HH833" s="56"/>
      <c r="HI833" s="56"/>
      <c r="HJ833" s="56"/>
      <c r="HK833" s="56"/>
      <c r="HL833" s="56"/>
      <c r="HM833" s="56"/>
    </row>
    <row r="834" spans="2:221" x14ac:dyDescent="0.25"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  <c r="EO834" s="56"/>
      <c r="EP834" s="56"/>
      <c r="EQ834" s="56"/>
      <c r="ER834" s="56"/>
      <c r="ES834" s="56"/>
      <c r="ET834" s="56"/>
      <c r="EU834" s="56"/>
      <c r="EV834" s="56"/>
      <c r="EW834" s="56"/>
      <c r="EX834" s="56"/>
      <c r="EY834" s="56"/>
      <c r="EZ834" s="56"/>
      <c r="FA834" s="56"/>
      <c r="FB834" s="56"/>
      <c r="FC834" s="56"/>
      <c r="FD834" s="56"/>
      <c r="FE834" s="56"/>
      <c r="FF834" s="56"/>
      <c r="FG834" s="56"/>
      <c r="FH834" s="56"/>
      <c r="FI834" s="56"/>
      <c r="FJ834" s="56"/>
      <c r="FK834" s="56"/>
      <c r="FL834" s="56"/>
      <c r="FM834" s="56"/>
      <c r="FN834" s="56"/>
      <c r="FO834" s="56"/>
      <c r="FP834" s="56"/>
      <c r="FQ834" s="56"/>
      <c r="FR834" s="56"/>
      <c r="FS834" s="56"/>
      <c r="FT834" s="56"/>
      <c r="FU834" s="56"/>
      <c r="FV834" s="56"/>
      <c r="FW834" s="56"/>
      <c r="FX834" s="56"/>
      <c r="FY834" s="56"/>
      <c r="FZ834" s="56"/>
      <c r="GA834" s="56"/>
      <c r="GB834" s="56"/>
      <c r="GC834" s="56"/>
      <c r="GD834" s="56"/>
      <c r="GE834" s="56"/>
      <c r="GF834" s="56"/>
      <c r="GG834" s="56"/>
      <c r="GH834" s="56"/>
      <c r="GI834" s="56"/>
      <c r="GJ834" s="56"/>
      <c r="GK834" s="56"/>
      <c r="GL834" s="56"/>
      <c r="GM834" s="56"/>
      <c r="GN834" s="56"/>
      <c r="GO834" s="56"/>
      <c r="GP834" s="56"/>
      <c r="GQ834" s="56"/>
      <c r="GR834" s="56"/>
      <c r="GS834" s="56"/>
      <c r="GT834" s="56"/>
      <c r="GU834" s="56"/>
      <c r="GV834" s="56"/>
      <c r="GW834" s="56"/>
      <c r="GX834" s="56"/>
      <c r="GY834" s="56"/>
      <c r="GZ834" s="56"/>
      <c r="HA834" s="56"/>
      <c r="HB834" s="56"/>
      <c r="HC834" s="56"/>
      <c r="HD834" s="56"/>
      <c r="HE834" s="56"/>
      <c r="HF834" s="56"/>
      <c r="HG834" s="56"/>
      <c r="HH834" s="56"/>
      <c r="HI834" s="56"/>
      <c r="HJ834" s="56"/>
      <c r="HK834" s="56"/>
      <c r="HL834" s="56"/>
      <c r="HM834" s="56"/>
    </row>
    <row r="835" spans="2:221" x14ac:dyDescent="0.25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  <c r="EO835" s="56"/>
      <c r="EP835" s="56"/>
      <c r="EQ835" s="56"/>
      <c r="ER835" s="56"/>
      <c r="ES835" s="56"/>
      <c r="ET835" s="56"/>
      <c r="EU835" s="56"/>
      <c r="EV835" s="56"/>
      <c r="EW835" s="56"/>
      <c r="EX835" s="56"/>
      <c r="EY835" s="56"/>
      <c r="EZ835" s="56"/>
      <c r="FA835" s="56"/>
      <c r="FB835" s="56"/>
      <c r="FC835" s="56"/>
      <c r="FD835" s="56"/>
      <c r="FE835" s="56"/>
      <c r="FF835" s="56"/>
      <c r="FG835" s="56"/>
      <c r="FH835" s="56"/>
      <c r="FI835" s="56"/>
      <c r="FJ835" s="56"/>
      <c r="FK835" s="56"/>
      <c r="FL835" s="56"/>
      <c r="FM835" s="56"/>
      <c r="FN835" s="56"/>
      <c r="FO835" s="56"/>
      <c r="FP835" s="56"/>
      <c r="FQ835" s="56"/>
      <c r="FR835" s="56"/>
      <c r="FS835" s="56"/>
      <c r="FT835" s="56"/>
      <c r="FU835" s="56"/>
      <c r="FV835" s="56"/>
      <c r="FW835" s="56"/>
      <c r="FX835" s="56"/>
      <c r="FY835" s="56"/>
      <c r="FZ835" s="56"/>
      <c r="GA835" s="56"/>
      <c r="GB835" s="56"/>
      <c r="GC835" s="56"/>
      <c r="GD835" s="56"/>
      <c r="GE835" s="56"/>
      <c r="GF835" s="56"/>
      <c r="GG835" s="56"/>
      <c r="GH835" s="56"/>
      <c r="GI835" s="56"/>
      <c r="GJ835" s="56"/>
      <c r="GK835" s="56"/>
      <c r="GL835" s="56"/>
      <c r="GM835" s="56"/>
      <c r="GN835" s="56"/>
      <c r="GO835" s="56"/>
      <c r="GP835" s="56"/>
      <c r="GQ835" s="56"/>
      <c r="GR835" s="56"/>
      <c r="GS835" s="56"/>
      <c r="GT835" s="56"/>
      <c r="GU835" s="56"/>
      <c r="GV835" s="56"/>
      <c r="GW835" s="56"/>
      <c r="GX835" s="56"/>
      <c r="GY835" s="56"/>
      <c r="GZ835" s="56"/>
      <c r="HA835" s="56"/>
      <c r="HB835" s="56"/>
      <c r="HC835" s="56"/>
      <c r="HD835" s="56"/>
      <c r="HE835" s="56"/>
      <c r="HF835" s="56"/>
      <c r="HG835" s="56"/>
      <c r="HH835" s="56"/>
      <c r="HI835" s="56"/>
      <c r="HJ835" s="56"/>
      <c r="HK835" s="56"/>
      <c r="HL835" s="56"/>
      <c r="HM835" s="56"/>
    </row>
    <row r="836" spans="2:221" x14ac:dyDescent="0.25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  <c r="EO836" s="56"/>
      <c r="EP836" s="56"/>
      <c r="EQ836" s="56"/>
      <c r="ER836" s="56"/>
      <c r="ES836" s="56"/>
      <c r="ET836" s="56"/>
      <c r="EU836" s="56"/>
      <c r="EV836" s="56"/>
      <c r="EW836" s="56"/>
      <c r="EX836" s="56"/>
      <c r="EY836" s="56"/>
      <c r="EZ836" s="56"/>
      <c r="FA836" s="56"/>
      <c r="FB836" s="56"/>
      <c r="FC836" s="56"/>
      <c r="FD836" s="56"/>
      <c r="FE836" s="56"/>
      <c r="FF836" s="56"/>
      <c r="FG836" s="56"/>
      <c r="FH836" s="56"/>
      <c r="FI836" s="56"/>
      <c r="FJ836" s="56"/>
      <c r="FK836" s="56"/>
      <c r="FL836" s="56"/>
      <c r="FM836" s="56"/>
      <c r="FN836" s="56"/>
      <c r="FO836" s="56"/>
      <c r="FP836" s="56"/>
      <c r="FQ836" s="56"/>
      <c r="FR836" s="56"/>
      <c r="FS836" s="56"/>
      <c r="FT836" s="56"/>
      <c r="FU836" s="56"/>
      <c r="FV836" s="56"/>
      <c r="FW836" s="56"/>
      <c r="FX836" s="56"/>
      <c r="FY836" s="56"/>
      <c r="FZ836" s="56"/>
      <c r="GA836" s="56"/>
      <c r="GB836" s="56"/>
      <c r="GC836" s="56"/>
      <c r="GD836" s="56"/>
      <c r="GE836" s="56"/>
      <c r="GF836" s="56"/>
      <c r="GG836" s="56"/>
      <c r="GH836" s="56"/>
      <c r="GI836" s="56"/>
      <c r="GJ836" s="56"/>
      <c r="GK836" s="56"/>
      <c r="GL836" s="56"/>
      <c r="GM836" s="56"/>
      <c r="GN836" s="56"/>
      <c r="GO836" s="56"/>
      <c r="GP836" s="56"/>
      <c r="GQ836" s="56"/>
      <c r="GR836" s="56"/>
      <c r="GS836" s="56"/>
      <c r="GT836" s="56"/>
      <c r="GU836" s="56"/>
      <c r="GV836" s="56"/>
      <c r="GW836" s="56"/>
      <c r="GX836" s="56"/>
      <c r="GY836" s="56"/>
      <c r="GZ836" s="56"/>
      <c r="HA836" s="56"/>
      <c r="HB836" s="56"/>
      <c r="HC836" s="56"/>
      <c r="HD836" s="56"/>
      <c r="HE836" s="56"/>
      <c r="HF836" s="56"/>
      <c r="HG836" s="56"/>
      <c r="HH836" s="56"/>
      <c r="HI836" s="56"/>
      <c r="HJ836" s="56"/>
      <c r="HK836" s="56"/>
      <c r="HL836" s="56"/>
      <c r="HM836" s="56"/>
    </row>
    <row r="837" spans="2:221" x14ac:dyDescent="0.25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  <c r="EO837" s="56"/>
      <c r="EP837" s="56"/>
      <c r="EQ837" s="56"/>
      <c r="ER837" s="56"/>
      <c r="ES837" s="56"/>
      <c r="ET837" s="56"/>
      <c r="EU837" s="56"/>
      <c r="EV837" s="56"/>
      <c r="EW837" s="56"/>
      <c r="EX837" s="56"/>
      <c r="EY837" s="56"/>
      <c r="EZ837" s="56"/>
      <c r="FA837" s="56"/>
      <c r="FB837" s="56"/>
      <c r="FC837" s="56"/>
      <c r="FD837" s="56"/>
      <c r="FE837" s="56"/>
      <c r="FF837" s="56"/>
      <c r="FG837" s="56"/>
      <c r="FH837" s="56"/>
      <c r="FI837" s="56"/>
      <c r="FJ837" s="56"/>
      <c r="FK837" s="56"/>
      <c r="FL837" s="56"/>
      <c r="FM837" s="56"/>
      <c r="FN837" s="56"/>
      <c r="FO837" s="56"/>
      <c r="FP837" s="56"/>
      <c r="FQ837" s="56"/>
      <c r="FR837" s="56"/>
      <c r="FS837" s="56"/>
      <c r="FT837" s="56"/>
      <c r="FU837" s="56"/>
      <c r="FV837" s="56"/>
      <c r="FW837" s="56"/>
      <c r="FX837" s="56"/>
      <c r="FY837" s="56"/>
      <c r="FZ837" s="56"/>
      <c r="GA837" s="56"/>
      <c r="GB837" s="56"/>
      <c r="GC837" s="56"/>
      <c r="GD837" s="56"/>
      <c r="GE837" s="56"/>
      <c r="GF837" s="56"/>
      <c r="GG837" s="56"/>
      <c r="GH837" s="56"/>
      <c r="GI837" s="56"/>
      <c r="GJ837" s="56"/>
      <c r="GK837" s="56"/>
      <c r="GL837" s="56"/>
      <c r="GM837" s="56"/>
      <c r="GN837" s="56"/>
      <c r="GO837" s="56"/>
      <c r="GP837" s="56"/>
      <c r="GQ837" s="56"/>
      <c r="GR837" s="56"/>
      <c r="GS837" s="56"/>
      <c r="GT837" s="56"/>
      <c r="GU837" s="56"/>
      <c r="GV837" s="56"/>
      <c r="GW837" s="56"/>
      <c r="GX837" s="56"/>
      <c r="GY837" s="56"/>
      <c r="GZ837" s="56"/>
      <c r="HA837" s="56"/>
      <c r="HB837" s="56"/>
      <c r="HC837" s="56"/>
      <c r="HD837" s="56"/>
      <c r="HE837" s="56"/>
      <c r="HF837" s="56"/>
      <c r="HG837" s="56"/>
      <c r="HH837" s="56"/>
      <c r="HI837" s="56"/>
      <c r="HJ837" s="56"/>
      <c r="HK837" s="56"/>
      <c r="HL837" s="56"/>
      <c r="HM837" s="56"/>
    </row>
    <row r="838" spans="2:221" x14ac:dyDescent="0.25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  <c r="EO838" s="56"/>
      <c r="EP838" s="56"/>
      <c r="EQ838" s="56"/>
      <c r="ER838" s="56"/>
      <c r="ES838" s="56"/>
      <c r="ET838" s="56"/>
      <c r="EU838" s="56"/>
      <c r="EV838" s="56"/>
      <c r="EW838" s="56"/>
      <c r="EX838" s="56"/>
      <c r="EY838" s="56"/>
      <c r="EZ838" s="56"/>
      <c r="FA838" s="56"/>
      <c r="FB838" s="56"/>
      <c r="FC838" s="56"/>
      <c r="FD838" s="56"/>
      <c r="FE838" s="56"/>
      <c r="FF838" s="56"/>
      <c r="FG838" s="56"/>
      <c r="FH838" s="56"/>
      <c r="FI838" s="56"/>
      <c r="FJ838" s="56"/>
      <c r="FK838" s="56"/>
      <c r="FL838" s="56"/>
      <c r="FM838" s="56"/>
      <c r="FN838" s="56"/>
      <c r="FO838" s="56"/>
      <c r="FP838" s="56"/>
      <c r="FQ838" s="56"/>
      <c r="FR838" s="56"/>
      <c r="FS838" s="56"/>
      <c r="FT838" s="56"/>
      <c r="FU838" s="56"/>
      <c r="FV838" s="56"/>
      <c r="FW838" s="56"/>
      <c r="FX838" s="56"/>
      <c r="FY838" s="56"/>
      <c r="FZ838" s="56"/>
      <c r="GA838" s="56"/>
      <c r="GB838" s="56"/>
      <c r="GC838" s="56"/>
      <c r="GD838" s="56"/>
      <c r="GE838" s="56"/>
      <c r="GF838" s="56"/>
      <c r="GG838" s="56"/>
      <c r="GH838" s="56"/>
      <c r="GI838" s="56"/>
      <c r="GJ838" s="56"/>
      <c r="GK838" s="56"/>
      <c r="GL838" s="56"/>
      <c r="GM838" s="56"/>
      <c r="GN838" s="56"/>
      <c r="GO838" s="56"/>
      <c r="GP838" s="56"/>
      <c r="GQ838" s="56"/>
      <c r="GR838" s="56"/>
      <c r="GS838" s="56"/>
      <c r="GT838" s="56"/>
      <c r="GU838" s="56"/>
      <c r="GV838" s="56"/>
      <c r="GW838" s="56"/>
      <c r="GX838" s="56"/>
      <c r="GY838" s="56"/>
      <c r="GZ838" s="56"/>
      <c r="HA838" s="56"/>
      <c r="HB838" s="56"/>
      <c r="HC838" s="56"/>
      <c r="HD838" s="56"/>
      <c r="HE838" s="56"/>
      <c r="HF838" s="56"/>
      <c r="HG838" s="56"/>
      <c r="HH838" s="56"/>
      <c r="HI838" s="56"/>
      <c r="HJ838" s="56"/>
      <c r="HK838" s="56"/>
      <c r="HL838" s="56"/>
      <c r="HM838" s="56"/>
    </row>
    <row r="839" spans="2:221" x14ac:dyDescent="0.25"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  <c r="EO839" s="56"/>
      <c r="EP839" s="56"/>
      <c r="EQ839" s="56"/>
      <c r="ER839" s="56"/>
      <c r="ES839" s="56"/>
      <c r="ET839" s="56"/>
      <c r="EU839" s="56"/>
      <c r="EV839" s="56"/>
      <c r="EW839" s="56"/>
      <c r="EX839" s="56"/>
      <c r="EY839" s="56"/>
      <c r="EZ839" s="56"/>
      <c r="FA839" s="56"/>
      <c r="FB839" s="56"/>
      <c r="FC839" s="56"/>
      <c r="FD839" s="56"/>
      <c r="FE839" s="56"/>
      <c r="FF839" s="56"/>
      <c r="FG839" s="56"/>
      <c r="FH839" s="56"/>
      <c r="FI839" s="56"/>
      <c r="FJ839" s="56"/>
      <c r="FK839" s="56"/>
      <c r="FL839" s="56"/>
      <c r="FM839" s="56"/>
      <c r="FN839" s="56"/>
      <c r="FO839" s="56"/>
      <c r="FP839" s="56"/>
      <c r="FQ839" s="56"/>
      <c r="FR839" s="56"/>
      <c r="FS839" s="56"/>
      <c r="FT839" s="56"/>
      <c r="FU839" s="56"/>
      <c r="FV839" s="56"/>
      <c r="FW839" s="56"/>
      <c r="FX839" s="56"/>
      <c r="FY839" s="56"/>
      <c r="FZ839" s="56"/>
      <c r="GA839" s="56"/>
      <c r="GB839" s="56"/>
      <c r="GC839" s="56"/>
      <c r="GD839" s="56"/>
      <c r="GE839" s="56"/>
      <c r="GF839" s="56"/>
      <c r="GG839" s="56"/>
      <c r="GH839" s="56"/>
      <c r="GI839" s="56"/>
      <c r="GJ839" s="56"/>
      <c r="GK839" s="56"/>
      <c r="GL839" s="56"/>
      <c r="GM839" s="56"/>
      <c r="GN839" s="56"/>
      <c r="GO839" s="56"/>
      <c r="GP839" s="56"/>
      <c r="GQ839" s="56"/>
      <c r="GR839" s="56"/>
      <c r="GS839" s="56"/>
      <c r="GT839" s="56"/>
      <c r="GU839" s="56"/>
      <c r="GV839" s="56"/>
      <c r="GW839" s="56"/>
      <c r="GX839" s="56"/>
      <c r="GY839" s="56"/>
      <c r="GZ839" s="56"/>
      <c r="HA839" s="56"/>
      <c r="HB839" s="56"/>
      <c r="HC839" s="56"/>
      <c r="HD839" s="56"/>
      <c r="HE839" s="56"/>
      <c r="HF839" s="56"/>
      <c r="HG839" s="56"/>
      <c r="HH839" s="56"/>
      <c r="HI839" s="56"/>
      <c r="HJ839" s="56"/>
      <c r="HK839" s="56"/>
      <c r="HL839" s="56"/>
      <c r="HM839" s="56"/>
    </row>
    <row r="840" spans="2:221" x14ac:dyDescent="0.25"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  <c r="EO840" s="56"/>
      <c r="EP840" s="56"/>
      <c r="EQ840" s="56"/>
      <c r="ER840" s="56"/>
      <c r="ES840" s="56"/>
      <c r="ET840" s="56"/>
      <c r="EU840" s="56"/>
      <c r="EV840" s="56"/>
      <c r="EW840" s="56"/>
      <c r="EX840" s="56"/>
      <c r="EY840" s="56"/>
      <c r="EZ840" s="56"/>
      <c r="FA840" s="56"/>
      <c r="FB840" s="56"/>
      <c r="FC840" s="56"/>
      <c r="FD840" s="56"/>
      <c r="FE840" s="56"/>
      <c r="FF840" s="56"/>
      <c r="FG840" s="56"/>
      <c r="FH840" s="56"/>
      <c r="FI840" s="56"/>
      <c r="FJ840" s="56"/>
      <c r="FK840" s="56"/>
      <c r="FL840" s="56"/>
      <c r="FM840" s="56"/>
      <c r="FN840" s="56"/>
      <c r="FO840" s="56"/>
      <c r="FP840" s="56"/>
      <c r="FQ840" s="56"/>
      <c r="FR840" s="56"/>
      <c r="FS840" s="56"/>
      <c r="FT840" s="56"/>
      <c r="FU840" s="56"/>
      <c r="FV840" s="56"/>
      <c r="FW840" s="56"/>
      <c r="FX840" s="56"/>
      <c r="FY840" s="56"/>
      <c r="FZ840" s="56"/>
      <c r="GA840" s="56"/>
      <c r="GB840" s="56"/>
      <c r="GC840" s="56"/>
      <c r="GD840" s="56"/>
      <c r="GE840" s="56"/>
      <c r="GF840" s="56"/>
      <c r="GG840" s="56"/>
      <c r="GH840" s="56"/>
      <c r="GI840" s="56"/>
      <c r="GJ840" s="56"/>
      <c r="GK840" s="56"/>
      <c r="GL840" s="56"/>
      <c r="GM840" s="56"/>
      <c r="GN840" s="56"/>
      <c r="GO840" s="56"/>
      <c r="GP840" s="56"/>
      <c r="GQ840" s="56"/>
      <c r="GR840" s="56"/>
      <c r="GS840" s="56"/>
      <c r="GT840" s="56"/>
      <c r="GU840" s="56"/>
      <c r="GV840" s="56"/>
      <c r="GW840" s="56"/>
      <c r="GX840" s="56"/>
      <c r="GY840" s="56"/>
      <c r="GZ840" s="56"/>
      <c r="HA840" s="56"/>
      <c r="HB840" s="56"/>
      <c r="HC840" s="56"/>
      <c r="HD840" s="56"/>
      <c r="HE840" s="56"/>
      <c r="HF840" s="56"/>
      <c r="HG840" s="56"/>
      <c r="HH840" s="56"/>
      <c r="HI840" s="56"/>
      <c r="HJ840" s="56"/>
      <c r="HK840" s="56"/>
      <c r="HL840" s="56"/>
      <c r="HM840" s="56"/>
    </row>
    <row r="841" spans="2:221" x14ac:dyDescent="0.25"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  <c r="EO841" s="56"/>
      <c r="EP841" s="56"/>
      <c r="EQ841" s="56"/>
      <c r="ER841" s="56"/>
      <c r="ES841" s="56"/>
      <c r="ET841" s="56"/>
      <c r="EU841" s="56"/>
      <c r="EV841" s="56"/>
      <c r="EW841" s="56"/>
      <c r="EX841" s="56"/>
      <c r="EY841" s="56"/>
      <c r="EZ841" s="56"/>
      <c r="FA841" s="56"/>
      <c r="FB841" s="56"/>
      <c r="FC841" s="56"/>
      <c r="FD841" s="56"/>
      <c r="FE841" s="56"/>
      <c r="FF841" s="56"/>
      <c r="FG841" s="56"/>
      <c r="FH841" s="56"/>
      <c r="FI841" s="56"/>
      <c r="FJ841" s="56"/>
      <c r="FK841" s="56"/>
      <c r="FL841" s="56"/>
      <c r="FM841" s="56"/>
      <c r="FN841" s="56"/>
      <c r="FO841" s="56"/>
      <c r="FP841" s="56"/>
      <c r="FQ841" s="56"/>
      <c r="FR841" s="56"/>
      <c r="FS841" s="56"/>
      <c r="FT841" s="56"/>
      <c r="FU841" s="56"/>
      <c r="FV841" s="56"/>
      <c r="FW841" s="56"/>
      <c r="FX841" s="56"/>
      <c r="FY841" s="56"/>
      <c r="FZ841" s="56"/>
      <c r="GA841" s="56"/>
      <c r="GB841" s="56"/>
      <c r="GC841" s="56"/>
      <c r="GD841" s="56"/>
      <c r="GE841" s="56"/>
      <c r="GF841" s="56"/>
      <c r="GG841" s="56"/>
      <c r="GH841" s="56"/>
      <c r="GI841" s="56"/>
      <c r="GJ841" s="56"/>
      <c r="GK841" s="56"/>
      <c r="GL841" s="56"/>
      <c r="GM841" s="56"/>
      <c r="GN841" s="56"/>
      <c r="GO841" s="56"/>
      <c r="GP841" s="56"/>
      <c r="GQ841" s="56"/>
      <c r="GR841" s="56"/>
      <c r="GS841" s="56"/>
      <c r="GT841" s="56"/>
      <c r="GU841" s="56"/>
      <c r="GV841" s="56"/>
      <c r="GW841" s="56"/>
      <c r="GX841" s="56"/>
      <c r="GY841" s="56"/>
      <c r="GZ841" s="56"/>
      <c r="HA841" s="56"/>
      <c r="HB841" s="56"/>
      <c r="HC841" s="56"/>
      <c r="HD841" s="56"/>
      <c r="HE841" s="56"/>
      <c r="HF841" s="56"/>
      <c r="HG841" s="56"/>
      <c r="HH841" s="56"/>
      <c r="HI841" s="56"/>
      <c r="HJ841" s="56"/>
      <c r="HK841" s="56"/>
      <c r="HL841" s="56"/>
      <c r="HM841" s="56"/>
    </row>
    <row r="842" spans="2:221" x14ac:dyDescent="0.25"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  <c r="EO842" s="56"/>
      <c r="EP842" s="56"/>
      <c r="EQ842" s="56"/>
      <c r="ER842" s="56"/>
      <c r="ES842" s="56"/>
      <c r="ET842" s="56"/>
      <c r="EU842" s="56"/>
      <c r="EV842" s="56"/>
      <c r="EW842" s="56"/>
      <c r="EX842" s="56"/>
      <c r="EY842" s="56"/>
      <c r="EZ842" s="56"/>
      <c r="FA842" s="56"/>
      <c r="FB842" s="56"/>
      <c r="FC842" s="56"/>
      <c r="FD842" s="56"/>
      <c r="FE842" s="56"/>
      <c r="FF842" s="56"/>
      <c r="FG842" s="56"/>
      <c r="FH842" s="56"/>
      <c r="FI842" s="56"/>
      <c r="FJ842" s="56"/>
      <c r="FK842" s="56"/>
      <c r="FL842" s="56"/>
      <c r="FM842" s="56"/>
      <c r="FN842" s="56"/>
      <c r="FO842" s="56"/>
      <c r="FP842" s="56"/>
      <c r="FQ842" s="56"/>
      <c r="FR842" s="56"/>
      <c r="FS842" s="56"/>
      <c r="FT842" s="56"/>
      <c r="FU842" s="56"/>
      <c r="FV842" s="56"/>
      <c r="FW842" s="56"/>
      <c r="FX842" s="56"/>
      <c r="FY842" s="56"/>
      <c r="FZ842" s="56"/>
      <c r="GA842" s="56"/>
      <c r="GB842" s="56"/>
      <c r="GC842" s="56"/>
      <c r="GD842" s="56"/>
      <c r="GE842" s="56"/>
      <c r="GF842" s="56"/>
      <c r="GG842" s="56"/>
      <c r="GH842" s="56"/>
      <c r="GI842" s="56"/>
      <c r="GJ842" s="56"/>
      <c r="GK842" s="56"/>
      <c r="GL842" s="56"/>
      <c r="GM842" s="56"/>
      <c r="GN842" s="56"/>
      <c r="GO842" s="56"/>
      <c r="GP842" s="56"/>
      <c r="GQ842" s="56"/>
      <c r="GR842" s="56"/>
      <c r="GS842" s="56"/>
      <c r="GT842" s="56"/>
      <c r="GU842" s="56"/>
      <c r="GV842" s="56"/>
      <c r="GW842" s="56"/>
      <c r="GX842" s="56"/>
      <c r="GY842" s="56"/>
      <c r="GZ842" s="56"/>
      <c r="HA842" s="56"/>
      <c r="HB842" s="56"/>
      <c r="HC842" s="56"/>
      <c r="HD842" s="56"/>
      <c r="HE842" s="56"/>
      <c r="HF842" s="56"/>
      <c r="HG842" s="56"/>
      <c r="HH842" s="56"/>
      <c r="HI842" s="56"/>
      <c r="HJ842" s="56"/>
      <c r="HK842" s="56"/>
      <c r="HL842" s="56"/>
      <c r="HM842" s="56"/>
    </row>
    <row r="843" spans="2:221" x14ac:dyDescent="0.25"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  <c r="EO843" s="56"/>
      <c r="EP843" s="56"/>
      <c r="EQ843" s="56"/>
      <c r="ER843" s="56"/>
      <c r="ES843" s="56"/>
      <c r="ET843" s="56"/>
      <c r="EU843" s="56"/>
      <c r="EV843" s="56"/>
      <c r="EW843" s="56"/>
      <c r="EX843" s="56"/>
      <c r="EY843" s="56"/>
      <c r="EZ843" s="56"/>
      <c r="FA843" s="56"/>
      <c r="FB843" s="56"/>
      <c r="FC843" s="56"/>
      <c r="FD843" s="56"/>
      <c r="FE843" s="56"/>
      <c r="FF843" s="56"/>
      <c r="FG843" s="56"/>
      <c r="FH843" s="56"/>
      <c r="FI843" s="56"/>
      <c r="FJ843" s="56"/>
      <c r="FK843" s="56"/>
      <c r="FL843" s="56"/>
      <c r="FM843" s="56"/>
      <c r="FN843" s="56"/>
      <c r="FO843" s="56"/>
      <c r="FP843" s="56"/>
      <c r="FQ843" s="56"/>
      <c r="FR843" s="56"/>
      <c r="FS843" s="56"/>
      <c r="FT843" s="56"/>
      <c r="FU843" s="56"/>
      <c r="FV843" s="56"/>
      <c r="FW843" s="56"/>
      <c r="FX843" s="56"/>
      <c r="FY843" s="56"/>
      <c r="FZ843" s="56"/>
      <c r="GA843" s="56"/>
      <c r="GB843" s="56"/>
      <c r="GC843" s="56"/>
      <c r="GD843" s="56"/>
      <c r="GE843" s="56"/>
      <c r="GF843" s="56"/>
      <c r="GG843" s="56"/>
      <c r="GH843" s="56"/>
      <c r="GI843" s="56"/>
      <c r="GJ843" s="56"/>
      <c r="GK843" s="56"/>
      <c r="GL843" s="56"/>
      <c r="GM843" s="56"/>
      <c r="GN843" s="56"/>
      <c r="GO843" s="56"/>
      <c r="GP843" s="56"/>
      <c r="GQ843" s="56"/>
      <c r="GR843" s="56"/>
      <c r="GS843" s="56"/>
      <c r="GT843" s="56"/>
      <c r="GU843" s="56"/>
      <c r="GV843" s="56"/>
      <c r="GW843" s="56"/>
      <c r="GX843" s="56"/>
      <c r="GY843" s="56"/>
      <c r="GZ843" s="56"/>
      <c r="HA843" s="56"/>
      <c r="HB843" s="56"/>
      <c r="HC843" s="56"/>
      <c r="HD843" s="56"/>
      <c r="HE843" s="56"/>
      <c r="HF843" s="56"/>
      <c r="HG843" s="56"/>
      <c r="HH843" s="56"/>
      <c r="HI843" s="56"/>
      <c r="HJ843" s="56"/>
      <c r="HK843" s="56"/>
      <c r="HL843" s="56"/>
      <c r="HM843" s="56"/>
    </row>
    <row r="844" spans="2:221" x14ac:dyDescent="0.25"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  <c r="EO844" s="56"/>
      <c r="EP844" s="56"/>
      <c r="EQ844" s="56"/>
      <c r="ER844" s="56"/>
      <c r="ES844" s="56"/>
      <c r="ET844" s="56"/>
      <c r="EU844" s="56"/>
      <c r="EV844" s="56"/>
      <c r="EW844" s="56"/>
      <c r="EX844" s="56"/>
      <c r="EY844" s="56"/>
      <c r="EZ844" s="56"/>
      <c r="FA844" s="56"/>
      <c r="FB844" s="56"/>
      <c r="FC844" s="56"/>
      <c r="FD844" s="56"/>
      <c r="FE844" s="56"/>
      <c r="FF844" s="56"/>
      <c r="FG844" s="56"/>
      <c r="FH844" s="56"/>
      <c r="FI844" s="56"/>
      <c r="FJ844" s="56"/>
      <c r="FK844" s="56"/>
      <c r="FL844" s="56"/>
      <c r="FM844" s="56"/>
      <c r="FN844" s="56"/>
      <c r="FO844" s="56"/>
      <c r="FP844" s="56"/>
      <c r="FQ844" s="56"/>
      <c r="FR844" s="56"/>
      <c r="FS844" s="56"/>
      <c r="FT844" s="56"/>
      <c r="FU844" s="56"/>
      <c r="FV844" s="56"/>
      <c r="FW844" s="56"/>
      <c r="FX844" s="56"/>
      <c r="FY844" s="56"/>
      <c r="FZ844" s="56"/>
      <c r="GA844" s="56"/>
      <c r="GB844" s="56"/>
      <c r="GC844" s="56"/>
      <c r="GD844" s="56"/>
      <c r="GE844" s="56"/>
      <c r="GF844" s="56"/>
      <c r="GG844" s="56"/>
      <c r="GH844" s="56"/>
      <c r="GI844" s="56"/>
      <c r="GJ844" s="56"/>
      <c r="GK844" s="56"/>
      <c r="GL844" s="56"/>
      <c r="GM844" s="56"/>
      <c r="GN844" s="56"/>
      <c r="GO844" s="56"/>
      <c r="GP844" s="56"/>
      <c r="GQ844" s="56"/>
      <c r="GR844" s="56"/>
      <c r="GS844" s="56"/>
      <c r="GT844" s="56"/>
      <c r="GU844" s="56"/>
      <c r="GV844" s="56"/>
      <c r="GW844" s="56"/>
      <c r="GX844" s="56"/>
      <c r="GY844" s="56"/>
      <c r="GZ844" s="56"/>
      <c r="HA844" s="56"/>
      <c r="HB844" s="56"/>
      <c r="HC844" s="56"/>
      <c r="HD844" s="56"/>
      <c r="HE844" s="56"/>
      <c r="HF844" s="56"/>
      <c r="HG844" s="56"/>
      <c r="HH844" s="56"/>
      <c r="HI844" s="56"/>
      <c r="HJ844" s="56"/>
      <c r="HK844" s="56"/>
      <c r="HL844" s="56"/>
      <c r="HM844" s="56"/>
    </row>
    <row r="845" spans="2:221" x14ac:dyDescent="0.25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  <c r="EO845" s="56"/>
      <c r="EP845" s="56"/>
      <c r="EQ845" s="56"/>
      <c r="ER845" s="56"/>
      <c r="ES845" s="56"/>
      <c r="ET845" s="56"/>
      <c r="EU845" s="56"/>
      <c r="EV845" s="56"/>
      <c r="EW845" s="56"/>
      <c r="EX845" s="56"/>
      <c r="EY845" s="56"/>
      <c r="EZ845" s="56"/>
      <c r="FA845" s="56"/>
      <c r="FB845" s="56"/>
      <c r="FC845" s="56"/>
      <c r="FD845" s="56"/>
      <c r="FE845" s="56"/>
      <c r="FF845" s="56"/>
      <c r="FG845" s="56"/>
      <c r="FH845" s="56"/>
      <c r="FI845" s="56"/>
      <c r="FJ845" s="56"/>
      <c r="FK845" s="56"/>
      <c r="FL845" s="56"/>
      <c r="FM845" s="56"/>
      <c r="FN845" s="56"/>
      <c r="FO845" s="56"/>
      <c r="FP845" s="56"/>
      <c r="FQ845" s="56"/>
      <c r="FR845" s="56"/>
      <c r="FS845" s="56"/>
      <c r="FT845" s="56"/>
      <c r="FU845" s="56"/>
      <c r="FV845" s="56"/>
      <c r="FW845" s="56"/>
      <c r="FX845" s="56"/>
      <c r="FY845" s="56"/>
      <c r="FZ845" s="56"/>
      <c r="GA845" s="56"/>
      <c r="GB845" s="56"/>
      <c r="GC845" s="56"/>
      <c r="GD845" s="56"/>
      <c r="GE845" s="56"/>
      <c r="GF845" s="56"/>
      <c r="GG845" s="56"/>
      <c r="GH845" s="56"/>
      <c r="GI845" s="56"/>
      <c r="GJ845" s="56"/>
      <c r="GK845" s="56"/>
      <c r="GL845" s="56"/>
      <c r="GM845" s="56"/>
      <c r="GN845" s="56"/>
      <c r="GO845" s="56"/>
      <c r="GP845" s="56"/>
      <c r="GQ845" s="56"/>
      <c r="GR845" s="56"/>
      <c r="GS845" s="56"/>
      <c r="GT845" s="56"/>
      <c r="GU845" s="56"/>
      <c r="GV845" s="56"/>
      <c r="GW845" s="56"/>
      <c r="GX845" s="56"/>
      <c r="GY845" s="56"/>
      <c r="GZ845" s="56"/>
      <c r="HA845" s="56"/>
      <c r="HB845" s="56"/>
      <c r="HC845" s="56"/>
      <c r="HD845" s="56"/>
      <c r="HE845" s="56"/>
      <c r="HF845" s="56"/>
      <c r="HG845" s="56"/>
      <c r="HH845" s="56"/>
      <c r="HI845" s="56"/>
      <c r="HJ845" s="56"/>
      <c r="HK845" s="56"/>
      <c r="HL845" s="56"/>
      <c r="HM845" s="56"/>
    </row>
    <row r="846" spans="2:221" x14ac:dyDescent="0.25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  <c r="EO846" s="56"/>
      <c r="EP846" s="56"/>
      <c r="EQ846" s="56"/>
      <c r="ER846" s="56"/>
      <c r="ES846" s="56"/>
      <c r="ET846" s="56"/>
      <c r="EU846" s="56"/>
      <c r="EV846" s="56"/>
      <c r="EW846" s="56"/>
      <c r="EX846" s="56"/>
      <c r="EY846" s="56"/>
      <c r="EZ846" s="56"/>
      <c r="FA846" s="56"/>
      <c r="FB846" s="56"/>
      <c r="FC846" s="56"/>
      <c r="FD846" s="56"/>
      <c r="FE846" s="56"/>
      <c r="FF846" s="56"/>
      <c r="FG846" s="56"/>
      <c r="FH846" s="56"/>
      <c r="FI846" s="56"/>
      <c r="FJ846" s="56"/>
      <c r="FK846" s="56"/>
      <c r="FL846" s="56"/>
      <c r="FM846" s="56"/>
      <c r="FN846" s="56"/>
      <c r="FO846" s="56"/>
      <c r="FP846" s="56"/>
      <c r="FQ846" s="56"/>
      <c r="FR846" s="56"/>
      <c r="FS846" s="56"/>
      <c r="FT846" s="56"/>
      <c r="FU846" s="56"/>
      <c r="FV846" s="56"/>
      <c r="FW846" s="56"/>
      <c r="FX846" s="56"/>
      <c r="FY846" s="56"/>
      <c r="FZ846" s="56"/>
      <c r="GA846" s="56"/>
      <c r="GB846" s="56"/>
      <c r="GC846" s="56"/>
      <c r="GD846" s="56"/>
      <c r="GE846" s="56"/>
      <c r="GF846" s="56"/>
      <c r="GG846" s="56"/>
      <c r="GH846" s="56"/>
      <c r="GI846" s="56"/>
      <c r="GJ846" s="56"/>
      <c r="GK846" s="56"/>
      <c r="GL846" s="56"/>
      <c r="GM846" s="56"/>
      <c r="GN846" s="56"/>
      <c r="GO846" s="56"/>
      <c r="GP846" s="56"/>
      <c r="GQ846" s="56"/>
      <c r="GR846" s="56"/>
      <c r="GS846" s="56"/>
      <c r="GT846" s="56"/>
      <c r="GU846" s="56"/>
      <c r="GV846" s="56"/>
      <c r="GW846" s="56"/>
      <c r="GX846" s="56"/>
      <c r="GY846" s="56"/>
      <c r="GZ846" s="56"/>
      <c r="HA846" s="56"/>
      <c r="HB846" s="56"/>
      <c r="HC846" s="56"/>
      <c r="HD846" s="56"/>
      <c r="HE846" s="56"/>
      <c r="HF846" s="56"/>
      <c r="HG846" s="56"/>
      <c r="HH846" s="56"/>
      <c r="HI846" s="56"/>
      <c r="HJ846" s="56"/>
      <c r="HK846" s="56"/>
      <c r="HL846" s="56"/>
      <c r="HM846" s="56"/>
    </row>
    <row r="847" spans="2:221" x14ac:dyDescent="0.25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  <c r="EO847" s="56"/>
      <c r="EP847" s="56"/>
      <c r="EQ847" s="56"/>
      <c r="ER847" s="56"/>
      <c r="ES847" s="56"/>
      <c r="ET847" s="56"/>
      <c r="EU847" s="56"/>
      <c r="EV847" s="56"/>
      <c r="EW847" s="56"/>
      <c r="EX847" s="56"/>
      <c r="EY847" s="56"/>
      <c r="EZ847" s="56"/>
      <c r="FA847" s="56"/>
      <c r="FB847" s="56"/>
      <c r="FC847" s="56"/>
      <c r="FD847" s="56"/>
      <c r="FE847" s="56"/>
      <c r="FF847" s="56"/>
      <c r="FG847" s="56"/>
      <c r="FH847" s="56"/>
      <c r="FI847" s="56"/>
      <c r="FJ847" s="56"/>
      <c r="FK847" s="56"/>
      <c r="FL847" s="56"/>
      <c r="FM847" s="56"/>
      <c r="FN847" s="56"/>
      <c r="FO847" s="56"/>
      <c r="FP847" s="56"/>
      <c r="FQ847" s="56"/>
      <c r="FR847" s="56"/>
      <c r="FS847" s="56"/>
      <c r="FT847" s="56"/>
      <c r="FU847" s="56"/>
      <c r="FV847" s="56"/>
      <c r="FW847" s="56"/>
      <c r="FX847" s="56"/>
      <c r="FY847" s="56"/>
      <c r="FZ847" s="56"/>
      <c r="GA847" s="56"/>
      <c r="GB847" s="56"/>
      <c r="GC847" s="56"/>
      <c r="GD847" s="56"/>
      <c r="GE847" s="56"/>
      <c r="GF847" s="56"/>
      <c r="GG847" s="56"/>
      <c r="GH847" s="56"/>
      <c r="GI847" s="56"/>
      <c r="GJ847" s="56"/>
      <c r="GK847" s="56"/>
      <c r="GL847" s="56"/>
      <c r="GM847" s="56"/>
      <c r="GN847" s="56"/>
      <c r="GO847" s="56"/>
      <c r="GP847" s="56"/>
      <c r="GQ847" s="56"/>
      <c r="GR847" s="56"/>
      <c r="GS847" s="56"/>
      <c r="GT847" s="56"/>
      <c r="GU847" s="56"/>
      <c r="GV847" s="56"/>
      <c r="GW847" s="56"/>
      <c r="GX847" s="56"/>
      <c r="GY847" s="56"/>
      <c r="GZ847" s="56"/>
      <c r="HA847" s="56"/>
      <c r="HB847" s="56"/>
      <c r="HC847" s="56"/>
      <c r="HD847" s="56"/>
      <c r="HE847" s="56"/>
      <c r="HF847" s="56"/>
      <c r="HG847" s="56"/>
      <c r="HH847" s="56"/>
      <c r="HI847" s="56"/>
      <c r="HJ847" s="56"/>
      <c r="HK847" s="56"/>
      <c r="HL847" s="56"/>
      <c r="HM847" s="56"/>
    </row>
    <row r="848" spans="2:221" x14ac:dyDescent="0.25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  <c r="EO848" s="56"/>
      <c r="EP848" s="56"/>
      <c r="EQ848" s="56"/>
      <c r="ER848" s="56"/>
      <c r="ES848" s="56"/>
      <c r="ET848" s="56"/>
      <c r="EU848" s="56"/>
      <c r="EV848" s="56"/>
      <c r="EW848" s="56"/>
      <c r="EX848" s="56"/>
      <c r="EY848" s="56"/>
      <c r="EZ848" s="56"/>
      <c r="FA848" s="56"/>
      <c r="FB848" s="56"/>
      <c r="FC848" s="56"/>
      <c r="FD848" s="56"/>
      <c r="FE848" s="56"/>
      <c r="FF848" s="56"/>
      <c r="FG848" s="56"/>
      <c r="FH848" s="56"/>
      <c r="FI848" s="56"/>
      <c r="FJ848" s="56"/>
      <c r="FK848" s="56"/>
      <c r="FL848" s="56"/>
      <c r="FM848" s="56"/>
      <c r="FN848" s="56"/>
      <c r="FO848" s="56"/>
      <c r="FP848" s="56"/>
      <c r="FQ848" s="56"/>
      <c r="FR848" s="56"/>
      <c r="FS848" s="56"/>
      <c r="FT848" s="56"/>
      <c r="FU848" s="56"/>
      <c r="FV848" s="56"/>
      <c r="FW848" s="56"/>
      <c r="FX848" s="56"/>
      <c r="FY848" s="56"/>
      <c r="FZ848" s="56"/>
      <c r="GA848" s="56"/>
      <c r="GB848" s="56"/>
      <c r="GC848" s="56"/>
      <c r="GD848" s="56"/>
      <c r="GE848" s="56"/>
      <c r="GF848" s="56"/>
      <c r="GG848" s="56"/>
      <c r="GH848" s="56"/>
      <c r="GI848" s="56"/>
      <c r="GJ848" s="56"/>
      <c r="GK848" s="56"/>
      <c r="GL848" s="56"/>
      <c r="GM848" s="56"/>
      <c r="GN848" s="56"/>
      <c r="GO848" s="56"/>
      <c r="GP848" s="56"/>
      <c r="GQ848" s="56"/>
      <c r="GR848" s="56"/>
      <c r="GS848" s="56"/>
      <c r="GT848" s="56"/>
      <c r="GU848" s="56"/>
      <c r="GV848" s="56"/>
      <c r="GW848" s="56"/>
      <c r="GX848" s="56"/>
      <c r="GY848" s="56"/>
      <c r="GZ848" s="56"/>
      <c r="HA848" s="56"/>
      <c r="HB848" s="56"/>
      <c r="HC848" s="56"/>
      <c r="HD848" s="56"/>
      <c r="HE848" s="56"/>
      <c r="HF848" s="56"/>
      <c r="HG848" s="56"/>
      <c r="HH848" s="56"/>
      <c r="HI848" s="56"/>
      <c r="HJ848" s="56"/>
      <c r="HK848" s="56"/>
      <c r="HL848" s="56"/>
      <c r="HM848" s="56"/>
    </row>
    <row r="849" spans="2:221" x14ac:dyDescent="0.25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  <c r="EO849" s="56"/>
      <c r="EP849" s="56"/>
      <c r="EQ849" s="56"/>
      <c r="ER849" s="56"/>
      <c r="ES849" s="56"/>
      <c r="ET849" s="56"/>
      <c r="EU849" s="56"/>
      <c r="EV849" s="56"/>
      <c r="EW849" s="56"/>
      <c r="EX849" s="56"/>
      <c r="EY849" s="56"/>
      <c r="EZ849" s="56"/>
      <c r="FA849" s="56"/>
      <c r="FB849" s="56"/>
      <c r="FC849" s="56"/>
      <c r="FD849" s="56"/>
      <c r="FE849" s="56"/>
      <c r="FF849" s="56"/>
      <c r="FG849" s="56"/>
      <c r="FH849" s="56"/>
      <c r="FI849" s="56"/>
      <c r="FJ849" s="56"/>
      <c r="FK849" s="56"/>
      <c r="FL849" s="56"/>
      <c r="FM849" s="56"/>
      <c r="FN849" s="56"/>
      <c r="FO849" s="56"/>
      <c r="FP849" s="56"/>
      <c r="FQ849" s="56"/>
      <c r="FR849" s="56"/>
      <c r="FS849" s="56"/>
      <c r="FT849" s="56"/>
      <c r="FU849" s="56"/>
      <c r="FV849" s="56"/>
      <c r="FW849" s="56"/>
      <c r="FX849" s="56"/>
      <c r="FY849" s="56"/>
      <c r="FZ849" s="56"/>
      <c r="GA849" s="56"/>
      <c r="GB849" s="56"/>
      <c r="GC849" s="56"/>
      <c r="GD849" s="56"/>
      <c r="GE849" s="56"/>
      <c r="GF849" s="56"/>
      <c r="GG849" s="56"/>
      <c r="GH849" s="56"/>
      <c r="GI849" s="56"/>
      <c r="GJ849" s="56"/>
      <c r="GK849" s="56"/>
      <c r="GL849" s="56"/>
      <c r="GM849" s="56"/>
      <c r="GN849" s="56"/>
      <c r="GO849" s="56"/>
      <c r="GP849" s="56"/>
      <c r="GQ849" s="56"/>
      <c r="GR849" s="56"/>
      <c r="GS849" s="56"/>
      <c r="GT849" s="56"/>
      <c r="GU849" s="56"/>
      <c r="GV849" s="56"/>
      <c r="GW849" s="56"/>
      <c r="GX849" s="56"/>
      <c r="GY849" s="56"/>
      <c r="GZ849" s="56"/>
      <c r="HA849" s="56"/>
      <c r="HB849" s="56"/>
      <c r="HC849" s="56"/>
      <c r="HD849" s="56"/>
      <c r="HE849" s="56"/>
      <c r="HF849" s="56"/>
      <c r="HG849" s="56"/>
      <c r="HH849" s="56"/>
      <c r="HI849" s="56"/>
      <c r="HJ849" s="56"/>
      <c r="HK849" s="56"/>
      <c r="HL849" s="56"/>
      <c r="HM849" s="56"/>
    </row>
    <row r="850" spans="2:221" x14ac:dyDescent="0.25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  <c r="EO850" s="56"/>
      <c r="EP850" s="56"/>
      <c r="EQ850" s="56"/>
      <c r="ER850" s="56"/>
      <c r="ES850" s="56"/>
      <c r="ET850" s="56"/>
      <c r="EU850" s="56"/>
      <c r="EV850" s="56"/>
      <c r="EW850" s="56"/>
      <c r="EX850" s="56"/>
      <c r="EY850" s="56"/>
      <c r="EZ850" s="56"/>
      <c r="FA850" s="56"/>
      <c r="FB850" s="56"/>
      <c r="FC850" s="56"/>
      <c r="FD850" s="56"/>
      <c r="FE850" s="56"/>
      <c r="FF850" s="56"/>
      <c r="FG850" s="56"/>
      <c r="FH850" s="56"/>
      <c r="FI850" s="56"/>
      <c r="FJ850" s="56"/>
      <c r="FK850" s="56"/>
      <c r="FL850" s="56"/>
      <c r="FM850" s="56"/>
      <c r="FN850" s="56"/>
      <c r="FO850" s="56"/>
      <c r="FP850" s="56"/>
      <c r="FQ850" s="56"/>
      <c r="FR850" s="56"/>
      <c r="FS850" s="56"/>
      <c r="FT850" s="56"/>
      <c r="FU850" s="56"/>
      <c r="FV850" s="56"/>
      <c r="FW850" s="56"/>
      <c r="FX850" s="56"/>
      <c r="FY850" s="56"/>
      <c r="FZ850" s="56"/>
      <c r="GA850" s="56"/>
      <c r="GB850" s="56"/>
      <c r="GC850" s="56"/>
      <c r="GD850" s="56"/>
      <c r="GE850" s="56"/>
      <c r="GF850" s="56"/>
      <c r="GG850" s="56"/>
      <c r="GH850" s="56"/>
      <c r="GI850" s="56"/>
      <c r="GJ850" s="56"/>
      <c r="GK850" s="56"/>
      <c r="GL850" s="56"/>
      <c r="GM850" s="56"/>
      <c r="GN850" s="56"/>
      <c r="GO850" s="56"/>
      <c r="GP850" s="56"/>
      <c r="GQ850" s="56"/>
      <c r="GR850" s="56"/>
      <c r="GS850" s="56"/>
      <c r="GT850" s="56"/>
      <c r="GU850" s="56"/>
      <c r="GV850" s="56"/>
      <c r="GW850" s="56"/>
      <c r="GX850" s="56"/>
      <c r="GY850" s="56"/>
      <c r="GZ850" s="56"/>
      <c r="HA850" s="56"/>
      <c r="HB850" s="56"/>
      <c r="HC850" s="56"/>
      <c r="HD850" s="56"/>
      <c r="HE850" s="56"/>
      <c r="HF850" s="56"/>
      <c r="HG850" s="56"/>
      <c r="HH850" s="56"/>
      <c r="HI850" s="56"/>
      <c r="HJ850" s="56"/>
      <c r="HK850" s="56"/>
      <c r="HL850" s="56"/>
      <c r="HM850" s="56"/>
    </row>
    <row r="851" spans="2:221" x14ac:dyDescent="0.25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  <c r="EO851" s="56"/>
      <c r="EP851" s="56"/>
      <c r="EQ851" s="56"/>
      <c r="ER851" s="56"/>
      <c r="ES851" s="56"/>
      <c r="ET851" s="56"/>
      <c r="EU851" s="56"/>
      <c r="EV851" s="56"/>
      <c r="EW851" s="56"/>
      <c r="EX851" s="56"/>
      <c r="EY851" s="56"/>
      <c r="EZ851" s="56"/>
      <c r="FA851" s="56"/>
      <c r="FB851" s="56"/>
      <c r="FC851" s="56"/>
      <c r="FD851" s="56"/>
      <c r="FE851" s="56"/>
      <c r="FF851" s="56"/>
      <c r="FG851" s="56"/>
      <c r="FH851" s="56"/>
      <c r="FI851" s="56"/>
      <c r="FJ851" s="56"/>
      <c r="FK851" s="56"/>
      <c r="FL851" s="56"/>
      <c r="FM851" s="56"/>
      <c r="FN851" s="56"/>
      <c r="FO851" s="56"/>
      <c r="FP851" s="56"/>
      <c r="FQ851" s="56"/>
      <c r="FR851" s="56"/>
      <c r="FS851" s="56"/>
      <c r="FT851" s="56"/>
      <c r="FU851" s="56"/>
      <c r="FV851" s="56"/>
      <c r="FW851" s="56"/>
      <c r="FX851" s="56"/>
      <c r="FY851" s="56"/>
      <c r="FZ851" s="56"/>
      <c r="GA851" s="56"/>
      <c r="GB851" s="56"/>
      <c r="GC851" s="56"/>
      <c r="GD851" s="56"/>
      <c r="GE851" s="56"/>
      <c r="GF851" s="56"/>
      <c r="GG851" s="56"/>
      <c r="GH851" s="56"/>
      <c r="GI851" s="56"/>
      <c r="GJ851" s="56"/>
      <c r="GK851" s="56"/>
      <c r="GL851" s="56"/>
      <c r="GM851" s="56"/>
      <c r="GN851" s="56"/>
      <c r="GO851" s="56"/>
      <c r="GP851" s="56"/>
      <c r="GQ851" s="56"/>
      <c r="GR851" s="56"/>
      <c r="GS851" s="56"/>
      <c r="GT851" s="56"/>
      <c r="GU851" s="56"/>
      <c r="GV851" s="56"/>
      <c r="GW851" s="56"/>
      <c r="GX851" s="56"/>
      <c r="GY851" s="56"/>
      <c r="GZ851" s="56"/>
      <c r="HA851" s="56"/>
      <c r="HB851" s="56"/>
      <c r="HC851" s="56"/>
      <c r="HD851" s="56"/>
      <c r="HE851" s="56"/>
      <c r="HF851" s="56"/>
      <c r="HG851" s="56"/>
      <c r="HH851" s="56"/>
      <c r="HI851" s="56"/>
      <c r="HJ851" s="56"/>
      <c r="HK851" s="56"/>
      <c r="HL851" s="56"/>
      <c r="HM851" s="56"/>
    </row>
    <row r="852" spans="2:221" x14ac:dyDescent="0.25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  <c r="EO852" s="56"/>
      <c r="EP852" s="56"/>
      <c r="EQ852" s="56"/>
      <c r="ER852" s="56"/>
      <c r="ES852" s="56"/>
      <c r="ET852" s="56"/>
      <c r="EU852" s="56"/>
      <c r="EV852" s="56"/>
      <c r="EW852" s="56"/>
      <c r="EX852" s="56"/>
      <c r="EY852" s="56"/>
      <c r="EZ852" s="56"/>
      <c r="FA852" s="56"/>
      <c r="FB852" s="56"/>
      <c r="FC852" s="56"/>
      <c r="FD852" s="56"/>
      <c r="FE852" s="56"/>
      <c r="FF852" s="56"/>
      <c r="FG852" s="56"/>
      <c r="FH852" s="56"/>
      <c r="FI852" s="56"/>
      <c r="FJ852" s="56"/>
      <c r="FK852" s="56"/>
      <c r="FL852" s="56"/>
      <c r="FM852" s="56"/>
      <c r="FN852" s="56"/>
      <c r="FO852" s="56"/>
      <c r="FP852" s="56"/>
      <c r="FQ852" s="56"/>
      <c r="FR852" s="56"/>
      <c r="FS852" s="56"/>
      <c r="FT852" s="56"/>
      <c r="FU852" s="56"/>
      <c r="FV852" s="56"/>
      <c r="FW852" s="56"/>
      <c r="FX852" s="56"/>
      <c r="FY852" s="56"/>
      <c r="FZ852" s="56"/>
      <c r="GA852" s="56"/>
      <c r="GB852" s="56"/>
      <c r="GC852" s="56"/>
      <c r="GD852" s="56"/>
      <c r="GE852" s="56"/>
      <c r="GF852" s="56"/>
      <c r="GG852" s="56"/>
      <c r="GH852" s="56"/>
      <c r="GI852" s="56"/>
      <c r="GJ852" s="56"/>
      <c r="GK852" s="56"/>
      <c r="GL852" s="56"/>
      <c r="GM852" s="56"/>
      <c r="GN852" s="56"/>
      <c r="GO852" s="56"/>
      <c r="GP852" s="56"/>
      <c r="GQ852" s="56"/>
      <c r="GR852" s="56"/>
      <c r="GS852" s="56"/>
      <c r="GT852" s="56"/>
      <c r="GU852" s="56"/>
      <c r="GV852" s="56"/>
      <c r="GW852" s="56"/>
      <c r="GX852" s="56"/>
      <c r="GY852" s="56"/>
      <c r="GZ852" s="56"/>
      <c r="HA852" s="56"/>
      <c r="HB852" s="56"/>
      <c r="HC852" s="56"/>
      <c r="HD852" s="56"/>
      <c r="HE852" s="56"/>
      <c r="HF852" s="56"/>
      <c r="HG852" s="56"/>
      <c r="HH852" s="56"/>
      <c r="HI852" s="56"/>
      <c r="HJ852" s="56"/>
      <c r="HK852" s="56"/>
      <c r="HL852" s="56"/>
      <c r="HM852" s="56"/>
    </row>
    <row r="853" spans="2:221" x14ac:dyDescent="0.25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  <c r="EO853" s="56"/>
      <c r="EP853" s="56"/>
      <c r="EQ853" s="56"/>
      <c r="ER853" s="56"/>
      <c r="ES853" s="56"/>
      <c r="ET853" s="56"/>
      <c r="EU853" s="56"/>
      <c r="EV853" s="56"/>
      <c r="EW853" s="56"/>
      <c r="EX853" s="56"/>
      <c r="EY853" s="56"/>
      <c r="EZ853" s="56"/>
      <c r="FA853" s="56"/>
      <c r="FB853" s="56"/>
      <c r="FC853" s="56"/>
      <c r="FD853" s="56"/>
      <c r="FE853" s="56"/>
      <c r="FF853" s="56"/>
      <c r="FG853" s="56"/>
      <c r="FH853" s="56"/>
      <c r="FI853" s="56"/>
      <c r="FJ853" s="56"/>
      <c r="FK853" s="56"/>
      <c r="FL853" s="56"/>
      <c r="FM853" s="56"/>
      <c r="FN853" s="56"/>
      <c r="FO853" s="56"/>
      <c r="FP853" s="56"/>
      <c r="FQ853" s="56"/>
      <c r="FR853" s="56"/>
      <c r="FS853" s="56"/>
      <c r="FT853" s="56"/>
      <c r="FU853" s="56"/>
      <c r="FV853" s="56"/>
      <c r="FW853" s="56"/>
      <c r="FX853" s="56"/>
      <c r="FY853" s="56"/>
      <c r="FZ853" s="56"/>
      <c r="GA853" s="56"/>
      <c r="GB853" s="56"/>
      <c r="GC853" s="56"/>
      <c r="GD853" s="56"/>
      <c r="GE853" s="56"/>
      <c r="GF853" s="56"/>
      <c r="GG853" s="56"/>
      <c r="GH853" s="56"/>
      <c r="GI853" s="56"/>
      <c r="GJ853" s="56"/>
      <c r="GK853" s="56"/>
      <c r="GL853" s="56"/>
      <c r="GM853" s="56"/>
      <c r="GN853" s="56"/>
      <c r="GO853" s="56"/>
      <c r="GP853" s="56"/>
      <c r="GQ853" s="56"/>
      <c r="GR853" s="56"/>
      <c r="GS853" s="56"/>
      <c r="GT853" s="56"/>
      <c r="GU853" s="56"/>
      <c r="GV853" s="56"/>
      <c r="GW853" s="56"/>
      <c r="GX853" s="56"/>
      <c r="GY853" s="56"/>
      <c r="GZ853" s="56"/>
      <c r="HA853" s="56"/>
      <c r="HB853" s="56"/>
      <c r="HC853" s="56"/>
      <c r="HD853" s="56"/>
      <c r="HE853" s="56"/>
      <c r="HF853" s="56"/>
      <c r="HG853" s="56"/>
      <c r="HH853" s="56"/>
      <c r="HI853" s="56"/>
      <c r="HJ853" s="56"/>
      <c r="HK853" s="56"/>
      <c r="HL853" s="56"/>
      <c r="HM853" s="56"/>
    </row>
    <row r="854" spans="2:221" x14ac:dyDescent="0.25"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  <c r="EO854" s="56"/>
      <c r="EP854" s="56"/>
      <c r="EQ854" s="56"/>
      <c r="ER854" s="56"/>
      <c r="ES854" s="56"/>
      <c r="ET854" s="56"/>
      <c r="EU854" s="56"/>
      <c r="EV854" s="56"/>
      <c r="EW854" s="56"/>
      <c r="EX854" s="56"/>
      <c r="EY854" s="56"/>
      <c r="EZ854" s="56"/>
      <c r="FA854" s="56"/>
      <c r="FB854" s="56"/>
      <c r="FC854" s="56"/>
      <c r="FD854" s="56"/>
      <c r="FE854" s="56"/>
      <c r="FF854" s="56"/>
      <c r="FG854" s="56"/>
      <c r="FH854" s="56"/>
      <c r="FI854" s="56"/>
      <c r="FJ854" s="56"/>
      <c r="FK854" s="56"/>
      <c r="FL854" s="56"/>
      <c r="FM854" s="56"/>
      <c r="FN854" s="56"/>
      <c r="FO854" s="56"/>
      <c r="FP854" s="56"/>
      <c r="FQ854" s="56"/>
      <c r="FR854" s="56"/>
      <c r="FS854" s="56"/>
      <c r="FT854" s="56"/>
      <c r="FU854" s="56"/>
      <c r="FV854" s="56"/>
      <c r="FW854" s="56"/>
      <c r="FX854" s="56"/>
      <c r="FY854" s="56"/>
      <c r="FZ854" s="56"/>
      <c r="GA854" s="56"/>
      <c r="GB854" s="56"/>
      <c r="GC854" s="56"/>
      <c r="GD854" s="56"/>
      <c r="GE854" s="56"/>
      <c r="GF854" s="56"/>
      <c r="GG854" s="56"/>
      <c r="GH854" s="56"/>
      <c r="GI854" s="56"/>
      <c r="GJ854" s="56"/>
      <c r="GK854" s="56"/>
      <c r="GL854" s="56"/>
      <c r="GM854" s="56"/>
      <c r="GN854" s="56"/>
      <c r="GO854" s="56"/>
      <c r="GP854" s="56"/>
      <c r="GQ854" s="56"/>
      <c r="GR854" s="56"/>
      <c r="GS854" s="56"/>
      <c r="GT854" s="56"/>
      <c r="GU854" s="56"/>
      <c r="GV854" s="56"/>
      <c r="GW854" s="56"/>
      <c r="GX854" s="56"/>
      <c r="GY854" s="56"/>
      <c r="GZ854" s="56"/>
      <c r="HA854" s="56"/>
      <c r="HB854" s="56"/>
      <c r="HC854" s="56"/>
      <c r="HD854" s="56"/>
      <c r="HE854" s="56"/>
      <c r="HF854" s="56"/>
      <c r="HG854" s="56"/>
      <c r="HH854" s="56"/>
      <c r="HI854" s="56"/>
      <c r="HJ854" s="56"/>
      <c r="HK854" s="56"/>
      <c r="HL854" s="56"/>
      <c r="HM854" s="56"/>
    </row>
    <row r="855" spans="2:221" x14ac:dyDescent="0.25"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  <c r="EO855" s="56"/>
      <c r="EP855" s="56"/>
      <c r="EQ855" s="56"/>
      <c r="ER855" s="56"/>
      <c r="ES855" s="56"/>
      <c r="ET855" s="56"/>
      <c r="EU855" s="56"/>
      <c r="EV855" s="56"/>
      <c r="EW855" s="56"/>
      <c r="EX855" s="56"/>
      <c r="EY855" s="56"/>
      <c r="EZ855" s="56"/>
      <c r="FA855" s="56"/>
      <c r="FB855" s="56"/>
      <c r="FC855" s="56"/>
      <c r="FD855" s="56"/>
      <c r="FE855" s="56"/>
      <c r="FF855" s="56"/>
      <c r="FG855" s="56"/>
      <c r="FH855" s="56"/>
      <c r="FI855" s="56"/>
      <c r="FJ855" s="56"/>
      <c r="FK855" s="56"/>
      <c r="FL855" s="56"/>
      <c r="FM855" s="56"/>
      <c r="FN855" s="56"/>
      <c r="FO855" s="56"/>
      <c r="FP855" s="56"/>
      <c r="FQ855" s="56"/>
      <c r="FR855" s="56"/>
      <c r="FS855" s="56"/>
      <c r="FT855" s="56"/>
      <c r="FU855" s="56"/>
      <c r="FV855" s="56"/>
      <c r="FW855" s="56"/>
      <c r="FX855" s="56"/>
      <c r="FY855" s="56"/>
      <c r="FZ855" s="56"/>
      <c r="GA855" s="56"/>
      <c r="GB855" s="56"/>
      <c r="GC855" s="56"/>
      <c r="GD855" s="56"/>
      <c r="GE855" s="56"/>
      <c r="GF855" s="56"/>
      <c r="GG855" s="56"/>
      <c r="GH855" s="56"/>
      <c r="GI855" s="56"/>
      <c r="GJ855" s="56"/>
      <c r="GK855" s="56"/>
      <c r="GL855" s="56"/>
      <c r="GM855" s="56"/>
      <c r="GN855" s="56"/>
      <c r="GO855" s="56"/>
      <c r="GP855" s="56"/>
      <c r="GQ855" s="56"/>
      <c r="GR855" s="56"/>
      <c r="GS855" s="56"/>
      <c r="GT855" s="56"/>
      <c r="GU855" s="56"/>
      <c r="GV855" s="56"/>
      <c r="GW855" s="56"/>
      <c r="GX855" s="56"/>
      <c r="GY855" s="56"/>
      <c r="GZ855" s="56"/>
      <c r="HA855" s="56"/>
      <c r="HB855" s="56"/>
      <c r="HC855" s="56"/>
      <c r="HD855" s="56"/>
      <c r="HE855" s="56"/>
      <c r="HF855" s="56"/>
      <c r="HG855" s="56"/>
      <c r="HH855" s="56"/>
      <c r="HI855" s="56"/>
      <c r="HJ855" s="56"/>
      <c r="HK855" s="56"/>
      <c r="HL855" s="56"/>
      <c r="HM855" s="56"/>
    </row>
    <row r="856" spans="2:221" x14ac:dyDescent="0.25"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  <c r="EO856" s="56"/>
      <c r="EP856" s="56"/>
      <c r="EQ856" s="56"/>
      <c r="ER856" s="56"/>
      <c r="ES856" s="56"/>
      <c r="ET856" s="56"/>
      <c r="EU856" s="56"/>
      <c r="EV856" s="56"/>
      <c r="EW856" s="56"/>
      <c r="EX856" s="56"/>
      <c r="EY856" s="56"/>
      <c r="EZ856" s="56"/>
      <c r="FA856" s="56"/>
      <c r="FB856" s="56"/>
      <c r="FC856" s="56"/>
      <c r="FD856" s="56"/>
      <c r="FE856" s="56"/>
      <c r="FF856" s="56"/>
      <c r="FG856" s="56"/>
      <c r="FH856" s="56"/>
      <c r="FI856" s="56"/>
      <c r="FJ856" s="56"/>
      <c r="FK856" s="56"/>
      <c r="FL856" s="56"/>
      <c r="FM856" s="56"/>
      <c r="FN856" s="56"/>
      <c r="FO856" s="56"/>
      <c r="FP856" s="56"/>
      <c r="FQ856" s="56"/>
      <c r="FR856" s="56"/>
      <c r="FS856" s="56"/>
      <c r="FT856" s="56"/>
      <c r="FU856" s="56"/>
      <c r="FV856" s="56"/>
      <c r="FW856" s="56"/>
      <c r="FX856" s="56"/>
      <c r="FY856" s="56"/>
      <c r="FZ856" s="56"/>
      <c r="GA856" s="56"/>
      <c r="GB856" s="56"/>
      <c r="GC856" s="56"/>
      <c r="GD856" s="56"/>
      <c r="GE856" s="56"/>
      <c r="GF856" s="56"/>
      <c r="GG856" s="56"/>
      <c r="GH856" s="56"/>
      <c r="GI856" s="56"/>
      <c r="GJ856" s="56"/>
      <c r="GK856" s="56"/>
      <c r="GL856" s="56"/>
      <c r="GM856" s="56"/>
      <c r="GN856" s="56"/>
      <c r="GO856" s="56"/>
      <c r="GP856" s="56"/>
      <c r="GQ856" s="56"/>
      <c r="GR856" s="56"/>
      <c r="GS856" s="56"/>
      <c r="GT856" s="56"/>
      <c r="GU856" s="56"/>
      <c r="GV856" s="56"/>
      <c r="GW856" s="56"/>
      <c r="GX856" s="56"/>
      <c r="GY856" s="56"/>
      <c r="GZ856" s="56"/>
      <c r="HA856" s="56"/>
      <c r="HB856" s="56"/>
      <c r="HC856" s="56"/>
      <c r="HD856" s="56"/>
      <c r="HE856" s="56"/>
      <c r="HF856" s="56"/>
      <c r="HG856" s="56"/>
      <c r="HH856" s="56"/>
      <c r="HI856" s="56"/>
      <c r="HJ856" s="56"/>
      <c r="HK856" s="56"/>
      <c r="HL856" s="56"/>
      <c r="HM856" s="56"/>
    </row>
    <row r="857" spans="2:221" x14ac:dyDescent="0.25"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  <c r="EO857" s="56"/>
      <c r="EP857" s="56"/>
      <c r="EQ857" s="56"/>
      <c r="ER857" s="56"/>
      <c r="ES857" s="56"/>
      <c r="ET857" s="56"/>
      <c r="EU857" s="56"/>
      <c r="EV857" s="56"/>
      <c r="EW857" s="56"/>
      <c r="EX857" s="56"/>
      <c r="EY857" s="56"/>
      <c r="EZ857" s="56"/>
      <c r="FA857" s="56"/>
      <c r="FB857" s="56"/>
      <c r="FC857" s="56"/>
      <c r="FD857" s="56"/>
      <c r="FE857" s="56"/>
      <c r="FF857" s="56"/>
      <c r="FG857" s="56"/>
      <c r="FH857" s="56"/>
      <c r="FI857" s="56"/>
      <c r="FJ857" s="56"/>
      <c r="FK857" s="56"/>
      <c r="FL857" s="56"/>
      <c r="FM857" s="56"/>
      <c r="FN857" s="56"/>
      <c r="FO857" s="56"/>
      <c r="FP857" s="56"/>
      <c r="FQ857" s="56"/>
      <c r="FR857" s="56"/>
      <c r="FS857" s="56"/>
      <c r="FT857" s="56"/>
      <c r="FU857" s="56"/>
      <c r="FV857" s="56"/>
      <c r="FW857" s="56"/>
      <c r="FX857" s="56"/>
      <c r="FY857" s="56"/>
      <c r="FZ857" s="56"/>
      <c r="GA857" s="56"/>
      <c r="GB857" s="56"/>
      <c r="GC857" s="56"/>
      <c r="GD857" s="56"/>
      <c r="GE857" s="56"/>
      <c r="GF857" s="56"/>
      <c r="GG857" s="56"/>
      <c r="GH857" s="56"/>
      <c r="GI857" s="56"/>
      <c r="GJ857" s="56"/>
      <c r="GK857" s="56"/>
      <c r="GL857" s="56"/>
      <c r="GM857" s="56"/>
      <c r="GN857" s="56"/>
      <c r="GO857" s="56"/>
      <c r="GP857" s="56"/>
      <c r="GQ857" s="56"/>
      <c r="GR857" s="56"/>
      <c r="GS857" s="56"/>
      <c r="GT857" s="56"/>
      <c r="GU857" s="56"/>
      <c r="GV857" s="56"/>
      <c r="GW857" s="56"/>
      <c r="GX857" s="56"/>
      <c r="GY857" s="56"/>
      <c r="GZ857" s="56"/>
      <c r="HA857" s="56"/>
      <c r="HB857" s="56"/>
      <c r="HC857" s="56"/>
      <c r="HD857" s="56"/>
      <c r="HE857" s="56"/>
      <c r="HF857" s="56"/>
      <c r="HG857" s="56"/>
      <c r="HH857" s="56"/>
      <c r="HI857" s="56"/>
      <c r="HJ857" s="56"/>
      <c r="HK857" s="56"/>
      <c r="HL857" s="56"/>
      <c r="HM857" s="56"/>
    </row>
    <row r="858" spans="2:221" x14ac:dyDescent="0.25"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  <c r="EO858" s="56"/>
      <c r="EP858" s="56"/>
      <c r="EQ858" s="56"/>
      <c r="ER858" s="56"/>
      <c r="ES858" s="56"/>
      <c r="ET858" s="56"/>
      <c r="EU858" s="56"/>
      <c r="EV858" s="56"/>
      <c r="EW858" s="56"/>
      <c r="EX858" s="56"/>
      <c r="EY858" s="56"/>
      <c r="EZ858" s="56"/>
      <c r="FA858" s="56"/>
      <c r="FB858" s="56"/>
      <c r="FC858" s="56"/>
      <c r="FD858" s="56"/>
      <c r="FE858" s="56"/>
      <c r="FF858" s="56"/>
      <c r="FG858" s="56"/>
      <c r="FH858" s="56"/>
      <c r="FI858" s="56"/>
      <c r="FJ858" s="56"/>
      <c r="FK858" s="56"/>
      <c r="FL858" s="56"/>
      <c r="FM858" s="56"/>
      <c r="FN858" s="56"/>
      <c r="FO858" s="56"/>
      <c r="FP858" s="56"/>
      <c r="FQ858" s="56"/>
      <c r="FR858" s="56"/>
      <c r="FS858" s="56"/>
      <c r="FT858" s="56"/>
      <c r="FU858" s="56"/>
      <c r="FV858" s="56"/>
      <c r="FW858" s="56"/>
      <c r="FX858" s="56"/>
      <c r="FY858" s="56"/>
      <c r="FZ858" s="56"/>
      <c r="GA858" s="56"/>
      <c r="GB858" s="56"/>
      <c r="GC858" s="56"/>
      <c r="GD858" s="56"/>
      <c r="GE858" s="56"/>
      <c r="GF858" s="56"/>
      <c r="GG858" s="56"/>
      <c r="GH858" s="56"/>
      <c r="GI858" s="56"/>
      <c r="GJ858" s="56"/>
      <c r="GK858" s="56"/>
      <c r="GL858" s="56"/>
      <c r="GM858" s="56"/>
      <c r="GN858" s="56"/>
      <c r="GO858" s="56"/>
      <c r="GP858" s="56"/>
      <c r="GQ858" s="56"/>
      <c r="GR858" s="56"/>
      <c r="GS858" s="56"/>
      <c r="GT858" s="56"/>
      <c r="GU858" s="56"/>
      <c r="GV858" s="56"/>
      <c r="GW858" s="56"/>
      <c r="GX858" s="56"/>
      <c r="GY858" s="56"/>
      <c r="GZ858" s="56"/>
      <c r="HA858" s="56"/>
      <c r="HB858" s="56"/>
      <c r="HC858" s="56"/>
      <c r="HD858" s="56"/>
      <c r="HE858" s="56"/>
      <c r="HF858" s="56"/>
      <c r="HG858" s="56"/>
      <c r="HH858" s="56"/>
      <c r="HI858" s="56"/>
      <c r="HJ858" s="56"/>
      <c r="HK858" s="56"/>
      <c r="HL858" s="56"/>
      <c r="HM858" s="56"/>
    </row>
    <row r="859" spans="2:221" x14ac:dyDescent="0.25"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  <c r="EO859" s="56"/>
      <c r="EP859" s="56"/>
      <c r="EQ859" s="56"/>
      <c r="ER859" s="56"/>
      <c r="ES859" s="56"/>
      <c r="ET859" s="56"/>
      <c r="EU859" s="56"/>
      <c r="EV859" s="56"/>
      <c r="EW859" s="56"/>
      <c r="EX859" s="56"/>
      <c r="EY859" s="56"/>
      <c r="EZ859" s="56"/>
      <c r="FA859" s="56"/>
      <c r="FB859" s="56"/>
      <c r="FC859" s="56"/>
      <c r="FD859" s="56"/>
      <c r="FE859" s="56"/>
      <c r="FF859" s="56"/>
      <c r="FG859" s="56"/>
      <c r="FH859" s="56"/>
      <c r="FI859" s="56"/>
      <c r="FJ859" s="56"/>
      <c r="FK859" s="56"/>
      <c r="FL859" s="56"/>
      <c r="FM859" s="56"/>
      <c r="FN859" s="56"/>
      <c r="FO859" s="56"/>
      <c r="FP859" s="56"/>
      <c r="FQ859" s="56"/>
      <c r="FR859" s="56"/>
      <c r="FS859" s="56"/>
      <c r="FT859" s="56"/>
      <c r="FU859" s="56"/>
      <c r="FV859" s="56"/>
      <c r="FW859" s="56"/>
      <c r="FX859" s="56"/>
      <c r="FY859" s="56"/>
      <c r="FZ859" s="56"/>
      <c r="GA859" s="56"/>
      <c r="GB859" s="56"/>
      <c r="GC859" s="56"/>
      <c r="GD859" s="56"/>
      <c r="GE859" s="56"/>
      <c r="GF859" s="56"/>
      <c r="GG859" s="56"/>
      <c r="GH859" s="56"/>
      <c r="GI859" s="56"/>
      <c r="GJ859" s="56"/>
      <c r="GK859" s="56"/>
      <c r="GL859" s="56"/>
      <c r="GM859" s="56"/>
      <c r="GN859" s="56"/>
      <c r="GO859" s="56"/>
      <c r="GP859" s="56"/>
      <c r="GQ859" s="56"/>
      <c r="GR859" s="56"/>
      <c r="GS859" s="56"/>
      <c r="GT859" s="56"/>
      <c r="GU859" s="56"/>
      <c r="GV859" s="56"/>
      <c r="GW859" s="56"/>
      <c r="GX859" s="56"/>
      <c r="GY859" s="56"/>
      <c r="GZ859" s="56"/>
      <c r="HA859" s="56"/>
      <c r="HB859" s="56"/>
      <c r="HC859" s="56"/>
      <c r="HD859" s="56"/>
      <c r="HE859" s="56"/>
      <c r="HF859" s="56"/>
      <c r="HG859" s="56"/>
      <c r="HH859" s="56"/>
      <c r="HI859" s="56"/>
      <c r="HJ859" s="56"/>
      <c r="HK859" s="56"/>
      <c r="HL859" s="56"/>
      <c r="HM859" s="56"/>
    </row>
    <row r="860" spans="2:221" x14ac:dyDescent="0.25"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  <c r="EO860" s="56"/>
      <c r="EP860" s="56"/>
      <c r="EQ860" s="56"/>
      <c r="ER860" s="56"/>
      <c r="ES860" s="56"/>
      <c r="ET860" s="56"/>
      <c r="EU860" s="56"/>
      <c r="EV860" s="56"/>
      <c r="EW860" s="56"/>
      <c r="EX860" s="56"/>
      <c r="EY860" s="56"/>
      <c r="EZ860" s="56"/>
      <c r="FA860" s="56"/>
      <c r="FB860" s="56"/>
      <c r="FC860" s="56"/>
      <c r="FD860" s="56"/>
      <c r="FE860" s="56"/>
      <c r="FF860" s="56"/>
      <c r="FG860" s="56"/>
      <c r="FH860" s="56"/>
      <c r="FI860" s="56"/>
      <c r="FJ860" s="56"/>
      <c r="FK860" s="56"/>
      <c r="FL860" s="56"/>
      <c r="FM860" s="56"/>
      <c r="FN860" s="56"/>
      <c r="FO860" s="56"/>
      <c r="FP860" s="56"/>
      <c r="FQ860" s="56"/>
      <c r="FR860" s="56"/>
      <c r="FS860" s="56"/>
      <c r="FT860" s="56"/>
      <c r="FU860" s="56"/>
      <c r="FV860" s="56"/>
      <c r="FW860" s="56"/>
      <c r="FX860" s="56"/>
      <c r="FY860" s="56"/>
      <c r="FZ860" s="56"/>
      <c r="GA860" s="56"/>
      <c r="GB860" s="56"/>
      <c r="GC860" s="56"/>
      <c r="GD860" s="56"/>
      <c r="GE860" s="56"/>
      <c r="GF860" s="56"/>
      <c r="GG860" s="56"/>
      <c r="GH860" s="56"/>
      <c r="GI860" s="56"/>
      <c r="GJ860" s="56"/>
      <c r="GK860" s="56"/>
      <c r="GL860" s="56"/>
      <c r="GM860" s="56"/>
      <c r="GN860" s="56"/>
      <c r="GO860" s="56"/>
      <c r="GP860" s="56"/>
      <c r="GQ860" s="56"/>
      <c r="GR860" s="56"/>
      <c r="GS860" s="56"/>
      <c r="GT860" s="56"/>
      <c r="GU860" s="56"/>
      <c r="GV860" s="56"/>
      <c r="GW860" s="56"/>
      <c r="GX860" s="56"/>
      <c r="GY860" s="56"/>
      <c r="GZ860" s="56"/>
      <c r="HA860" s="56"/>
      <c r="HB860" s="56"/>
      <c r="HC860" s="56"/>
      <c r="HD860" s="56"/>
      <c r="HE860" s="56"/>
      <c r="HF860" s="56"/>
      <c r="HG860" s="56"/>
      <c r="HH860" s="56"/>
      <c r="HI860" s="56"/>
      <c r="HJ860" s="56"/>
      <c r="HK860" s="56"/>
      <c r="HL860" s="56"/>
      <c r="HM860" s="56"/>
    </row>
    <row r="861" spans="2:221" x14ac:dyDescent="0.25"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  <c r="EO861" s="56"/>
      <c r="EP861" s="56"/>
      <c r="EQ861" s="56"/>
      <c r="ER861" s="56"/>
      <c r="ES861" s="56"/>
      <c r="ET861" s="56"/>
      <c r="EU861" s="56"/>
      <c r="EV861" s="56"/>
      <c r="EW861" s="56"/>
      <c r="EX861" s="56"/>
      <c r="EY861" s="56"/>
      <c r="EZ861" s="56"/>
      <c r="FA861" s="56"/>
      <c r="FB861" s="56"/>
      <c r="FC861" s="56"/>
      <c r="FD861" s="56"/>
      <c r="FE861" s="56"/>
      <c r="FF861" s="56"/>
      <c r="FG861" s="56"/>
      <c r="FH861" s="56"/>
      <c r="FI861" s="56"/>
      <c r="FJ861" s="56"/>
      <c r="FK861" s="56"/>
      <c r="FL861" s="56"/>
      <c r="FM861" s="56"/>
      <c r="FN861" s="56"/>
      <c r="FO861" s="56"/>
      <c r="FP861" s="56"/>
      <c r="FQ861" s="56"/>
      <c r="FR861" s="56"/>
      <c r="FS861" s="56"/>
      <c r="FT861" s="56"/>
      <c r="FU861" s="56"/>
      <c r="FV861" s="56"/>
      <c r="FW861" s="56"/>
      <c r="FX861" s="56"/>
      <c r="FY861" s="56"/>
      <c r="FZ861" s="56"/>
      <c r="GA861" s="56"/>
      <c r="GB861" s="56"/>
      <c r="GC861" s="56"/>
      <c r="GD861" s="56"/>
      <c r="GE861" s="56"/>
      <c r="GF861" s="56"/>
      <c r="GG861" s="56"/>
      <c r="GH861" s="56"/>
      <c r="GI861" s="56"/>
      <c r="GJ861" s="56"/>
      <c r="GK861" s="56"/>
      <c r="GL861" s="56"/>
      <c r="GM861" s="56"/>
      <c r="GN861" s="56"/>
      <c r="GO861" s="56"/>
      <c r="GP861" s="56"/>
      <c r="GQ861" s="56"/>
      <c r="GR861" s="56"/>
      <c r="GS861" s="56"/>
      <c r="GT861" s="56"/>
      <c r="GU861" s="56"/>
      <c r="GV861" s="56"/>
      <c r="GW861" s="56"/>
      <c r="GX861" s="56"/>
      <c r="GY861" s="56"/>
      <c r="GZ861" s="56"/>
      <c r="HA861" s="56"/>
      <c r="HB861" s="56"/>
      <c r="HC861" s="56"/>
      <c r="HD861" s="56"/>
      <c r="HE861" s="56"/>
      <c r="HF861" s="56"/>
      <c r="HG861" s="56"/>
      <c r="HH861" s="56"/>
      <c r="HI861" s="56"/>
      <c r="HJ861" s="56"/>
      <c r="HK861" s="56"/>
      <c r="HL861" s="56"/>
      <c r="HM861" s="56"/>
    </row>
    <row r="862" spans="2:221" x14ac:dyDescent="0.25"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  <c r="EO862" s="56"/>
      <c r="EP862" s="56"/>
      <c r="EQ862" s="56"/>
      <c r="ER862" s="56"/>
      <c r="ES862" s="56"/>
      <c r="ET862" s="56"/>
      <c r="EU862" s="56"/>
      <c r="EV862" s="56"/>
      <c r="EW862" s="56"/>
      <c r="EX862" s="56"/>
      <c r="EY862" s="56"/>
      <c r="EZ862" s="56"/>
      <c r="FA862" s="56"/>
      <c r="FB862" s="56"/>
      <c r="FC862" s="56"/>
      <c r="FD862" s="56"/>
      <c r="FE862" s="56"/>
      <c r="FF862" s="56"/>
      <c r="FG862" s="56"/>
      <c r="FH862" s="56"/>
      <c r="FI862" s="56"/>
      <c r="FJ862" s="56"/>
      <c r="FK862" s="56"/>
      <c r="FL862" s="56"/>
      <c r="FM862" s="56"/>
      <c r="FN862" s="56"/>
      <c r="FO862" s="56"/>
      <c r="FP862" s="56"/>
      <c r="FQ862" s="56"/>
      <c r="FR862" s="56"/>
      <c r="FS862" s="56"/>
      <c r="FT862" s="56"/>
      <c r="FU862" s="56"/>
      <c r="FV862" s="56"/>
      <c r="FW862" s="56"/>
      <c r="FX862" s="56"/>
      <c r="FY862" s="56"/>
      <c r="FZ862" s="56"/>
      <c r="GA862" s="56"/>
      <c r="GB862" s="56"/>
      <c r="GC862" s="56"/>
      <c r="GD862" s="56"/>
      <c r="GE862" s="56"/>
      <c r="GF862" s="56"/>
      <c r="GG862" s="56"/>
      <c r="GH862" s="56"/>
      <c r="GI862" s="56"/>
      <c r="GJ862" s="56"/>
      <c r="GK862" s="56"/>
      <c r="GL862" s="56"/>
      <c r="GM862" s="56"/>
      <c r="GN862" s="56"/>
      <c r="GO862" s="56"/>
      <c r="GP862" s="56"/>
      <c r="GQ862" s="56"/>
      <c r="GR862" s="56"/>
      <c r="GS862" s="56"/>
      <c r="GT862" s="56"/>
      <c r="GU862" s="56"/>
      <c r="GV862" s="56"/>
      <c r="GW862" s="56"/>
      <c r="GX862" s="56"/>
      <c r="GY862" s="56"/>
      <c r="GZ862" s="56"/>
      <c r="HA862" s="56"/>
      <c r="HB862" s="56"/>
      <c r="HC862" s="56"/>
      <c r="HD862" s="56"/>
      <c r="HE862" s="56"/>
      <c r="HF862" s="56"/>
      <c r="HG862" s="56"/>
      <c r="HH862" s="56"/>
      <c r="HI862" s="56"/>
      <c r="HJ862" s="56"/>
      <c r="HK862" s="56"/>
      <c r="HL862" s="56"/>
      <c r="HM862" s="56"/>
    </row>
    <row r="863" spans="2:221" x14ac:dyDescent="0.25"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  <c r="EO863" s="56"/>
      <c r="EP863" s="56"/>
      <c r="EQ863" s="56"/>
      <c r="ER863" s="56"/>
      <c r="ES863" s="56"/>
      <c r="ET863" s="56"/>
      <c r="EU863" s="56"/>
      <c r="EV863" s="56"/>
      <c r="EW863" s="56"/>
      <c r="EX863" s="56"/>
      <c r="EY863" s="56"/>
      <c r="EZ863" s="56"/>
      <c r="FA863" s="56"/>
      <c r="FB863" s="56"/>
      <c r="FC863" s="56"/>
      <c r="FD863" s="56"/>
      <c r="FE863" s="56"/>
      <c r="FF863" s="56"/>
      <c r="FG863" s="56"/>
      <c r="FH863" s="56"/>
      <c r="FI863" s="56"/>
      <c r="FJ863" s="56"/>
      <c r="FK863" s="56"/>
      <c r="FL863" s="56"/>
      <c r="FM863" s="56"/>
      <c r="FN863" s="56"/>
      <c r="FO863" s="56"/>
      <c r="FP863" s="56"/>
      <c r="FQ863" s="56"/>
      <c r="FR863" s="56"/>
      <c r="FS863" s="56"/>
      <c r="FT863" s="56"/>
      <c r="FU863" s="56"/>
      <c r="FV863" s="56"/>
      <c r="FW863" s="56"/>
      <c r="FX863" s="56"/>
      <c r="FY863" s="56"/>
      <c r="FZ863" s="56"/>
      <c r="GA863" s="56"/>
      <c r="GB863" s="56"/>
      <c r="GC863" s="56"/>
      <c r="GD863" s="56"/>
      <c r="GE863" s="56"/>
      <c r="GF863" s="56"/>
      <c r="GG863" s="56"/>
      <c r="GH863" s="56"/>
      <c r="GI863" s="56"/>
      <c r="GJ863" s="56"/>
      <c r="GK863" s="56"/>
      <c r="GL863" s="56"/>
      <c r="GM863" s="56"/>
      <c r="GN863" s="56"/>
      <c r="GO863" s="56"/>
      <c r="GP863" s="56"/>
      <c r="GQ863" s="56"/>
      <c r="GR863" s="56"/>
      <c r="GS863" s="56"/>
      <c r="GT863" s="56"/>
      <c r="GU863" s="56"/>
      <c r="GV863" s="56"/>
      <c r="GW863" s="56"/>
      <c r="GX863" s="56"/>
      <c r="GY863" s="56"/>
      <c r="GZ863" s="56"/>
      <c r="HA863" s="56"/>
      <c r="HB863" s="56"/>
      <c r="HC863" s="56"/>
      <c r="HD863" s="56"/>
      <c r="HE863" s="56"/>
      <c r="HF863" s="56"/>
      <c r="HG863" s="56"/>
      <c r="HH863" s="56"/>
      <c r="HI863" s="56"/>
      <c r="HJ863" s="56"/>
      <c r="HK863" s="56"/>
      <c r="HL863" s="56"/>
      <c r="HM863" s="56"/>
    </row>
    <row r="864" spans="2:221" x14ac:dyDescent="0.25"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  <c r="EO864" s="56"/>
      <c r="EP864" s="56"/>
      <c r="EQ864" s="56"/>
      <c r="ER864" s="56"/>
      <c r="ES864" s="56"/>
      <c r="ET864" s="56"/>
      <c r="EU864" s="56"/>
      <c r="EV864" s="56"/>
      <c r="EW864" s="56"/>
      <c r="EX864" s="56"/>
      <c r="EY864" s="56"/>
      <c r="EZ864" s="56"/>
      <c r="FA864" s="56"/>
      <c r="FB864" s="56"/>
      <c r="FC864" s="56"/>
      <c r="FD864" s="56"/>
      <c r="FE864" s="56"/>
      <c r="FF864" s="56"/>
      <c r="FG864" s="56"/>
      <c r="FH864" s="56"/>
      <c r="FI864" s="56"/>
      <c r="FJ864" s="56"/>
      <c r="FK864" s="56"/>
      <c r="FL864" s="56"/>
      <c r="FM864" s="56"/>
      <c r="FN864" s="56"/>
      <c r="FO864" s="56"/>
      <c r="FP864" s="56"/>
      <c r="FQ864" s="56"/>
      <c r="FR864" s="56"/>
      <c r="FS864" s="56"/>
      <c r="FT864" s="56"/>
      <c r="FU864" s="56"/>
      <c r="FV864" s="56"/>
      <c r="FW864" s="56"/>
      <c r="FX864" s="56"/>
      <c r="FY864" s="56"/>
      <c r="FZ864" s="56"/>
      <c r="GA864" s="56"/>
      <c r="GB864" s="56"/>
      <c r="GC864" s="56"/>
      <c r="GD864" s="56"/>
      <c r="GE864" s="56"/>
      <c r="GF864" s="56"/>
      <c r="GG864" s="56"/>
      <c r="GH864" s="56"/>
      <c r="GI864" s="56"/>
      <c r="GJ864" s="56"/>
      <c r="GK864" s="56"/>
      <c r="GL864" s="56"/>
      <c r="GM864" s="56"/>
      <c r="GN864" s="56"/>
      <c r="GO864" s="56"/>
      <c r="GP864" s="56"/>
      <c r="GQ864" s="56"/>
      <c r="GR864" s="56"/>
      <c r="GS864" s="56"/>
      <c r="GT864" s="56"/>
      <c r="GU864" s="56"/>
      <c r="GV864" s="56"/>
      <c r="GW864" s="56"/>
      <c r="GX864" s="56"/>
      <c r="GY864" s="56"/>
      <c r="GZ864" s="56"/>
      <c r="HA864" s="56"/>
      <c r="HB864" s="56"/>
      <c r="HC864" s="56"/>
      <c r="HD864" s="56"/>
      <c r="HE864" s="56"/>
      <c r="HF864" s="56"/>
      <c r="HG864" s="56"/>
      <c r="HH864" s="56"/>
      <c r="HI864" s="56"/>
      <c r="HJ864" s="56"/>
      <c r="HK864" s="56"/>
      <c r="HL864" s="56"/>
      <c r="HM864" s="56"/>
    </row>
    <row r="865" spans="2:221" x14ac:dyDescent="0.25"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  <c r="EO865" s="56"/>
      <c r="EP865" s="56"/>
      <c r="EQ865" s="56"/>
      <c r="ER865" s="56"/>
      <c r="ES865" s="56"/>
      <c r="ET865" s="56"/>
      <c r="EU865" s="56"/>
      <c r="EV865" s="56"/>
      <c r="EW865" s="56"/>
      <c r="EX865" s="56"/>
      <c r="EY865" s="56"/>
      <c r="EZ865" s="56"/>
      <c r="FA865" s="56"/>
      <c r="FB865" s="56"/>
      <c r="FC865" s="56"/>
      <c r="FD865" s="56"/>
      <c r="FE865" s="56"/>
      <c r="FF865" s="56"/>
      <c r="FG865" s="56"/>
      <c r="FH865" s="56"/>
      <c r="FI865" s="56"/>
      <c r="FJ865" s="56"/>
      <c r="FK865" s="56"/>
      <c r="FL865" s="56"/>
      <c r="FM865" s="56"/>
      <c r="FN865" s="56"/>
      <c r="FO865" s="56"/>
      <c r="FP865" s="56"/>
      <c r="FQ865" s="56"/>
      <c r="FR865" s="56"/>
      <c r="FS865" s="56"/>
      <c r="FT865" s="56"/>
      <c r="FU865" s="56"/>
      <c r="FV865" s="56"/>
      <c r="FW865" s="56"/>
      <c r="FX865" s="56"/>
      <c r="FY865" s="56"/>
      <c r="FZ865" s="56"/>
      <c r="GA865" s="56"/>
      <c r="GB865" s="56"/>
      <c r="GC865" s="56"/>
      <c r="GD865" s="56"/>
      <c r="GE865" s="56"/>
      <c r="GF865" s="56"/>
      <c r="GG865" s="56"/>
      <c r="GH865" s="56"/>
      <c r="GI865" s="56"/>
      <c r="GJ865" s="56"/>
      <c r="GK865" s="56"/>
      <c r="GL865" s="56"/>
      <c r="GM865" s="56"/>
      <c r="GN865" s="56"/>
      <c r="GO865" s="56"/>
      <c r="GP865" s="56"/>
      <c r="GQ865" s="56"/>
      <c r="GR865" s="56"/>
      <c r="GS865" s="56"/>
      <c r="GT865" s="56"/>
      <c r="GU865" s="56"/>
      <c r="GV865" s="56"/>
      <c r="GW865" s="56"/>
      <c r="GX865" s="56"/>
      <c r="GY865" s="56"/>
      <c r="GZ865" s="56"/>
      <c r="HA865" s="56"/>
      <c r="HB865" s="56"/>
      <c r="HC865" s="56"/>
      <c r="HD865" s="56"/>
      <c r="HE865" s="56"/>
      <c r="HF865" s="56"/>
      <c r="HG865" s="56"/>
      <c r="HH865" s="56"/>
      <c r="HI865" s="56"/>
      <c r="HJ865" s="56"/>
      <c r="HK865" s="56"/>
      <c r="HL865" s="56"/>
      <c r="HM865" s="56"/>
    </row>
    <row r="866" spans="2:221" x14ac:dyDescent="0.25"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  <c r="EO866" s="56"/>
      <c r="EP866" s="56"/>
      <c r="EQ866" s="56"/>
      <c r="ER866" s="56"/>
      <c r="ES866" s="56"/>
      <c r="ET866" s="56"/>
      <c r="EU866" s="56"/>
      <c r="EV866" s="56"/>
      <c r="EW866" s="56"/>
      <c r="EX866" s="56"/>
      <c r="EY866" s="56"/>
      <c r="EZ866" s="56"/>
      <c r="FA866" s="56"/>
      <c r="FB866" s="56"/>
      <c r="FC866" s="56"/>
      <c r="FD866" s="56"/>
      <c r="FE866" s="56"/>
      <c r="FF866" s="56"/>
      <c r="FG866" s="56"/>
      <c r="FH866" s="56"/>
      <c r="FI866" s="56"/>
      <c r="FJ866" s="56"/>
      <c r="FK866" s="56"/>
      <c r="FL866" s="56"/>
      <c r="FM866" s="56"/>
      <c r="FN866" s="56"/>
      <c r="FO866" s="56"/>
      <c r="FP866" s="56"/>
      <c r="FQ866" s="56"/>
      <c r="FR866" s="56"/>
      <c r="FS866" s="56"/>
      <c r="FT866" s="56"/>
      <c r="FU866" s="56"/>
      <c r="FV866" s="56"/>
      <c r="FW866" s="56"/>
      <c r="FX866" s="56"/>
      <c r="FY866" s="56"/>
      <c r="FZ866" s="56"/>
      <c r="GA866" s="56"/>
      <c r="GB866" s="56"/>
      <c r="GC866" s="56"/>
      <c r="GD866" s="56"/>
      <c r="GE866" s="56"/>
      <c r="GF866" s="56"/>
      <c r="GG866" s="56"/>
      <c r="GH866" s="56"/>
      <c r="GI866" s="56"/>
      <c r="GJ866" s="56"/>
      <c r="GK866" s="56"/>
      <c r="GL866" s="56"/>
      <c r="GM866" s="56"/>
      <c r="GN866" s="56"/>
      <c r="GO866" s="56"/>
      <c r="GP866" s="56"/>
      <c r="GQ866" s="56"/>
      <c r="GR866" s="56"/>
      <c r="GS866" s="56"/>
      <c r="GT866" s="56"/>
      <c r="GU866" s="56"/>
      <c r="GV866" s="56"/>
      <c r="GW866" s="56"/>
      <c r="GX866" s="56"/>
      <c r="GY866" s="56"/>
      <c r="GZ866" s="56"/>
      <c r="HA866" s="56"/>
      <c r="HB866" s="56"/>
      <c r="HC866" s="56"/>
      <c r="HD866" s="56"/>
      <c r="HE866" s="56"/>
      <c r="HF866" s="56"/>
      <c r="HG866" s="56"/>
      <c r="HH866" s="56"/>
      <c r="HI866" s="56"/>
      <c r="HJ866" s="56"/>
      <c r="HK866" s="56"/>
      <c r="HL866" s="56"/>
      <c r="HM866" s="56"/>
    </row>
    <row r="867" spans="2:221" x14ac:dyDescent="0.25"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  <c r="EO867" s="56"/>
      <c r="EP867" s="56"/>
      <c r="EQ867" s="56"/>
      <c r="ER867" s="56"/>
      <c r="ES867" s="56"/>
      <c r="ET867" s="56"/>
      <c r="EU867" s="56"/>
      <c r="EV867" s="56"/>
      <c r="EW867" s="56"/>
      <c r="EX867" s="56"/>
      <c r="EY867" s="56"/>
      <c r="EZ867" s="56"/>
      <c r="FA867" s="56"/>
      <c r="FB867" s="56"/>
      <c r="FC867" s="56"/>
      <c r="FD867" s="56"/>
      <c r="FE867" s="56"/>
      <c r="FF867" s="56"/>
      <c r="FG867" s="56"/>
      <c r="FH867" s="56"/>
      <c r="FI867" s="56"/>
      <c r="FJ867" s="56"/>
      <c r="FK867" s="56"/>
      <c r="FL867" s="56"/>
      <c r="FM867" s="56"/>
      <c r="FN867" s="56"/>
      <c r="FO867" s="56"/>
      <c r="FP867" s="56"/>
      <c r="FQ867" s="56"/>
      <c r="FR867" s="56"/>
      <c r="FS867" s="56"/>
      <c r="FT867" s="56"/>
      <c r="FU867" s="56"/>
      <c r="FV867" s="56"/>
      <c r="FW867" s="56"/>
      <c r="FX867" s="56"/>
      <c r="FY867" s="56"/>
      <c r="FZ867" s="56"/>
      <c r="GA867" s="56"/>
      <c r="GB867" s="56"/>
      <c r="GC867" s="56"/>
      <c r="GD867" s="56"/>
      <c r="GE867" s="56"/>
      <c r="GF867" s="56"/>
      <c r="GG867" s="56"/>
      <c r="GH867" s="56"/>
      <c r="GI867" s="56"/>
      <c r="GJ867" s="56"/>
      <c r="GK867" s="56"/>
      <c r="GL867" s="56"/>
      <c r="GM867" s="56"/>
      <c r="GN867" s="56"/>
      <c r="GO867" s="56"/>
      <c r="GP867" s="56"/>
      <c r="GQ867" s="56"/>
      <c r="GR867" s="56"/>
      <c r="GS867" s="56"/>
      <c r="GT867" s="56"/>
      <c r="GU867" s="56"/>
      <c r="GV867" s="56"/>
      <c r="GW867" s="56"/>
      <c r="GX867" s="56"/>
      <c r="GY867" s="56"/>
      <c r="GZ867" s="56"/>
      <c r="HA867" s="56"/>
      <c r="HB867" s="56"/>
      <c r="HC867" s="56"/>
      <c r="HD867" s="56"/>
      <c r="HE867" s="56"/>
      <c r="HF867" s="56"/>
      <c r="HG867" s="56"/>
      <c r="HH867" s="56"/>
      <c r="HI867" s="56"/>
      <c r="HJ867" s="56"/>
      <c r="HK867" s="56"/>
      <c r="HL867" s="56"/>
      <c r="HM867" s="56"/>
    </row>
    <row r="868" spans="2:221" x14ac:dyDescent="0.25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  <c r="EO868" s="56"/>
      <c r="EP868" s="56"/>
      <c r="EQ868" s="56"/>
      <c r="ER868" s="56"/>
      <c r="ES868" s="56"/>
      <c r="ET868" s="56"/>
      <c r="EU868" s="56"/>
      <c r="EV868" s="56"/>
      <c r="EW868" s="56"/>
      <c r="EX868" s="56"/>
      <c r="EY868" s="56"/>
      <c r="EZ868" s="56"/>
      <c r="FA868" s="56"/>
      <c r="FB868" s="56"/>
      <c r="FC868" s="56"/>
      <c r="FD868" s="56"/>
      <c r="FE868" s="56"/>
      <c r="FF868" s="56"/>
      <c r="FG868" s="56"/>
      <c r="FH868" s="56"/>
      <c r="FI868" s="56"/>
      <c r="FJ868" s="56"/>
      <c r="FK868" s="56"/>
      <c r="FL868" s="56"/>
      <c r="FM868" s="56"/>
      <c r="FN868" s="56"/>
      <c r="FO868" s="56"/>
      <c r="FP868" s="56"/>
      <c r="FQ868" s="56"/>
      <c r="FR868" s="56"/>
      <c r="FS868" s="56"/>
      <c r="FT868" s="56"/>
      <c r="FU868" s="56"/>
      <c r="FV868" s="56"/>
      <c r="FW868" s="56"/>
      <c r="FX868" s="56"/>
      <c r="FY868" s="56"/>
      <c r="FZ868" s="56"/>
      <c r="GA868" s="56"/>
      <c r="GB868" s="56"/>
      <c r="GC868" s="56"/>
      <c r="GD868" s="56"/>
      <c r="GE868" s="56"/>
      <c r="GF868" s="56"/>
      <c r="GG868" s="56"/>
      <c r="GH868" s="56"/>
      <c r="GI868" s="56"/>
      <c r="GJ868" s="56"/>
      <c r="GK868" s="56"/>
      <c r="GL868" s="56"/>
      <c r="GM868" s="56"/>
      <c r="GN868" s="56"/>
      <c r="GO868" s="56"/>
      <c r="GP868" s="56"/>
      <c r="GQ868" s="56"/>
      <c r="GR868" s="56"/>
      <c r="GS868" s="56"/>
      <c r="GT868" s="56"/>
      <c r="GU868" s="56"/>
      <c r="GV868" s="56"/>
      <c r="GW868" s="56"/>
      <c r="GX868" s="56"/>
      <c r="GY868" s="56"/>
      <c r="GZ868" s="56"/>
      <c r="HA868" s="56"/>
      <c r="HB868" s="56"/>
      <c r="HC868" s="56"/>
      <c r="HD868" s="56"/>
      <c r="HE868" s="56"/>
      <c r="HF868" s="56"/>
      <c r="HG868" s="56"/>
      <c r="HH868" s="56"/>
      <c r="HI868" s="56"/>
      <c r="HJ868" s="56"/>
      <c r="HK868" s="56"/>
      <c r="HL868" s="56"/>
      <c r="HM868" s="56"/>
    </row>
    <row r="869" spans="2:221" x14ac:dyDescent="0.25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  <c r="EO869" s="56"/>
      <c r="EP869" s="56"/>
      <c r="EQ869" s="56"/>
      <c r="ER869" s="56"/>
      <c r="ES869" s="56"/>
      <c r="ET869" s="56"/>
      <c r="EU869" s="56"/>
      <c r="EV869" s="56"/>
      <c r="EW869" s="56"/>
      <c r="EX869" s="56"/>
      <c r="EY869" s="56"/>
      <c r="EZ869" s="56"/>
      <c r="FA869" s="56"/>
      <c r="FB869" s="56"/>
      <c r="FC869" s="56"/>
      <c r="FD869" s="56"/>
      <c r="FE869" s="56"/>
      <c r="FF869" s="56"/>
      <c r="FG869" s="56"/>
      <c r="FH869" s="56"/>
      <c r="FI869" s="56"/>
      <c r="FJ869" s="56"/>
      <c r="FK869" s="56"/>
      <c r="FL869" s="56"/>
      <c r="FM869" s="56"/>
      <c r="FN869" s="56"/>
      <c r="FO869" s="56"/>
      <c r="FP869" s="56"/>
      <c r="FQ869" s="56"/>
      <c r="FR869" s="56"/>
      <c r="FS869" s="56"/>
      <c r="FT869" s="56"/>
      <c r="FU869" s="56"/>
      <c r="FV869" s="56"/>
      <c r="FW869" s="56"/>
      <c r="FX869" s="56"/>
      <c r="FY869" s="56"/>
      <c r="FZ869" s="56"/>
      <c r="GA869" s="56"/>
      <c r="GB869" s="56"/>
      <c r="GC869" s="56"/>
      <c r="GD869" s="56"/>
      <c r="GE869" s="56"/>
      <c r="GF869" s="56"/>
      <c r="GG869" s="56"/>
      <c r="GH869" s="56"/>
      <c r="GI869" s="56"/>
      <c r="GJ869" s="56"/>
      <c r="GK869" s="56"/>
      <c r="GL869" s="56"/>
      <c r="GM869" s="56"/>
      <c r="GN869" s="56"/>
      <c r="GO869" s="56"/>
      <c r="GP869" s="56"/>
      <c r="GQ869" s="56"/>
      <c r="GR869" s="56"/>
      <c r="GS869" s="56"/>
      <c r="GT869" s="56"/>
      <c r="GU869" s="56"/>
      <c r="GV869" s="56"/>
      <c r="GW869" s="56"/>
      <c r="GX869" s="56"/>
      <c r="GY869" s="56"/>
      <c r="GZ869" s="56"/>
      <c r="HA869" s="56"/>
      <c r="HB869" s="56"/>
      <c r="HC869" s="56"/>
      <c r="HD869" s="56"/>
      <c r="HE869" s="56"/>
      <c r="HF869" s="56"/>
      <c r="HG869" s="56"/>
      <c r="HH869" s="56"/>
      <c r="HI869" s="56"/>
      <c r="HJ869" s="56"/>
      <c r="HK869" s="56"/>
      <c r="HL869" s="56"/>
      <c r="HM869" s="56"/>
    </row>
    <row r="870" spans="2:221" x14ac:dyDescent="0.25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  <c r="EO870" s="56"/>
      <c r="EP870" s="56"/>
      <c r="EQ870" s="56"/>
      <c r="ER870" s="56"/>
      <c r="ES870" s="56"/>
      <c r="ET870" s="56"/>
      <c r="EU870" s="56"/>
      <c r="EV870" s="56"/>
      <c r="EW870" s="56"/>
      <c r="EX870" s="56"/>
      <c r="EY870" s="56"/>
      <c r="EZ870" s="56"/>
      <c r="FA870" s="56"/>
      <c r="FB870" s="56"/>
      <c r="FC870" s="56"/>
      <c r="FD870" s="56"/>
      <c r="FE870" s="56"/>
      <c r="FF870" s="56"/>
      <c r="FG870" s="56"/>
      <c r="FH870" s="56"/>
      <c r="FI870" s="56"/>
      <c r="FJ870" s="56"/>
      <c r="FK870" s="56"/>
      <c r="FL870" s="56"/>
      <c r="FM870" s="56"/>
      <c r="FN870" s="56"/>
      <c r="FO870" s="56"/>
      <c r="FP870" s="56"/>
      <c r="FQ870" s="56"/>
      <c r="FR870" s="56"/>
      <c r="FS870" s="56"/>
      <c r="FT870" s="56"/>
      <c r="FU870" s="56"/>
      <c r="FV870" s="56"/>
      <c r="FW870" s="56"/>
      <c r="FX870" s="56"/>
      <c r="FY870" s="56"/>
      <c r="FZ870" s="56"/>
      <c r="GA870" s="56"/>
      <c r="GB870" s="56"/>
      <c r="GC870" s="56"/>
      <c r="GD870" s="56"/>
      <c r="GE870" s="56"/>
      <c r="GF870" s="56"/>
      <c r="GG870" s="56"/>
      <c r="GH870" s="56"/>
      <c r="GI870" s="56"/>
      <c r="GJ870" s="56"/>
      <c r="GK870" s="56"/>
      <c r="GL870" s="56"/>
      <c r="GM870" s="56"/>
      <c r="GN870" s="56"/>
      <c r="GO870" s="56"/>
      <c r="GP870" s="56"/>
      <c r="GQ870" s="56"/>
      <c r="GR870" s="56"/>
      <c r="GS870" s="56"/>
      <c r="GT870" s="56"/>
      <c r="GU870" s="56"/>
      <c r="GV870" s="56"/>
      <c r="GW870" s="56"/>
      <c r="GX870" s="56"/>
      <c r="GY870" s="56"/>
      <c r="GZ870" s="56"/>
      <c r="HA870" s="56"/>
      <c r="HB870" s="56"/>
      <c r="HC870" s="56"/>
      <c r="HD870" s="56"/>
      <c r="HE870" s="56"/>
      <c r="HF870" s="56"/>
      <c r="HG870" s="56"/>
      <c r="HH870" s="56"/>
      <c r="HI870" s="56"/>
      <c r="HJ870" s="56"/>
      <c r="HK870" s="56"/>
      <c r="HL870" s="56"/>
      <c r="HM870" s="56"/>
    </row>
    <row r="871" spans="2:221" x14ac:dyDescent="0.25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  <c r="EO871" s="56"/>
      <c r="EP871" s="56"/>
      <c r="EQ871" s="56"/>
      <c r="ER871" s="56"/>
      <c r="ES871" s="56"/>
      <c r="ET871" s="56"/>
      <c r="EU871" s="56"/>
      <c r="EV871" s="56"/>
      <c r="EW871" s="56"/>
      <c r="EX871" s="56"/>
      <c r="EY871" s="56"/>
      <c r="EZ871" s="56"/>
      <c r="FA871" s="56"/>
      <c r="FB871" s="56"/>
      <c r="FC871" s="56"/>
      <c r="FD871" s="56"/>
      <c r="FE871" s="56"/>
      <c r="FF871" s="56"/>
      <c r="FG871" s="56"/>
      <c r="FH871" s="56"/>
      <c r="FI871" s="56"/>
      <c r="FJ871" s="56"/>
      <c r="FK871" s="56"/>
      <c r="FL871" s="56"/>
      <c r="FM871" s="56"/>
      <c r="FN871" s="56"/>
      <c r="FO871" s="56"/>
      <c r="FP871" s="56"/>
      <c r="FQ871" s="56"/>
      <c r="FR871" s="56"/>
      <c r="FS871" s="56"/>
      <c r="FT871" s="56"/>
      <c r="FU871" s="56"/>
      <c r="FV871" s="56"/>
      <c r="FW871" s="56"/>
      <c r="FX871" s="56"/>
      <c r="FY871" s="56"/>
      <c r="FZ871" s="56"/>
      <c r="GA871" s="56"/>
      <c r="GB871" s="56"/>
      <c r="GC871" s="56"/>
      <c r="GD871" s="56"/>
      <c r="GE871" s="56"/>
      <c r="GF871" s="56"/>
      <c r="GG871" s="56"/>
      <c r="GH871" s="56"/>
      <c r="GI871" s="56"/>
      <c r="GJ871" s="56"/>
      <c r="GK871" s="56"/>
      <c r="GL871" s="56"/>
      <c r="GM871" s="56"/>
      <c r="GN871" s="56"/>
      <c r="GO871" s="56"/>
      <c r="GP871" s="56"/>
      <c r="GQ871" s="56"/>
      <c r="GR871" s="56"/>
      <c r="GS871" s="56"/>
      <c r="GT871" s="56"/>
      <c r="GU871" s="56"/>
      <c r="GV871" s="56"/>
      <c r="GW871" s="56"/>
      <c r="GX871" s="56"/>
      <c r="GY871" s="56"/>
      <c r="GZ871" s="56"/>
      <c r="HA871" s="56"/>
      <c r="HB871" s="56"/>
      <c r="HC871" s="56"/>
      <c r="HD871" s="56"/>
      <c r="HE871" s="56"/>
      <c r="HF871" s="56"/>
      <c r="HG871" s="56"/>
      <c r="HH871" s="56"/>
      <c r="HI871" s="56"/>
      <c r="HJ871" s="56"/>
      <c r="HK871" s="56"/>
      <c r="HL871" s="56"/>
      <c r="HM871" s="56"/>
    </row>
    <row r="872" spans="2:221" x14ac:dyDescent="0.25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  <c r="EO872" s="56"/>
      <c r="EP872" s="56"/>
      <c r="EQ872" s="56"/>
      <c r="ER872" s="56"/>
      <c r="ES872" s="56"/>
      <c r="ET872" s="56"/>
      <c r="EU872" s="56"/>
      <c r="EV872" s="56"/>
      <c r="EW872" s="56"/>
      <c r="EX872" s="56"/>
      <c r="EY872" s="56"/>
      <c r="EZ872" s="56"/>
      <c r="FA872" s="56"/>
      <c r="FB872" s="56"/>
      <c r="FC872" s="56"/>
      <c r="FD872" s="56"/>
      <c r="FE872" s="56"/>
      <c r="FF872" s="56"/>
      <c r="FG872" s="56"/>
      <c r="FH872" s="56"/>
      <c r="FI872" s="56"/>
      <c r="FJ872" s="56"/>
      <c r="FK872" s="56"/>
      <c r="FL872" s="56"/>
      <c r="FM872" s="56"/>
      <c r="FN872" s="56"/>
      <c r="FO872" s="56"/>
      <c r="FP872" s="56"/>
      <c r="FQ872" s="56"/>
      <c r="FR872" s="56"/>
      <c r="FS872" s="56"/>
      <c r="FT872" s="56"/>
      <c r="FU872" s="56"/>
      <c r="FV872" s="56"/>
      <c r="FW872" s="56"/>
      <c r="FX872" s="56"/>
      <c r="FY872" s="56"/>
      <c r="FZ872" s="56"/>
      <c r="GA872" s="56"/>
      <c r="GB872" s="56"/>
      <c r="GC872" s="56"/>
      <c r="GD872" s="56"/>
      <c r="GE872" s="56"/>
      <c r="GF872" s="56"/>
      <c r="GG872" s="56"/>
      <c r="GH872" s="56"/>
      <c r="GI872" s="56"/>
      <c r="GJ872" s="56"/>
      <c r="GK872" s="56"/>
      <c r="GL872" s="56"/>
      <c r="GM872" s="56"/>
      <c r="GN872" s="56"/>
      <c r="GO872" s="56"/>
      <c r="GP872" s="56"/>
      <c r="GQ872" s="56"/>
      <c r="GR872" s="56"/>
      <c r="GS872" s="56"/>
      <c r="GT872" s="56"/>
      <c r="GU872" s="56"/>
      <c r="GV872" s="56"/>
      <c r="GW872" s="56"/>
      <c r="GX872" s="56"/>
      <c r="GY872" s="56"/>
      <c r="GZ872" s="56"/>
      <c r="HA872" s="56"/>
      <c r="HB872" s="56"/>
      <c r="HC872" s="56"/>
      <c r="HD872" s="56"/>
      <c r="HE872" s="56"/>
      <c r="HF872" s="56"/>
      <c r="HG872" s="56"/>
      <c r="HH872" s="56"/>
      <c r="HI872" s="56"/>
      <c r="HJ872" s="56"/>
      <c r="HK872" s="56"/>
      <c r="HL872" s="56"/>
      <c r="HM872" s="56"/>
    </row>
    <row r="873" spans="2:221" x14ac:dyDescent="0.25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  <c r="EO873" s="56"/>
      <c r="EP873" s="56"/>
      <c r="EQ873" s="56"/>
      <c r="ER873" s="56"/>
      <c r="ES873" s="56"/>
      <c r="ET873" s="56"/>
      <c r="EU873" s="56"/>
      <c r="EV873" s="56"/>
      <c r="EW873" s="56"/>
      <c r="EX873" s="56"/>
      <c r="EY873" s="56"/>
      <c r="EZ873" s="56"/>
      <c r="FA873" s="56"/>
      <c r="FB873" s="56"/>
      <c r="FC873" s="56"/>
      <c r="FD873" s="56"/>
      <c r="FE873" s="56"/>
      <c r="FF873" s="56"/>
      <c r="FG873" s="56"/>
      <c r="FH873" s="56"/>
      <c r="FI873" s="56"/>
      <c r="FJ873" s="56"/>
      <c r="FK873" s="56"/>
      <c r="FL873" s="56"/>
      <c r="FM873" s="56"/>
      <c r="FN873" s="56"/>
      <c r="FO873" s="56"/>
      <c r="FP873" s="56"/>
      <c r="FQ873" s="56"/>
      <c r="FR873" s="56"/>
      <c r="FS873" s="56"/>
      <c r="FT873" s="56"/>
      <c r="FU873" s="56"/>
      <c r="FV873" s="56"/>
      <c r="FW873" s="56"/>
      <c r="FX873" s="56"/>
      <c r="FY873" s="56"/>
      <c r="FZ873" s="56"/>
      <c r="GA873" s="56"/>
      <c r="GB873" s="56"/>
      <c r="GC873" s="56"/>
      <c r="GD873" s="56"/>
      <c r="GE873" s="56"/>
      <c r="GF873" s="56"/>
      <c r="GG873" s="56"/>
      <c r="GH873" s="56"/>
      <c r="GI873" s="56"/>
      <c r="GJ873" s="56"/>
      <c r="GK873" s="56"/>
      <c r="GL873" s="56"/>
      <c r="GM873" s="56"/>
      <c r="GN873" s="56"/>
      <c r="GO873" s="56"/>
      <c r="GP873" s="56"/>
      <c r="GQ873" s="56"/>
      <c r="GR873" s="56"/>
      <c r="GS873" s="56"/>
      <c r="GT873" s="56"/>
      <c r="GU873" s="56"/>
      <c r="GV873" s="56"/>
      <c r="GW873" s="56"/>
      <c r="GX873" s="56"/>
      <c r="GY873" s="56"/>
      <c r="GZ873" s="56"/>
      <c r="HA873" s="56"/>
      <c r="HB873" s="56"/>
      <c r="HC873" s="56"/>
      <c r="HD873" s="56"/>
      <c r="HE873" s="56"/>
      <c r="HF873" s="56"/>
      <c r="HG873" s="56"/>
      <c r="HH873" s="56"/>
      <c r="HI873" s="56"/>
      <c r="HJ873" s="56"/>
      <c r="HK873" s="56"/>
      <c r="HL873" s="56"/>
      <c r="HM873" s="56"/>
    </row>
    <row r="874" spans="2:221" x14ac:dyDescent="0.25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  <c r="EO874" s="56"/>
      <c r="EP874" s="56"/>
      <c r="EQ874" s="56"/>
      <c r="ER874" s="56"/>
      <c r="ES874" s="56"/>
      <c r="ET874" s="56"/>
      <c r="EU874" s="56"/>
      <c r="EV874" s="56"/>
      <c r="EW874" s="56"/>
      <c r="EX874" s="56"/>
      <c r="EY874" s="56"/>
      <c r="EZ874" s="56"/>
      <c r="FA874" s="56"/>
      <c r="FB874" s="56"/>
      <c r="FC874" s="56"/>
      <c r="FD874" s="56"/>
      <c r="FE874" s="56"/>
      <c r="FF874" s="56"/>
      <c r="FG874" s="56"/>
      <c r="FH874" s="56"/>
      <c r="FI874" s="56"/>
      <c r="FJ874" s="56"/>
      <c r="FK874" s="56"/>
      <c r="FL874" s="56"/>
      <c r="FM874" s="56"/>
      <c r="FN874" s="56"/>
      <c r="FO874" s="56"/>
      <c r="FP874" s="56"/>
      <c r="FQ874" s="56"/>
      <c r="FR874" s="56"/>
      <c r="FS874" s="56"/>
      <c r="FT874" s="56"/>
      <c r="FU874" s="56"/>
      <c r="FV874" s="56"/>
      <c r="FW874" s="56"/>
      <c r="FX874" s="56"/>
      <c r="FY874" s="56"/>
      <c r="FZ874" s="56"/>
      <c r="GA874" s="56"/>
      <c r="GB874" s="56"/>
      <c r="GC874" s="56"/>
      <c r="GD874" s="56"/>
      <c r="GE874" s="56"/>
      <c r="GF874" s="56"/>
      <c r="GG874" s="56"/>
      <c r="GH874" s="56"/>
      <c r="GI874" s="56"/>
      <c r="GJ874" s="56"/>
      <c r="GK874" s="56"/>
      <c r="GL874" s="56"/>
      <c r="GM874" s="56"/>
      <c r="GN874" s="56"/>
      <c r="GO874" s="56"/>
      <c r="GP874" s="56"/>
      <c r="GQ874" s="56"/>
      <c r="GR874" s="56"/>
      <c r="GS874" s="56"/>
      <c r="GT874" s="56"/>
      <c r="GU874" s="56"/>
      <c r="GV874" s="56"/>
      <c r="GW874" s="56"/>
      <c r="GX874" s="56"/>
      <c r="GY874" s="56"/>
      <c r="GZ874" s="56"/>
      <c r="HA874" s="56"/>
      <c r="HB874" s="56"/>
      <c r="HC874" s="56"/>
      <c r="HD874" s="56"/>
      <c r="HE874" s="56"/>
      <c r="HF874" s="56"/>
      <c r="HG874" s="56"/>
      <c r="HH874" s="56"/>
      <c r="HI874" s="56"/>
      <c r="HJ874" s="56"/>
      <c r="HK874" s="56"/>
      <c r="HL874" s="56"/>
      <c r="HM874" s="56"/>
    </row>
    <row r="875" spans="2:221" x14ac:dyDescent="0.25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  <c r="EO875" s="56"/>
      <c r="EP875" s="56"/>
      <c r="EQ875" s="56"/>
      <c r="ER875" s="56"/>
      <c r="ES875" s="56"/>
      <c r="ET875" s="56"/>
      <c r="EU875" s="56"/>
      <c r="EV875" s="56"/>
      <c r="EW875" s="56"/>
      <c r="EX875" s="56"/>
      <c r="EY875" s="56"/>
      <c r="EZ875" s="56"/>
      <c r="FA875" s="56"/>
      <c r="FB875" s="56"/>
      <c r="FC875" s="56"/>
      <c r="FD875" s="56"/>
      <c r="FE875" s="56"/>
      <c r="FF875" s="56"/>
      <c r="FG875" s="56"/>
      <c r="FH875" s="56"/>
      <c r="FI875" s="56"/>
      <c r="FJ875" s="56"/>
      <c r="FK875" s="56"/>
      <c r="FL875" s="56"/>
      <c r="FM875" s="56"/>
      <c r="FN875" s="56"/>
      <c r="FO875" s="56"/>
      <c r="FP875" s="56"/>
      <c r="FQ875" s="56"/>
      <c r="FR875" s="56"/>
      <c r="FS875" s="56"/>
      <c r="FT875" s="56"/>
      <c r="FU875" s="56"/>
      <c r="FV875" s="56"/>
      <c r="FW875" s="56"/>
      <c r="FX875" s="56"/>
      <c r="FY875" s="56"/>
      <c r="FZ875" s="56"/>
      <c r="GA875" s="56"/>
      <c r="GB875" s="56"/>
      <c r="GC875" s="56"/>
      <c r="GD875" s="56"/>
      <c r="GE875" s="56"/>
      <c r="GF875" s="56"/>
      <c r="GG875" s="56"/>
      <c r="GH875" s="56"/>
      <c r="GI875" s="56"/>
      <c r="GJ875" s="56"/>
      <c r="GK875" s="56"/>
      <c r="GL875" s="56"/>
      <c r="GM875" s="56"/>
      <c r="GN875" s="56"/>
      <c r="GO875" s="56"/>
      <c r="GP875" s="56"/>
      <c r="GQ875" s="56"/>
      <c r="GR875" s="56"/>
      <c r="GS875" s="56"/>
      <c r="GT875" s="56"/>
      <c r="GU875" s="56"/>
      <c r="GV875" s="56"/>
      <c r="GW875" s="56"/>
      <c r="GX875" s="56"/>
      <c r="GY875" s="56"/>
      <c r="GZ875" s="56"/>
      <c r="HA875" s="56"/>
      <c r="HB875" s="56"/>
      <c r="HC875" s="56"/>
      <c r="HD875" s="56"/>
      <c r="HE875" s="56"/>
      <c r="HF875" s="56"/>
      <c r="HG875" s="56"/>
      <c r="HH875" s="56"/>
      <c r="HI875" s="56"/>
      <c r="HJ875" s="56"/>
      <c r="HK875" s="56"/>
      <c r="HL875" s="56"/>
      <c r="HM875" s="56"/>
    </row>
    <row r="876" spans="2:221" x14ac:dyDescent="0.25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  <c r="EO876" s="56"/>
      <c r="EP876" s="56"/>
      <c r="EQ876" s="56"/>
      <c r="ER876" s="56"/>
      <c r="ES876" s="56"/>
      <c r="ET876" s="56"/>
      <c r="EU876" s="56"/>
      <c r="EV876" s="56"/>
      <c r="EW876" s="56"/>
      <c r="EX876" s="56"/>
      <c r="EY876" s="56"/>
      <c r="EZ876" s="56"/>
      <c r="FA876" s="56"/>
      <c r="FB876" s="56"/>
      <c r="FC876" s="56"/>
      <c r="FD876" s="56"/>
      <c r="FE876" s="56"/>
      <c r="FF876" s="56"/>
      <c r="FG876" s="56"/>
      <c r="FH876" s="56"/>
      <c r="FI876" s="56"/>
      <c r="FJ876" s="56"/>
      <c r="FK876" s="56"/>
      <c r="FL876" s="56"/>
      <c r="FM876" s="56"/>
      <c r="FN876" s="56"/>
      <c r="FO876" s="56"/>
      <c r="FP876" s="56"/>
      <c r="FQ876" s="56"/>
      <c r="FR876" s="56"/>
      <c r="FS876" s="56"/>
      <c r="FT876" s="56"/>
      <c r="FU876" s="56"/>
      <c r="FV876" s="56"/>
      <c r="FW876" s="56"/>
      <c r="FX876" s="56"/>
      <c r="FY876" s="56"/>
      <c r="FZ876" s="56"/>
      <c r="GA876" s="56"/>
      <c r="GB876" s="56"/>
      <c r="GC876" s="56"/>
      <c r="GD876" s="56"/>
      <c r="GE876" s="56"/>
      <c r="GF876" s="56"/>
      <c r="GG876" s="56"/>
      <c r="GH876" s="56"/>
      <c r="GI876" s="56"/>
      <c r="GJ876" s="56"/>
      <c r="GK876" s="56"/>
      <c r="GL876" s="56"/>
      <c r="GM876" s="56"/>
      <c r="GN876" s="56"/>
      <c r="GO876" s="56"/>
      <c r="GP876" s="56"/>
      <c r="GQ876" s="56"/>
      <c r="GR876" s="56"/>
      <c r="GS876" s="56"/>
      <c r="GT876" s="56"/>
      <c r="GU876" s="56"/>
      <c r="GV876" s="56"/>
      <c r="GW876" s="56"/>
      <c r="GX876" s="56"/>
      <c r="GY876" s="56"/>
      <c r="GZ876" s="56"/>
      <c r="HA876" s="56"/>
      <c r="HB876" s="56"/>
      <c r="HC876" s="56"/>
      <c r="HD876" s="56"/>
      <c r="HE876" s="56"/>
      <c r="HF876" s="56"/>
      <c r="HG876" s="56"/>
      <c r="HH876" s="56"/>
      <c r="HI876" s="56"/>
      <c r="HJ876" s="56"/>
      <c r="HK876" s="56"/>
      <c r="HL876" s="56"/>
      <c r="HM876" s="56"/>
    </row>
    <row r="877" spans="2:221" x14ac:dyDescent="0.25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  <c r="EO877" s="56"/>
      <c r="EP877" s="56"/>
      <c r="EQ877" s="56"/>
      <c r="ER877" s="56"/>
      <c r="ES877" s="56"/>
      <c r="ET877" s="56"/>
      <c r="EU877" s="56"/>
      <c r="EV877" s="56"/>
      <c r="EW877" s="56"/>
      <c r="EX877" s="56"/>
      <c r="EY877" s="56"/>
      <c r="EZ877" s="56"/>
      <c r="FA877" s="56"/>
      <c r="FB877" s="56"/>
      <c r="FC877" s="56"/>
      <c r="FD877" s="56"/>
      <c r="FE877" s="56"/>
      <c r="FF877" s="56"/>
      <c r="FG877" s="56"/>
      <c r="FH877" s="56"/>
      <c r="FI877" s="56"/>
      <c r="FJ877" s="56"/>
      <c r="FK877" s="56"/>
      <c r="FL877" s="56"/>
      <c r="FM877" s="56"/>
      <c r="FN877" s="56"/>
      <c r="FO877" s="56"/>
      <c r="FP877" s="56"/>
      <c r="FQ877" s="56"/>
      <c r="FR877" s="56"/>
      <c r="FS877" s="56"/>
      <c r="FT877" s="56"/>
      <c r="FU877" s="56"/>
      <c r="FV877" s="56"/>
      <c r="FW877" s="56"/>
      <c r="FX877" s="56"/>
      <c r="FY877" s="56"/>
      <c r="FZ877" s="56"/>
      <c r="GA877" s="56"/>
      <c r="GB877" s="56"/>
      <c r="GC877" s="56"/>
      <c r="GD877" s="56"/>
      <c r="GE877" s="56"/>
      <c r="GF877" s="56"/>
      <c r="GG877" s="56"/>
      <c r="GH877" s="56"/>
      <c r="GI877" s="56"/>
      <c r="GJ877" s="56"/>
      <c r="GK877" s="56"/>
      <c r="GL877" s="56"/>
      <c r="GM877" s="56"/>
      <c r="GN877" s="56"/>
      <c r="GO877" s="56"/>
      <c r="GP877" s="56"/>
      <c r="GQ877" s="56"/>
      <c r="GR877" s="56"/>
      <c r="GS877" s="56"/>
      <c r="GT877" s="56"/>
      <c r="GU877" s="56"/>
      <c r="GV877" s="56"/>
      <c r="GW877" s="56"/>
      <c r="GX877" s="56"/>
      <c r="GY877" s="56"/>
      <c r="GZ877" s="56"/>
      <c r="HA877" s="56"/>
      <c r="HB877" s="56"/>
      <c r="HC877" s="56"/>
      <c r="HD877" s="56"/>
      <c r="HE877" s="56"/>
      <c r="HF877" s="56"/>
      <c r="HG877" s="56"/>
      <c r="HH877" s="56"/>
      <c r="HI877" s="56"/>
      <c r="HJ877" s="56"/>
      <c r="HK877" s="56"/>
      <c r="HL877" s="56"/>
      <c r="HM877" s="56"/>
    </row>
    <row r="878" spans="2:221" x14ac:dyDescent="0.25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  <c r="EO878" s="56"/>
      <c r="EP878" s="56"/>
      <c r="EQ878" s="56"/>
      <c r="ER878" s="56"/>
      <c r="ES878" s="56"/>
      <c r="ET878" s="56"/>
      <c r="EU878" s="56"/>
      <c r="EV878" s="56"/>
      <c r="EW878" s="56"/>
      <c r="EX878" s="56"/>
      <c r="EY878" s="56"/>
      <c r="EZ878" s="56"/>
      <c r="FA878" s="56"/>
      <c r="FB878" s="56"/>
      <c r="FC878" s="56"/>
      <c r="FD878" s="56"/>
      <c r="FE878" s="56"/>
      <c r="FF878" s="56"/>
      <c r="FG878" s="56"/>
      <c r="FH878" s="56"/>
      <c r="FI878" s="56"/>
      <c r="FJ878" s="56"/>
      <c r="FK878" s="56"/>
      <c r="FL878" s="56"/>
      <c r="FM878" s="56"/>
      <c r="FN878" s="56"/>
      <c r="FO878" s="56"/>
      <c r="FP878" s="56"/>
      <c r="FQ878" s="56"/>
      <c r="FR878" s="56"/>
      <c r="FS878" s="56"/>
      <c r="FT878" s="56"/>
      <c r="FU878" s="56"/>
      <c r="FV878" s="56"/>
      <c r="FW878" s="56"/>
      <c r="FX878" s="56"/>
      <c r="FY878" s="56"/>
      <c r="FZ878" s="56"/>
      <c r="GA878" s="56"/>
      <c r="GB878" s="56"/>
      <c r="GC878" s="56"/>
      <c r="GD878" s="56"/>
      <c r="GE878" s="56"/>
      <c r="GF878" s="56"/>
      <c r="GG878" s="56"/>
      <c r="GH878" s="56"/>
      <c r="GI878" s="56"/>
      <c r="GJ878" s="56"/>
      <c r="GK878" s="56"/>
      <c r="GL878" s="56"/>
      <c r="GM878" s="56"/>
      <c r="GN878" s="56"/>
      <c r="GO878" s="56"/>
      <c r="GP878" s="56"/>
      <c r="GQ878" s="56"/>
      <c r="GR878" s="56"/>
      <c r="GS878" s="56"/>
      <c r="GT878" s="56"/>
      <c r="GU878" s="56"/>
      <c r="GV878" s="56"/>
      <c r="GW878" s="56"/>
      <c r="GX878" s="56"/>
      <c r="GY878" s="56"/>
      <c r="GZ878" s="56"/>
      <c r="HA878" s="56"/>
      <c r="HB878" s="56"/>
      <c r="HC878" s="56"/>
      <c r="HD878" s="56"/>
      <c r="HE878" s="56"/>
      <c r="HF878" s="56"/>
      <c r="HG878" s="56"/>
      <c r="HH878" s="56"/>
      <c r="HI878" s="56"/>
      <c r="HJ878" s="56"/>
      <c r="HK878" s="56"/>
      <c r="HL878" s="56"/>
      <c r="HM878" s="56"/>
    </row>
    <row r="879" spans="2:221" x14ac:dyDescent="0.25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  <c r="EO879" s="56"/>
      <c r="EP879" s="56"/>
      <c r="EQ879" s="56"/>
      <c r="ER879" s="56"/>
      <c r="ES879" s="56"/>
      <c r="ET879" s="56"/>
      <c r="EU879" s="56"/>
      <c r="EV879" s="56"/>
      <c r="EW879" s="56"/>
      <c r="EX879" s="56"/>
      <c r="EY879" s="56"/>
      <c r="EZ879" s="56"/>
      <c r="FA879" s="56"/>
      <c r="FB879" s="56"/>
      <c r="FC879" s="56"/>
      <c r="FD879" s="56"/>
      <c r="FE879" s="56"/>
      <c r="FF879" s="56"/>
      <c r="FG879" s="56"/>
      <c r="FH879" s="56"/>
      <c r="FI879" s="56"/>
      <c r="FJ879" s="56"/>
      <c r="FK879" s="56"/>
      <c r="FL879" s="56"/>
      <c r="FM879" s="56"/>
      <c r="FN879" s="56"/>
      <c r="FO879" s="56"/>
      <c r="FP879" s="56"/>
      <c r="FQ879" s="56"/>
      <c r="FR879" s="56"/>
      <c r="FS879" s="56"/>
      <c r="FT879" s="56"/>
      <c r="FU879" s="56"/>
      <c r="FV879" s="56"/>
      <c r="FW879" s="56"/>
      <c r="FX879" s="56"/>
      <c r="FY879" s="56"/>
      <c r="FZ879" s="56"/>
      <c r="GA879" s="56"/>
      <c r="GB879" s="56"/>
      <c r="GC879" s="56"/>
      <c r="GD879" s="56"/>
      <c r="GE879" s="56"/>
      <c r="GF879" s="56"/>
      <c r="GG879" s="56"/>
      <c r="GH879" s="56"/>
      <c r="GI879" s="56"/>
      <c r="GJ879" s="56"/>
      <c r="GK879" s="56"/>
      <c r="GL879" s="56"/>
      <c r="GM879" s="56"/>
      <c r="GN879" s="56"/>
      <c r="GO879" s="56"/>
      <c r="GP879" s="56"/>
      <c r="GQ879" s="56"/>
      <c r="GR879" s="56"/>
      <c r="GS879" s="56"/>
      <c r="GT879" s="56"/>
      <c r="GU879" s="56"/>
      <c r="GV879" s="56"/>
      <c r="GW879" s="56"/>
      <c r="GX879" s="56"/>
      <c r="GY879" s="56"/>
      <c r="GZ879" s="56"/>
      <c r="HA879" s="56"/>
      <c r="HB879" s="56"/>
      <c r="HC879" s="56"/>
      <c r="HD879" s="56"/>
      <c r="HE879" s="56"/>
      <c r="HF879" s="56"/>
      <c r="HG879" s="56"/>
      <c r="HH879" s="56"/>
      <c r="HI879" s="56"/>
      <c r="HJ879" s="56"/>
      <c r="HK879" s="56"/>
      <c r="HL879" s="56"/>
      <c r="HM879" s="56"/>
    </row>
    <row r="880" spans="2:221" x14ac:dyDescent="0.25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  <c r="EO880" s="56"/>
      <c r="EP880" s="56"/>
      <c r="EQ880" s="56"/>
      <c r="ER880" s="56"/>
      <c r="ES880" s="56"/>
      <c r="ET880" s="56"/>
      <c r="EU880" s="56"/>
      <c r="EV880" s="56"/>
      <c r="EW880" s="56"/>
      <c r="EX880" s="56"/>
      <c r="EY880" s="56"/>
      <c r="EZ880" s="56"/>
      <c r="FA880" s="56"/>
      <c r="FB880" s="56"/>
      <c r="FC880" s="56"/>
      <c r="FD880" s="56"/>
      <c r="FE880" s="56"/>
      <c r="FF880" s="56"/>
      <c r="FG880" s="56"/>
      <c r="FH880" s="56"/>
      <c r="FI880" s="56"/>
      <c r="FJ880" s="56"/>
      <c r="FK880" s="56"/>
      <c r="FL880" s="56"/>
      <c r="FM880" s="56"/>
      <c r="FN880" s="56"/>
      <c r="FO880" s="56"/>
      <c r="FP880" s="56"/>
      <c r="FQ880" s="56"/>
      <c r="FR880" s="56"/>
      <c r="FS880" s="56"/>
      <c r="FT880" s="56"/>
      <c r="FU880" s="56"/>
      <c r="FV880" s="56"/>
      <c r="FW880" s="56"/>
      <c r="FX880" s="56"/>
      <c r="FY880" s="56"/>
      <c r="FZ880" s="56"/>
      <c r="GA880" s="56"/>
      <c r="GB880" s="56"/>
      <c r="GC880" s="56"/>
      <c r="GD880" s="56"/>
      <c r="GE880" s="56"/>
      <c r="GF880" s="56"/>
      <c r="GG880" s="56"/>
      <c r="GH880" s="56"/>
      <c r="GI880" s="56"/>
      <c r="GJ880" s="56"/>
      <c r="GK880" s="56"/>
      <c r="GL880" s="56"/>
      <c r="GM880" s="56"/>
      <c r="GN880" s="56"/>
      <c r="GO880" s="56"/>
      <c r="GP880" s="56"/>
      <c r="GQ880" s="56"/>
      <c r="GR880" s="56"/>
      <c r="GS880" s="56"/>
      <c r="GT880" s="56"/>
      <c r="GU880" s="56"/>
      <c r="GV880" s="56"/>
      <c r="GW880" s="56"/>
      <c r="GX880" s="56"/>
      <c r="GY880" s="56"/>
      <c r="GZ880" s="56"/>
      <c r="HA880" s="56"/>
      <c r="HB880" s="56"/>
      <c r="HC880" s="56"/>
      <c r="HD880" s="56"/>
      <c r="HE880" s="56"/>
      <c r="HF880" s="56"/>
      <c r="HG880" s="56"/>
      <c r="HH880" s="56"/>
      <c r="HI880" s="56"/>
      <c r="HJ880" s="56"/>
      <c r="HK880" s="56"/>
      <c r="HL880" s="56"/>
      <c r="HM880" s="56"/>
    </row>
    <row r="881" spans="2:221" x14ac:dyDescent="0.25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  <c r="EO881" s="56"/>
      <c r="EP881" s="56"/>
      <c r="EQ881" s="56"/>
      <c r="ER881" s="56"/>
      <c r="ES881" s="56"/>
      <c r="ET881" s="56"/>
      <c r="EU881" s="56"/>
      <c r="EV881" s="56"/>
      <c r="EW881" s="56"/>
      <c r="EX881" s="56"/>
      <c r="EY881" s="56"/>
      <c r="EZ881" s="56"/>
      <c r="FA881" s="56"/>
      <c r="FB881" s="56"/>
      <c r="FC881" s="56"/>
      <c r="FD881" s="56"/>
      <c r="FE881" s="56"/>
      <c r="FF881" s="56"/>
      <c r="FG881" s="56"/>
      <c r="FH881" s="56"/>
      <c r="FI881" s="56"/>
      <c r="FJ881" s="56"/>
      <c r="FK881" s="56"/>
      <c r="FL881" s="56"/>
      <c r="FM881" s="56"/>
      <c r="FN881" s="56"/>
      <c r="FO881" s="56"/>
      <c r="FP881" s="56"/>
      <c r="FQ881" s="56"/>
      <c r="FR881" s="56"/>
      <c r="FS881" s="56"/>
      <c r="FT881" s="56"/>
      <c r="FU881" s="56"/>
      <c r="FV881" s="56"/>
      <c r="FW881" s="56"/>
      <c r="FX881" s="56"/>
      <c r="FY881" s="56"/>
      <c r="FZ881" s="56"/>
      <c r="GA881" s="56"/>
      <c r="GB881" s="56"/>
      <c r="GC881" s="56"/>
      <c r="GD881" s="56"/>
      <c r="GE881" s="56"/>
      <c r="GF881" s="56"/>
      <c r="GG881" s="56"/>
      <c r="GH881" s="56"/>
      <c r="GI881" s="56"/>
      <c r="GJ881" s="56"/>
      <c r="GK881" s="56"/>
      <c r="GL881" s="56"/>
      <c r="GM881" s="56"/>
      <c r="GN881" s="56"/>
      <c r="GO881" s="56"/>
      <c r="GP881" s="56"/>
      <c r="GQ881" s="56"/>
      <c r="GR881" s="56"/>
      <c r="GS881" s="56"/>
      <c r="GT881" s="56"/>
      <c r="GU881" s="56"/>
      <c r="GV881" s="56"/>
      <c r="GW881" s="56"/>
      <c r="GX881" s="56"/>
      <c r="GY881" s="56"/>
      <c r="GZ881" s="56"/>
      <c r="HA881" s="56"/>
      <c r="HB881" s="56"/>
      <c r="HC881" s="56"/>
      <c r="HD881" s="56"/>
      <c r="HE881" s="56"/>
      <c r="HF881" s="56"/>
      <c r="HG881" s="56"/>
      <c r="HH881" s="56"/>
      <c r="HI881" s="56"/>
      <c r="HJ881" s="56"/>
      <c r="HK881" s="56"/>
      <c r="HL881" s="56"/>
      <c r="HM881" s="56"/>
    </row>
    <row r="882" spans="2:221" x14ac:dyDescent="0.25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  <c r="EO882" s="56"/>
      <c r="EP882" s="56"/>
      <c r="EQ882" s="56"/>
      <c r="ER882" s="56"/>
      <c r="ES882" s="56"/>
      <c r="ET882" s="56"/>
      <c r="EU882" s="56"/>
      <c r="EV882" s="56"/>
      <c r="EW882" s="56"/>
      <c r="EX882" s="56"/>
      <c r="EY882" s="56"/>
      <c r="EZ882" s="56"/>
      <c r="FA882" s="56"/>
      <c r="FB882" s="56"/>
      <c r="FC882" s="56"/>
      <c r="FD882" s="56"/>
      <c r="FE882" s="56"/>
      <c r="FF882" s="56"/>
      <c r="FG882" s="56"/>
      <c r="FH882" s="56"/>
      <c r="FI882" s="56"/>
      <c r="FJ882" s="56"/>
      <c r="FK882" s="56"/>
      <c r="FL882" s="56"/>
      <c r="FM882" s="56"/>
      <c r="FN882" s="56"/>
      <c r="FO882" s="56"/>
      <c r="FP882" s="56"/>
      <c r="FQ882" s="56"/>
      <c r="FR882" s="56"/>
      <c r="FS882" s="56"/>
      <c r="FT882" s="56"/>
      <c r="FU882" s="56"/>
      <c r="FV882" s="56"/>
      <c r="FW882" s="56"/>
      <c r="FX882" s="56"/>
      <c r="FY882" s="56"/>
      <c r="FZ882" s="56"/>
      <c r="GA882" s="56"/>
      <c r="GB882" s="56"/>
      <c r="GC882" s="56"/>
      <c r="GD882" s="56"/>
      <c r="GE882" s="56"/>
      <c r="GF882" s="56"/>
      <c r="GG882" s="56"/>
      <c r="GH882" s="56"/>
      <c r="GI882" s="56"/>
      <c r="GJ882" s="56"/>
      <c r="GK882" s="56"/>
      <c r="GL882" s="56"/>
      <c r="GM882" s="56"/>
      <c r="GN882" s="56"/>
      <c r="GO882" s="56"/>
      <c r="GP882" s="56"/>
      <c r="GQ882" s="56"/>
      <c r="GR882" s="56"/>
      <c r="GS882" s="56"/>
      <c r="GT882" s="56"/>
      <c r="GU882" s="56"/>
      <c r="GV882" s="56"/>
      <c r="GW882" s="56"/>
      <c r="GX882" s="56"/>
      <c r="GY882" s="56"/>
      <c r="GZ882" s="56"/>
      <c r="HA882" s="56"/>
      <c r="HB882" s="56"/>
      <c r="HC882" s="56"/>
      <c r="HD882" s="56"/>
      <c r="HE882" s="56"/>
      <c r="HF882" s="56"/>
      <c r="HG882" s="56"/>
      <c r="HH882" s="56"/>
      <c r="HI882" s="56"/>
      <c r="HJ882" s="56"/>
      <c r="HK882" s="56"/>
      <c r="HL882" s="56"/>
      <c r="HM882" s="56"/>
    </row>
    <row r="883" spans="2:221" x14ac:dyDescent="0.25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  <c r="EO883" s="56"/>
      <c r="EP883" s="56"/>
      <c r="EQ883" s="56"/>
      <c r="ER883" s="56"/>
      <c r="ES883" s="56"/>
      <c r="ET883" s="56"/>
      <c r="EU883" s="56"/>
      <c r="EV883" s="56"/>
      <c r="EW883" s="56"/>
      <c r="EX883" s="56"/>
      <c r="EY883" s="56"/>
      <c r="EZ883" s="56"/>
      <c r="FA883" s="56"/>
      <c r="FB883" s="56"/>
      <c r="FC883" s="56"/>
      <c r="FD883" s="56"/>
      <c r="FE883" s="56"/>
      <c r="FF883" s="56"/>
      <c r="FG883" s="56"/>
      <c r="FH883" s="56"/>
      <c r="FI883" s="56"/>
      <c r="FJ883" s="56"/>
      <c r="FK883" s="56"/>
      <c r="FL883" s="56"/>
      <c r="FM883" s="56"/>
      <c r="FN883" s="56"/>
      <c r="FO883" s="56"/>
      <c r="FP883" s="56"/>
      <c r="FQ883" s="56"/>
      <c r="FR883" s="56"/>
      <c r="FS883" s="56"/>
      <c r="FT883" s="56"/>
      <c r="FU883" s="56"/>
      <c r="FV883" s="56"/>
      <c r="FW883" s="56"/>
      <c r="FX883" s="56"/>
      <c r="FY883" s="56"/>
      <c r="FZ883" s="56"/>
      <c r="GA883" s="56"/>
      <c r="GB883" s="56"/>
      <c r="GC883" s="56"/>
      <c r="GD883" s="56"/>
      <c r="GE883" s="56"/>
      <c r="GF883" s="56"/>
      <c r="GG883" s="56"/>
      <c r="GH883" s="56"/>
      <c r="GI883" s="56"/>
      <c r="GJ883" s="56"/>
      <c r="GK883" s="56"/>
      <c r="GL883" s="56"/>
      <c r="GM883" s="56"/>
      <c r="GN883" s="56"/>
      <c r="GO883" s="56"/>
      <c r="GP883" s="56"/>
      <c r="GQ883" s="56"/>
      <c r="GR883" s="56"/>
      <c r="GS883" s="56"/>
      <c r="GT883" s="56"/>
      <c r="GU883" s="56"/>
      <c r="GV883" s="56"/>
      <c r="GW883" s="56"/>
      <c r="GX883" s="56"/>
      <c r="GY883" s="56"/>
      <c r="GZ883" s="56"/>
      <c r="HA883" s="56"/>
      <c r="HB883" s="56"/>
      <c r="HC883" s="56"/>
      <c r="HD883" s="56"/>
      <c r="HE883" s="56"/>
      <c r="HF883" s="56"/>
      <c r="HG883" s="56"/>
      <c r="HH883" s="56"/>
      <c r="HI883" s="56"/>
      <c r="HJ883" s="56"/>
      <c r="HK883" s="56"/>
      <c r="HL883" s="56"/>
      <c r="HM883" s="56"/>
    </row>
    <row r="884" spans="2:221" x14ac:dyDescent="0.25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  <c r="EO884" s="56"/>
      <c r="EP884" s="56"/>
      <c r="EQ884" s="56"/>
      <c r="ER884" s="56"/>
      <c r="ES884" s="56"/>
      <c r="ET884" s="56"/>
      <c r="EU884" s="56"/>
      <c r="EV884" s="56"/>
      <c r="EW884" s="56"/>
      <c r="EX884" s="56"/>
      <c r="EY884" s="56"/>
      <c r="EZ884" s="56"/>
      <c r="FA884" s="56"/>
      <c r="FB884" s="56"/>
      <c r="FC884" s="56"/>
      <c r="FD884" s="56"/>
      <c r="FE884" s="56"/>
      <c r="FF884" s="56"/>
      <c r="FG884" s="56"/>
      <c r="FH884" s="56"/>
      <c r="FI884" s="56"/>
      <c r="FJ884" s="56"/>
      <c r="FK884" s="56"/>
      <c r="FL884" s="56"/>
      <c r="FM884" s="56"/>
      <c r="FN884" s="56"/>
      <c r="FO884" s="56"/>
      <c r="FP884" s="56"/>
      <c r="FQ884" s="56"/>
      <c r="FR884" s="56"/>
      <c r="FS884" s="56"/>
      <c r="FT884" s="56"/>
      <c r="FU884" s="56"/>
      <c r="FV884" s="56"/>
      <c r="FW884" s="56"/>
      <c r="FX884" s="56"/>
      <c r="FY884" s="56"/>
      <c r="FZ884" s="56"/>
      <c r="GA884" s="56"/>
      <c r="GB884" s="56"/>
      <c r="GC884" s="56"/>
      <c r="GD884" s="56"/>
      <c r="GE884" s="56"/>
      <c r="GF884" s="56"/>
      <c r="GG884" s="56"/>
      <c r="GH884" s="56"/>
      <c r="GI884" s="56"/>
      <c r="GJ884" s="56"/>
      <c r="GK884" s="56"/>
      <c r="GL884" s="56"/>
      <c r="GM884" s="56"/>
      <c r="GN884" s="56"/>
      <c r="GO884" s="56"/>
      <c r="GP884" s="56"/>
      <c r="GQ884" s="56"/>
      <c r="GR884" s="56"/>
      <c r="GS884" s="56"/>
      <c r="GT884" s="56"/>
      <c r="GU884" s="56"/>
      <c r="GV884" s="56"/>
      <c r="GW884" s="56"/>
      <c r="GX884" s="56"/>
      <c r="GY884" s="56"/>
      <c r="GZ884" s="56"/>
      <c r="HA884" s="56"/>
      <c r="HB884" s="56"/>
      <c r="HC884" s="56"/>
      <c r="HD884" s="56"/>
      <c r="HE884" s="56"/>
      <c r="HF884" s="56"/>
      <c r="HG884" s="56"/>
      <c r="HH884" s="56"/>
      <c r="HI884" s="56"/>
      <c r="HJ884" s="56"/>
      <c r="HK884" s="56"/>
      <c r="HL884" s="56"/>
      <c r="HM884" s="56"/>
    </row>
    <row r="885" spans="2:221" x14ac:dyDescent="0.25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  <c r="EO885" s="56"/>
      <c r="EP885" s="56"/>
      <c r="EQ885" s="56"/>
      <c r="ER885" s="56"/>
      <c r="ES885" s="56"/>
      <c r="ET885" s="56"/>
      <c r="EU885" s="56"/>
      <c r="EV885" s="56"/>
      <c r="EW885" s="56"/>
      <c r="EX885" s="56"/>
      <c r="EY885" s="56"/>
      <c r="EZ885" s="56"/>
      <c r="FA885" s="56"/>
      <c r="FB885" s="56"/>
      <c r="FC885" s="56"/>
      <c r="FD885" s="56"/>
      <c r="FE885" s="56"/>
      <c r="FF885" s="56"/>
      <c r="FG885" s="56"/>
      <c r="FH885" s="56"/>
      <c r="FI885" s="56"/>
      <c r="FJ885" s="56"/>
      <c r="FK885" s="56"/>
      <c r="FL885" s="56"/>
      <c r="FM885" s="56"/>
      <c r="FN885" s="56"/>
      <c r="FO885" s="56"/>
      <c r="FP885" s="56"/>
      <c r="FQ885" s="56"/>
      <c r="FR885" s="56"/>
      <c r="FS885" s="56"/>
      <c r="FT885" s="56"/>
      <c r="FU885" s="56"/>
      <c r="FV885" s="56"/>
      <c r="FW885" s="56"/>
      <c r="FX885" s="56"/>
      <c r="FY885" s="56"/>
      <c r="FZ885" s="56"/>
      <c r="GA885" s="56"/>
      <c r="GB885" s="56"/>
      <c r="GC885" s="56"/>
      <c r="GD885" s="56"/>
      <c r="GE885" s="56"/>
      <c r="GF885" s="56"/>
      <c r="GG885" s="56"/>
      <c r="GH885" s="56"/>
      <c r="GI885" s="56"/>
      <c r="GJ885" s="56"/>
      <c r="GK885" s="56"/>
      <c r="GL885" s="56"/>
      <c r="GM885" s="56"/>
      <c r="GN885" s="56"/>
      <c r="GO885" s="56"/>
      <c r="GP885" s="56"/>
      <c r="GQ885" s="56"/>
      <c r="GR885" s="56"/>
      <c r="GS885" s="56"/>
      <c r="GT885" s="56"/>
      <c r="GU885" s="56"/>
      <c r="GV885" s="56"/>
      <c r="GW885" s="56"/>
      <c r="GX885" s="56"/>
      <c r="GY885" s="56"/>
      <c r="GZ885" s="56"/>
      <c r="HA885" s="56"/>
      <c r="HB885" s="56"/>
      <c r="HC885" s="56"/>
      <c r="HD885" s="56"/>
      <c r="HE885" s="56"/>
      <c r="HF885" s="56"/>
      <c r="HG885" s="56"/>
      <c r="HH885" s="56"/>
      <c r="HI885" s="56"/>
      <c r="HJ885" s="56"/>
      <c r="HK885" s="56"/>
      <c r="HL885" s="56"/>
      <c r="HM885" s="56"/>
    </row>
    <row r="886" spans="2:221" x14ac:dyDescent="0.25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  <c r="EE886" s="56"/>
      <c r="EF886" s="56"/>
      <c r="EG886" s="56"/>
      <c r="EH886" s="56"/>
      <c r="EI886" s="56"/>
      <c r="EJ886" s="56"/>
      <c r="EK886" s="56"/>
      <c r="EL886" s="56"/>
      <c r="EM886" s="56"/>
      <c r="EN886" s="56"/>
      <c r="EO886" s="56"/>
      <c r="EP886" s="56"/>
      <c r="EQ886" s="56"/>
      <c r="ER886" s="56"/>
      <c r="ES886" s="56"/>
      <c r="ET886" s="56"/>
      <c r="EU886" s="56"/>
      <c r="EV886" s="56"/>
      <c r="EW886" s="56"/>
      <c r="EX886" s="56"/>
      <c r="EY886" s="56"/>
      <c r="EZ886" s="56"/>
      <c r="FA886" s="56"/>
      <c r="FB886" s="56"/>
      <c r="FC886" s="56"/>
      <c r="FD886" s="56"/>
      <c r="FE886" s="56"/>
      <c r="FF886" s="56"/>
      <c r="FG886" s="56"/>
      <c r="FH886" s="56"/>
      <c r="FI886" s="56"/>
      <c r="FJ886" s="56"/>
      <c r="FK886" s="56"/>
      <c r="FL886" s="56"/>
      <c r="FM886" s="56"/>
      <c r="FN886" s="56"/>
      <c r="FO886" s="56"/>
      <c r="FP886" s="56"/>
      <c r="FQ886" s="56"/>
      <c r="FR886" s="56"/>
      <c r="FS886" s="56"/>
      <c r="FT886" s="56"/>
      <c r="FU886" s="56"/>
      <c r="FV886" s="56"/>
      <c r="FW886" s="56"/>
      <c r="FX886" s="56"/>
      <c r="FY886" s="56"/>
      <c r="FZ886" s="56"/>
      <c r="GA886" s="56"/>
      <c r="GB886" s="56"/>
      <c r="GC886" s="56"/>
      <c r="GD886" s="56"/>
      <c r="GE886" s="56"/>
      <c r="GF886" s="56"/>
      <c r="GG886" s="56"/>
      <c r="GH886" s="56"/>
      <c r="GI886" s="56"/>
      <c r="GJ886" s="56"/>
      <c r="GK886" s="56"/>
      <c r="GL886" s="56"/>
      <c r="GM886" s="56"/>
      <c r="GN886" s="56"/>
      <c r="GO886" s="56"/>
      <c r="GP886" s="56"/>
      <c r="GQ886" s="56"/>
      <c r="GR886" s="56"/>
      <c r="GS886" s="56"/>
      <c r="GT886" s="56"/>
      <c r="GU886" s="56"/>
      <c r="GV886" s="56"/>
      <c r="GW886" s="56"/>
      <c r="GX886" s="56"/>
      <c r="GY886" s="56"/>
      <c r="GZ886" s="56"/>
      <c r="HA886" s="56"/>
      <c r="HB886" s="56"/>
      <c r="HC886" s="56"/>
      <c r="HD886" s="56"/>
      <c r="HE886" s="56"/>
      <c r="HF886" s="56"/>
      <c r="HG886" s="56"/>
      <c r="HH886" s="56"/>
      <c r="HI886" s="56"/>
      <c r="HJ886" s="56"/>
      <c r="HK886" s="56"/>
      <c r="HL886" s="56"/>
      <c r="HM886" s="56"/>
    </row>
    <row r="887" spans="2:221" x14ac:dyDescent="0.25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  <c r="EO887" s="56"/>
      <c r="EP887" s="56"/>
      <c r="EQ887" s="56"/>
      <c r="ER887" s="56"/>
      <c r="ES887" s="56"/>
      <c r="ET887" s="56"/>
      <c r="EU887" s="56"/>
      <c r="EV887" s="56"/>
      <c r="EW887" s="56"/>
      <c r="EX887" s="56"/>
      <c r="EY887" s="56"/>
      <c r="EZ887" s="56"/>
      <c r="FA887" s="56"/>
      <c r="FB887" s="56"/>
      <c r="FC887" s="56"/>
      <c r="FD887" s="56"/>
      <c r="FE887" s="56"/>
      <c r="FF887" s="56"/>
      <c r="FG887" s="56"/>
      <c r="FH887" s="56"/>
      <c r="FI887" s="56"/>
      <c r="FJ887" s="56"/>
      <c r="FK887" s="56"/>
      <c r="FL887" s="56"/>
      <c r="FM887" s="56"/>
      <c r="FN887" s="56"/>
      <c r="FO887" s="56"/>
      <c r="FP887" s="56"/>
      <c r="FQ887" s="56"/>
      <c r="FR887" s="56"/>
      <c r="FS887" s="56"/>
      <c r="FT887" s="56"/>
      <c r="FU887" s="56"/>
      <c r="FV887" s="56"/>
      <c r="FW887" s="56"/>
      <c r="FX887" s="56"/>
      <c r="FY887" s="56"/>
      <c r="FZ887" s="56"/>
      <c r="GA887" s="56"/>
      <c r="GB887" s="56"/>
      <c r="GC887" s="56"/>
      <c r="GD887" s="56"/>
      <c r="GE887" s="56"/>
      <c r="GF887" s="56"/>
      <c r="GG887" s="56"/>
      <c r="GH887" s="56"/>
      <c r="GI887" s="56"/>
      <c r="GJ887" s="56"/>
      <c r="GK887" s="56"/>
      <c r="GL887" s="56"/>
      <c r="GM887" s="56"/>
      <c r="GN887" s="56"/>
      <c r="GO887" s="56"/>
      <c r="GP887" s="56"/>
      <c r="GQ887" s="56"/>
      <c r="GR887" s="56"/>
      <c r="GS887" s="56"/>
      <c r="GT887" s="56"/>
      <c r="GU887" s="56"/>
      <c r="GV887" s="56"/>
      <c r="GW887" s="56"/>
      <c r="GX887" s="56"/>
      <c r="GY887" s="56"/>
      <c r="GZ887" s="56"/>
      <c r="HA887" s="56"/>
      <c r="HB887" s="56"/>
      <c r="HC887" s="56"/>
      <c r="HD887" s="56"/>
      <c r="HE887" s="56"/>
      <c r="HF887" s="56"/>
      <c r="HG887" s="56"/>
      <c r="HH887" s="56"/>
      <c r="HI887" s="56"/>
      <c r="HJ887" s="56"/>
      <c r="HK887" s="56"/>
      <c r="HL887" s="56"/>
      <c r="HM887" s="56"/>
    </row>
    <row r="888" spans="2:221" x14ac:dyDescent="0.25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  <c r="EO888" s="56"/>
      <c r="EP888" s="56"/>
      <c r="EQ888" s="56"/>
      <c r="ER888" s="56"/>
      <c r="ES888" s="56"/>
      <c r="ET888" s="56"/>
      <c r="EU888" s="56"/>
      <c r="EV888" s="56"/>
      <c r="EW888" s="56"/>
      <c r="EX888" s="56"/>
      <c r="EY888" s="56"/>
      <c r="EZ888" s="56"/>
      <c r="FA888" s="56"/>
      <c r="FB888" s="56"/>
      <c r="FC888" s="56"/>
      <c r="FD888" s="56"/>
      <c r="FE888" s="56"/>
      <c r="FF888" s="56"/>
      <c r="FG888" s="56"/>
      <c r="FH888" s="56"/>
      <c r="FI888" s="56"/>
      <c r="FJ888" s="56"/>
      <c r="FK888" s="56"/>
      <c r="FL888" s="56"/>
      <c r="FM888" s="56"/>
      <c r="FN888" s="56"/>
      <c r="FO888" s="56"/>
      <c r="FP888" s="56"/>
      <c r="FQ888" s="56"/>
      <c r="FR888" s="56"/>
      <c r="FS888" s="56"/>
      <c r="FT888" s="56"/>
      <c r="FU888" s="56"/>
      <c r="FV888" s="56"/>
      <c r="FW888" s="56"/>
      <c r="FX888" s="56"/>
      <c r="FY888" s="56"/>
      <c r="FZ888" s="56"/>
      <c r="GA888" s="56"/>
      <c r="GB888" s="56"/>
      <c r="GC888" s="56"/>
      <c r="GD888" s="56"/>
      <c r="GE888" s="56"/>
      <c r="GF888" s="56"/>
      <c r="GG888" s="56"/>
      <c r="GH888" s="56"/>
      <c r="GI888" s="56"/>
      <c r="GJ888" s="56"/>
      <c r="GK888" s="56"/>
      <c r="GL888" s="56"/>
      <c r="GM888" s="56"/>
      <c r="GN888" s="56"/>
      <c r="GO888" s="56"/>
      <c r="GP888" s="56"/>
      <c r="GQ888" s="56"/>
      <c r="GR888" s="56"/>
      <c r="GS888" s="56"/>
      <c r="GT888" s="56"/>
      <c r="GU888" s="56"/>
      <c r="GV888" s="56"/>
      <c r="GW888" s="56"/>
      <c r="GX888" s="56"/>
      <c r="GY888" s="56"/>
      <c r="GZ888" s="56"/>
      <c r="HA888" s="56"/>
      <c r="HB888" s="56"/>
      <c r="HC888" s="56"/>
      <c r="HD888" s="56"/>
      <c r="HE888" s="56"/>
      <c r="HF888" s="56"/>
      <c r="HG888" s="56"/>
      <c r="HH888" s="56"/>
      <c r="HI888" s="56"/>
      <c r="HJ888" s="56"/>
      <c r="HK888" s="56"/>
      <c r="HL888" s="56"/>
      <c r="HM888" s="56"/>
    </row>
    <row r="889" spans="2:221" x14ac:dyDescent="0.25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  <c r="EO889" s="56"/>
      <c r="EP889" s="56"/>
      <c r="EQ889" s="56"/>
      <c r="ER889" s="56"/>
      <c r="ES889" s="56"/>
      <c r="ET889" s="56"/>
      <c r="EU889" s="56"/>
      <c r="EV889" s="56"/>
      <c r="EW889" s="56"/>
      <c r="EX889" s="56"/>
      <c r="EY889" s="56"/>
      <c r="EZ889" s="56"/>
      <c r="FA889" s="56"/>
      <c r="FB889" s="56"/>
      <c r="FC889" s="56"/>
      <c r="FD889" s="56"/>
      <c r="FE889" s="56"/>
      <c r="FF889" s="56"/>
      <c r="FG889" s="56"/>
      <c r="FH889" s="56"/>
      <c r="FI889" s="56"/>
      <c r="FJ889" s="56"/>
      <c r="FK889" s="56"/>
      <c r="FL889" s="56"/>
      <c r="FM889" s="56"/>
      <c r="FN889" s="56"/>
      <c r="FO889" s="56"/>
      <c r="FP889" s="56"/>
      <c r="FQ889" s="56"/>
      <c r="FR889" s="56"/>
      <c r="FS889" s="56"/>
      <c r="FT889" s="56"/>
      <c r="FU889" s="56"/>
      <c r="FV889" s="56"/>
      <c r="FW889" s="56"/>
      <c r="FX889" s="56"/>
      <c r="FY889" s="56"/>
      <c r="FZ889" s="56"/>
      <c r="GA889" s="56"/>
      <c r="GB889" s="56"/>
      <c r="GC889" s="56"/>
      <c r="GD889" s="56"/>
      <c r="GE889" s="56"/>
      <c r="GF889" s="56"/>
      <c r="GG889" s="56"/>
      <c r="GH889" s="56"/>
      <c r="GI889" s="56"/>
      <c r="GJ889" s="56"/>
      <c r="GK889" s="56"/>
      <c r="GL889" s="56"/>
      <c r="GM889" s="56"/>
      <c r="GN889" s="56"/>
      <c r="GO889" s="56"/>
      <c r="GP889" s="56"/>
      <c r="GQ889" s="56"/>
      <c r="GR889" s="56"/>
      <c r="GS889" s="56"/>
      <c r="GT889" s="56"/>
      <c r="GU889" s="56"/>
      <c r="GV889" s="56"/>
      <c r="GW889" s="56"/>
      <c r="GX889" s="56"/>
      <c r="GY889" s="56"/>
      <c r="GZ889" s="56"/>
      <c r="HA889" s="56"/>
      <c r="HB889" s="56"/>
      <c r="HC889" s="56"/>
      <c r="HD889" s="56"/>
      <c r="HE889" s="56"/>
      <c r="HF889" s="56"/>
      <c r="HG889" s="56"/>
      <c r="HH889" s="56"/>
      <c r="HI889" s="56"/>
      <c r="HJ889" s="56"/>
      <c r="HK889" s="56"/>
      <c r="HL889" s="56"/>
      <c r="HM889" s="56"/>
    </row>
    <row r="890" spans="2:221" x14ac:dyDescent="0.25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  <c r="EO890" s="56"/>
      <c r="EP890" s="56"/>
      <c r="EQ890" s="56"/>
      <c r="ER890" s="56"/>
      <c r="ES890" s="56"/>
      <c r="ET890" s="56"/>
      <c r="EU890" s="56"/>
      <c r="EV890" s="56"/>
      <c r="EW890" s="56"/>
      <c r="EX890" s="56"/>
      <c r="EY890" s="56"/>
      <c r="EZ890" s="56"/>
      <c r="FA890" s="56"/>
      <c r="FB890" s="56"/>
      <c r="FC890" s="56"/>
      <c r="FD890" s="56"/>
      <c r="FE890" s="56"/>
      <c r="FF890" s="56"/>
      <c r="FG890" s="56"/>
      <c r="FH890" s="56"/>
      <c r="FI890" s="56"/>
      <c r="FJ890" s="56"/>
      <c r="FK890" s="56"/>
      <c r="FL890" s="56"/>
      <c r="FM890" s="56"/>
      <c r="FN890" s="56"/>
      <c r="FO890" s="56"/>
      <c r="FP890" s="56"/>
      <c r="FQ890" s="56"/>
      <c r="FR890" s="56"/>
      <c r="FS890" s="56"/>
      <c r="FT890" s="56"/>
      <c r="FU890" s="56"/>
      <c r="FV890" s="56"/>
      <c r="FW890" s="56"/>
      <c r="FX890" s="56"/>
      <c r="FY890" s="56"/>
      <c r="FZ890" s="56"/>
      <c r="GA890" s="56"/>
      <c r="GB890" s="56"/>
      <c r="GC890" s="56"/>
      <c r="GD890" s="56"/>
      <c r="GE890" s="56"/>
      <c r="GF890" s="56"/>
      <c r="GG890" s="56"/>
      <c r="GH890" s="56"/>
      <c r="GI890" s="56"/>
      <c r="GJ890" s="56"/>
      <c r="GK890" s="56"/>
      <c r="GL890" s="56"/>
      <c r="GM890" s="56"/>
      <c r="GN890" s="56"/>
      <c r="GO890" s="56"/>
      <c r="GP890" s="56"/>
      <c r="GQ890" s="56"/>
      <c r="GR890" s="56"/>
      <c r="GS890" s="56"/>
      <c r="GT890" s="56"/>
      <c r="GU890" s="56"/>
      <c r="GV890" s="56"/>
      <c r="GW890" s="56"/>
      <c r="GX890" s="56"/>
      <c r="GY890" s="56"/>
      <c r="GZ890" s="56"/>
      <c r="HA890" s="56"/>
      <c r="HB890" s="56"/>
      <c r="HC890" s="56"/>
      <c r="HD890" s="56"/>
      <c r="HE890" s="56"/>
      <c r="HF890" s="56"/>
      <c r="HG890" s="56"/>
      <c r="HH890" s="56"/>
      <c r="HI890" s="56"/>
      <c r="HJ890" s="56"/>
      <c r="HK890" s="56"/>
      <c r="HL890" s="56"/>
      <c r="HM890" s="56"/>
    </row>
    <row r="891" spans="2:221" x14ac:dyDescent="0.25"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  <c r="EO891" s="56"/>
      <c r="EP891" s="56"/>
      <c r="EQ891" s="56"/>
      <c r="ER891" s="56"/>
      <c r="ES891" s="56"/>
      <c r="ET891" s="56"/>
      <c r="EU891" s="56"/>
      <c r="EV891" s="56"/>
      <c r="EW891" s="56"/>
      <c r="EX891" s="56"/>
      <c r="EY891" s="56"/>
      <c r="EZ891" s="56"/>
      <c r="FA891" s="56"/>
      <c r="FB891" s="56"/>
      <c r="FC891" s="56"/>
      <c r="FD891" s="56"/>
      <c r="FE891" s="56"/>
      <c r="FF891" s="56"/>
      <c r="FG891" s="56"/>
      <c r="FH891" s="56"/>
      <c r="FI891" s="56"/>
      <c r="FJ891" s="56"/>
      <c r="FK891" s="56"/>
      <c r="FL891" s="56"/>
      <c r="FM891" s="56"/>
      <c r="FN891" s="56"/>
      <c r="FO891" s="56"/>
      <c r="FP891" s="56"/>
      <c r="FQ891" s="56"/>
      <c r="FR891" s="56"/>
      <c r="FS891" s="56"/>
      <c r="FT891" s="56"/>
      <c r="FU891" s="56"/>
      <c r="FV891" s="56"/>
      <c r="FW891" s="56"/>
      <c r="FX891" s="56"/>
      <c r="FY891" s="56"/>
      <c r="FZ891" s="56"/>
      <c r="GA891" s="56"/>
      <c r="GB891" s="56"/>
      <c r="GC891" s="56"/>
      <c r="GD891" s="56"/>
      <c r="GE891" s="56"/>
      <c r="GF891" s="56"/>
      <c r="GG891" s="56"/>
      <c r="GH891" s="56"/>
      <c r="GI891" s="56"/>
      <c r="GJ891" s="56"/>
      <c r="GK891" s="56"/>
      <c r="GL891" s="56"/>
      <c r="GM891" s="56"/>
      <c r="GN891" s="56"/>
      <c r="GO891" s="56"/>
      <c r="GP891" s="56"/>
      <c r="GQ891" s="56"/>
      <c r="GR891" s="56"/>
      <c r="GS891" s="56"/>
      <c r="GT891" s="56"/>
      <c r="GU891" s="56"/>
      <c r="GV891" s="56"/>
      <c r="GW891" s="56"/>
      <c r="GX891" s="56"/>
      <c r="GY891" s="56"/>
      <c r="GZ891" s="56"/>
      <c r="HA891" s="56"/>
      <c r="HB891" s="56"/>
      <c r="HC891" s="56"/>
      <c r="HD891" s="56"/>
      <c r="HE891" s="56"/>
      <c r="HF891" s="56"/>
      <c r="HG891" s="56"/>
      <c r="HH891" s="56"/>
      <c r="HI891" s="56"/>
      <c r="HJ891" s="56"/>
      <c r="HK891" s="56"/>
      <c r="HL891" s="56"/>
      <c r="HM891" s="56"/>
    </row>
    <row r="892" spans="2:221" x14ac:dyDescent="0.25"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  <c r="EO892" s="56"/>
      <c r="EP892" s="56"/>
      <c r="EQ892" s="56"/>
      <c r="ER892" s="56"/>
      <c r="ES892" s="56"/>
      <c r="ET892" s="56"/>
      <c r="EU892" s="56"/>
      <c r="EV892" s="56"/>
      <c r="EW892" s="56"/>
      <c r="EX892" s="56"/>
      <c r="EY892" s="56"/>
      <c r="EZ892" s="56"/>
      <c r="FA892" s="56"/>
      <c r="FB892" s="56"/>
      <c r="FC892" s="56"/>
      <c r="FD892" s="56"/>
      <c r="FE892" s="56"/>
      <c r="FF892" s="56"/>
      <c r="FG892" s="56"/>
      <c r="FH892" s="56"/>
      <c r="FI892" s="56"/>
      <c r="FJ892" s="56"/>
      <c r="FK892" s="56"/>
      <c r="FL892" s="56"/>
      <c r="FM892" s="56"/>
      <c r="FN892" s="56"/>
      <c r="FO892" s="56"/>
      <c r="FP892" s="56"/>
      <c r="FQ892" s="56"/>
      <c r="FR892" s="56"/>
      <c r="FS892" s="56"/>
      <c r="FT892" s="56"/>
      <c r="FU892" s="56"/>
      <c r="FV892" s="56"/>
      <c r="FW892" s="56"/>
      <c r="FX892" s="56"/>
      <c r="FY892" s="56"/>
      <c r="FZ892" s="56"/>
      <c r="GA892" s="56"/>
      <c r="GB892" s="56"/>
      <c r="GC892" s="56"/>
      <c r="GD892" s="56"/>
      <c r="GE892" s="56"/>
      <c r="GF892" s="56"/>
      <c r="GG892" s="56"/>
      <c r="GH892" s="56"/>
      <c r="GI892" s="56"/>
      <c r="GJ892" s="56"/>
      <c r="GK892" s="56"/>
      <c r="GL892" s="56"/>
      <c r="GM892" s="56"/>
      <c r="GN892" s="56"/>
      <c r="GO892" s="56"/>
      <c r="GP892" s="56"/>
      <c r="GQ892" s="56"/>
      <c r="GR892" s="56"/>
      <c r="GS892" s="56"/>
      <c r="GT892" s="56"/>
      <c r="GU892" s="56"/>
      <c r="GV892" s="56"/>
      <c r="GW892" s="56"/>
      <c r="GX892" s="56"/>
      <c r="GY892" s="56"/>
      <c r="GZ892" s="56"/>
      <c r="HA892" s="56"/>
      <c r="HB892" s="56"/>
      <c r="HC892" s="56"/>
      <c r="HD892" s="56"/>
      <c r="HE892" s="56"/>
      <c r="HF892" s="56"/>
      <c r="HG892" s="56"/>
      <c r="HH892" s="56"/>
      <c r="HI892" s="56"/>
      <c r="HJ892" s="56"/>
      <c r="HK892" s="56"/>
      <c r="HL892" s="56"/>
      <c r="HM892" s="56"/>
    </row>
    <row r="893" spans="2:221" x14ac:dyDescent="0.25"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  <c r="EO893" s="56"/>
      <c r="EP893" s="56"/>
      <c r="EQ893" s="56"/>
      <c r="ER893" s="56"/>
      <c r="ES893" s="56"/>
      <c r="ET893" s="56"/>
      <c r="EU893" s="56"/>
      <c r="EV893" s="56"/>
      <c r="EW893" s="56"/>
      <c r="EX893" s="56"/>
      <c r="EY893" s="56"/>
      <c r="EZ893" s="56"/>
      <c r="FA893" s="56"/>
      <c r="FB893" s="56"/>
      <c r="FC893" s="56"/>
      <c r="FD893" s="56"/>
      <c r="FE893" s="56"/>
      <c r="FF893" s="56"/>
      <c r="FG893" s="56"/>
      <c r="FH893" s="56"/>
      <c r="FI893" s="56"/>
      <c r="FJ893" s="56"/>
      <c r="FK893" s="56"/>
      <c r="FL893" s="56"/>
      <c r="FM893" s="56"/>
      <c r="FN893" s="56"/>
      <c r="FO893" s="56"/>
      <c r="FP893" s="56"/>
      <c r="FQ893" s="56"/>
      <c r="FR893" s="56"/>
      <c r="FS893" s="56"/>
      <c r="FT893" s="56"/>
      <c r="FU893" s="56"/>
      <c r="FV893" s="56"/>
      <c r="FW893" s="56"/>
      <c r="FX893" s="56"/>
      <c r="FY893" s="56"/>
      <c r="FZ893" s="56"/>
      <c r="GA893" s="56"/>
      <c r="GB893" s="56"/>
      <c r="GC893" s="56"/>
      <c r="GD893" s="56"/>
      <c r="GE893" s="56"/>
      <c r="GF893" s="56"/>
      <c r="GG893" s="56"/>
      <c r="GH893" s="56"/>
      <c r="GI893" s="56"/>
      <c r="GJ893" s="56"/>
      <c r="GK893" s="56"/>
      <c r="GL893" s="56"/>
      <c r="GM893" s="56"/>
      <c r="GN893" s="56"/>
      <c r="GO893" s="56"/>
      <c r="GP893" s="56"/>
      <c r="GQ893" s="56"/>
      <c r="GR893" s="56"/>
      <c r="GS893" s="56"/>
      <c r="GT893" s="56"/>
      <c r="GU893" s="56"/>
      <c r="GV893" s="56"/>
      <c r="GW893" s="56"/>
      <c r="GX893" s="56"/>
      <c r="GY893" s="56"/>
      <c r="GZ893" s="56"/>
      <c r="HA893" s="56"/>
      <c r="HB893" s="56"/>
      <c r="HC893" s="56"/>
      <c r="HD893" s="56"/>
      <c r="HE893" s="56"/>
      <c r="HF893" s="56"/>
      <c r="HG893" s="56"/>
      <c r="HH893" s="56"/>
      <c r="HI893" s="56"/>
      <c r="HJ893" s="56"/>
      <c r="HK893" s="56"/>
      <c r="HL893" s="56"/>
      <c r="HM893" s="56"/>
    </row>
    <row r="894" spans="2:221" x14ac:dyDescent="0.25"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  <c r="EO894" s="56"/>
      <c r="EP894" s="56"/>
      <c r="EQ894" s="56"/>
      <c r="ER894" s="56"/>
      <c r="ES894" s="56"/>
      <c r="ET894" s="56"/>
      <c r="EU894" s="56"/>
      <c r="EV894" s="56"/>
      <c r="EW894" s="56"/>
      <c r="EX894" s="56"/>
      <c r="EY894" s="56"/>
      <c r="EZ894" s="56"/>
      <c r="FA894" s="56"/>
      <c r="FB894" s="56"/>
      <c r="FC894" s="56"/>
      <c r="FD894" s="56"/>
      <c r="FE894" s="56"/>
      <c r="FF894" s="56"/>
      <c r="FG894" s="56"/>
      <c r="FH894" s="56"/>
      <c r="FI894" s="56"/>
      <c r="FJ894" s="56"/>
      <c r="FK894" s="56"/>
      <c r="FL894" s="56"/>
      <c r="FM894" s="56"/>
      <c r="FN894" s="56"/>
      <c r="FO894" s="56"/>
      <c r="FP894" s="56"/>
      <c r="FQ894" s="56"/>
      <c r="FR894" s="56"/>
      <c r="FS894" s="56"/>
      <c r="FT894" s="56"/>
      <c r="FU894" s="56"/>
      <c r="FV894" s="56"/>
      <c r="FW894" s="56"/>
      <c r="FX894" s="56"/>
      <c r="FY894" s="56"/>
      <c r="FZ894" s="56"/>
      <c r="GA894" s="56"/>
      <c r="GB894" s="56"/>
      <c r="GC894" s="56"/>
      <c r="GD894" s="56"/>
      <c r="GE894" s="56"/>
      <c r="GF894" s="56"/>
      <c r="GG894" s="56"/>
      <c r="GH894" s="56"/>
      <c r="GI894" s="56"/>
      <c r="GJ894" s="56"/>
      <c r="GK894" s="56"/>
      <c r="GL894" s="56"/>
      <c r="GM894" s="56"/>
      <c r="GN894" s="56"/>
      <c r="GO894" s="56"/>
      <c r="GP894" s="56"/>
      <c r="GQ894" s="56"/>
      <c r="GR894" s="56"/>
      <c r="GS894" s="56"/>
      <c r="GT894" s="56"/>
      <c r="GU894" s="56"/>
      <c r="GV894" s="56"/>
      <c r="GW894" s="56"/>
      <c r="GX894" s="56"/>
      <c r="GY894" s="56"/>
      <c r="GZ894" s="56"/>
      <c r="HA894" s="56"/>
      <c r="HB894" s="56"/>
      <c r="HC894" s="56"/>
      <c r="HD894" s="56"/>
      <c r="HE894" s="56"/>
      <c r="HF894" s="56"/>
      <c r="HG894" s="56"/>
      <c r="HH894" s="56"/>
      <c r="HI894" s="56"/>
      <c r="HJ894" s="56"/>
      <c r="HK894" s="56"/>
      <c r="HL894" s="56"/>
      <c r="HM894" s="56"/>
    </row>
    <row r="895" spans="2:221" x14ac:dyDescent="0.25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  <c r="EO895" s="56"/>
      <c r="EP895" s="56"/>
      <c r="EQ895" s="56"/>
      <c r="ER895" s="56"/>
      <c r="ES895" s="56"/>
      <c r="ET895" s="56"/>
      <c r="EU895" s="56"/>
      <c r="EV895" s="56"/>
      <c r="EW895" s="56"/>
      <c r="EX895" s="56"/>
      <c r="EY895" s="56"/>
      <c r="EZ895" s="56"/>
      <c r="FA895" s="56"/>
      <c r="FB895" s="56"/>
      <c r="FC895" s="56"/>
      <c r="FD895" s="56"/>
      <c r="FE895" s="56"/>
      <c r="FF895" s="56"/>
      <c r="FG895" s="56"/>
      <c r="FH895" s="56"/>
      <c r="FI895" s="56"/>
      <c r="FJ895" s="56"/>
      <c r="FK895" s="56"/>
      <c r="FL895" s="56"/>
      <c r="FM895" s="56"/>
      <c r="FN895" s="56"/>
      <c r="FO895" s="56"/>
      <c r="FP895" s="56"/>
      <c r="FQ895" s="56"/>
      <c r="FR895" s="56"/>
      <c r="FS895" s="56"/>
      <c r="FT895" s="56"/>
      <c r="FU895" s="56"/>
      <c r="FV895" s="56"/>
      <c r="FW895" s="56"/>
      <c r="FX895" s="56"/>
      <c r="FY895" s="56"/>
      <c r="FZ895" s="56"/>
      <c r="GA895" s="56"/>
      <c r="GB895" s="56"/>
      <c r="GC895" s="56"/>
      <c r="GD895" s="56"/>
      <c r="GE895" s="56"/>
      <c r="GF895" s="56"/>
      <c r="GG895" s="56"/>
      <c r="GH895" s="56"/>
      <c r="GI895" s="56"/>
      <c r="GJ895" s="56"/>
      <c r="GK895" s="56"/>
      <c r="GL895" s="56"/>
      <c r="GM895" s="56"/>
      <c r="GN895" s="56"/>
      <c r="GO895" s="56"/>
      <c r="GP895" s="56"/>
      <c r="GQ895" s="56"/>
      <c r="GR895" s="56"/>
      <c r="GS895" s="56"/>
      <c r="GT895" s="56"/>
      <c r="GU895" s="56"/>
      <c r="GV895" s="56"/>
      <c r="GW895" s="56"/>
      <c r="GX895" s="56"/>
      <c r="GY895" s="56"/>
      <c r="GZ895" s="56"/>
      <c r="HA895" s="56"/>
      <c r="HB895" s="56"/>
      <c r="HC895" s="56"/>
      <c r="HD895" s="56"/>
      <c r="HE895" s="56"/>
      <c r="HF895" s="56"/>
      <c r="HG895" s="56"/>
      <c r="HH895" s="56"/>
      <c r="HI895" s="56"/>
      <c r="HJ895" s="56"/>
      <c r="HK895" s="56"/>
      <c r="HL895" s="56"/>
      <c r="HM895" s="56"/>
    </row>
    <row r="896" spans="2:221" x14ac:dyDescent="0.25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  <c r="EO896" s="56"/>
      <c r="EP896" s="56"/>
      <c r="EQ896" s="56"/>
      <c r="ER896" s="56"/>
      <c r="ES896" s="56"/>
      <c r="ET896" s="56"/>
      <c r="EU896" s="56"/>
      <c r="EV896" s="56"/>
      <c r="EW896" s="56"/>
      <c r="EX896" s="56"/>
      <c r="EY896" s="56"/>
      <c r="EZ896" s="56"/>
      <c r="FA896" s="56"/>
      <c r="FB896" s="56"/>
      <c r="FC896" s="56"/>
      <c r="FD896" s="56"/>
      <c r="FE896" s="56"/>
      <c r="FF896" s="56"/>
      <c r="FG896" s="56"/>
      <c r="FH896" s="56"/>
      <c r="FI896" s="56"/>
      <c r="FJ896" s="56"/>
      <c r="FK896" s="56"/>
      <c r="FL896" s="56"/>
      <c r="FM896" s="56"/>
      <c r="FN896" s="56"/>
      <c r="FO896" s="56"/>
      <c r="FP896" s="56"/>
      <c r="FQ896" s="56"/>
      <c r="FR896" s="56"/>
      <c r="FS896" s="56"/>
      <c r="FT896" s="56"/>
      <c r="FU896" s="56"/>
      <c r="FV896" s="56"/>
      <c r="FW896" s="56"/>
      <c r="FX896" s="56"/>
      <c r="FY896" s="56"/>
      <c r="FZ896" s="56"/>
      <c r="GA896" s="56"/>
      <c r="GB896" s="56"/>
      <c r="GC896" s="56"/>
      <c r="GD896" s="56"/>
      <c r="GE896" s="56"/>
      <c r="GF896" s="56"/>
      <c r="GG896" s="56"/>
      <c r="GH896" s="56"/>
      <c r="GI896" s="56"/>
      <c r="GJ896" s="56"/>
      <c r="GK896" s="56"/>
      <c r="GL896" s="56"/>
      <c r="GM896" s="56"/>
      <c r="GN896" s="56"/>
      <c r="GO896" s="56"/>
      <c r="GP896" s="56"/>
      <c r="GQ896" s="56"/>
      <c r="GR896" s="56"/>
      <c r="GS896" s="56"/>
      <c r="GT896" s="56"/>
      <c r="GU896" s="56"/>
      <c r="GV896" s="56"/>
      <c r="GW896" s="56"/>
      <c r="GX896" s="56"/>
      <c r="GY896" s="56"/>
      <c r="GZ896" s="56"/>
      <c r="HA896" s="56"/>
      <c r="HB896" s="56"/>
      <c r="HC896" s="56"/>
      <c r="HD896" s="56"/>
      <c r="HE896" s="56"/>
      <c r="HF896" s="56"/>
      <c r="HG896" s="56"/>
      <c r="HH896" s="56"/>
      <c r="HI896" s="56"/>
      <c r="HJ896" s="56"/>
      <c r="HK896" s="56"/>
      <c r="HL896" s="56"/>
      <c r="HM896" s="56"/>
    </row>
    <row r="897" spans="2:221" x14ac:dyDescent="0.25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  <c r="EO897" s="56"/>
      <c r="EP897" s="56"/>
      <c r="EQ897" s="56"/>
      <c r="ER897" s="56"/>
      <c r="ES897" s="56"/>
      <c r="ET897" s="56"/>
      <c r="EU897" s="56"/>
      <c r="EV897" s="56"/>
      <c r="EW897" s="56"/>
      <c r="EX897" s="56"/>
      <c r="EY897" s="56"/>
      <c r="EZ897" s="56"/>
      <c r="FA897" s="56"/>
      <c r="FB897" s="56"/>
      <c r="FC897" s="56"/>
      <c r="FD897" s="56"/>
      <c r="FE897" s="56"/>
      <c r="FF897" s="56"/>
      <c r="FG897" s="56"/>
      <c r="FH897" s="56"/>
      <c r="FI897" s="56"/>
      <c r="FJ897" s="56"/>
      <c r="FK897" s="56"/>
      <c r="FL897" s="56"/>
      <c r="FM897" s="56"/>
      <c r="FN897" s="56"/>
      <c r="FO897" s="56"/>
      <c r="FP897" s="56"/>
      <c r="FQ897" s="56"/>
      <c r="FR897" s="56"/>
      <c r="FS897" s="56"/>
      <c r="FT897" s="56"/>
      <c r="FU897" s="56"/>
      <c r="FV897" s="56"/>
      <c r="FW897" s="56"/>
      <c r="FX897" s="56"/>
      <c r="FY897" s="56"/>
      <c r="FZ897" s="56"/>
      <c r="GA897" s="56"/>
      <c r="GB897" s="56"/>
      <c r="GC897" s="56"/>
      <c r="GD897" s="56"/>
      <c r="GE897" s="56"/>
      <c r="GF897" s="56"/>
      <c r="GG897" s="56"/>
      <c r="GH897" s="56"/>
      <c r="GI897" s="56"/>
      <c r="GJ897" s="56"/>
      <c r="GK897" s="56"/>
      <c r="GL897" s="56"/>
      <c r="GM897" s="56"/>
      <c r="GN897" s="56"/>
      <c r="GO897" s="56"/>
      <c r="GP897" s="56"/>
      <c r="GQ897" s="56"/>
      <c r="GR897" s="56"/>
      <c r="GS897" s="56"/>
      <c r="GT897" s="56"/>
      <c r="GU897" s="56"/>
      <c r="GV897" s="56"/>
      <c r="GW897" s="56"/>
      <c r="GX897" s="56"/>
      <c r="GY897" s="56"/>
      <c r="GZ897" s="56"/>
      <c r="HA897" s="56"/>
      <c r="HB897" s="56"/>
      <c r="HC897" s="56"/>
      <c r="HD897" s="56"/>
      <c r="HE897" s="56"/>
      <c r="HF897" s="56"/>
      <c r="HG897" s="56"/>
      <c r="HH897" s="56"/>
      <c r="HI897" s="56"/>
      <c r="HJ897" s="56"/>
      <c r="HK897" s="56"/>
      <c r="HL897" s="56"/>
      <c r="HM897" s="56"/>
    </row>
    <row r="898" spans="2:221" x14ac:dyDescent="0.25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  <c r="EO898" s="56"/>
      <c r="EP898" s="56"/>
      <c r="EQ898" s="56"/>
      <c r="ER898" s="56"/>
      <c r="ES898" s="56"/>
      <c r="ET898" s="56"/>
      <c r="EU898" s="56"/>
      <c r="EV898" s="56"/>
      <c r="EW898" s="56"/>
      <c r="EX898" s="56"/>
      <c r="EY898" s="56"/>
      <c r="EZ898" s="56"/>
      <c r="FA898" s="56"/>
      <c r="FB898" s="56"/>
      <c r="FC898" s="56"/>
      <c r="FD898" s="56"/>
      <c r="FE898" s="56"/>
      <c r="FF898" s="56"/>
      <c r="FG898" s="56"/>
      <c r="FH898" s="56"/>
      <c r="FI898" s="56"/>
      <c r="FJ898" s="56"/>
      <c r="FK898" s="56"/>
      <c r="FL898" s="56"/>
      <c r="FM898" s="56"/>
      <c r="FN898" s="56"/>
      <c r="FO898" s="56"/>
      <c r="FP898" s="56"/>
      <c r="FQ898" s="56"/>
      <c r="FR898" s="56"/>
      <c r="FS898" s="56"/>
      <c r="FT898" s="56"/>
      <c r="FU898" s="56"/>
      <c r="FV898" s="56"/>
      <c r="FW898" s="56"/>
      <c r="FX898" s="56"/>
      <c r="FY898" s="56"/>
      <c r="FZ898" s="56"/>
      <c r="GA898" s="56"/>
      <c r="GB898" s="56"/>
      <c r="GC898" s="56"/>
      <c r="GD898" s="56"/>
      <c r="GE898" s="56"/>
      <c r="GF898" s="56"/>
      <c r="GG898" s="56"/>
      <c r="GH898" s="56"/>
      <c r="GI898" s="56"/>
      <c r="GJ898" s="56"/>
      <c r="GK898" s="56"/>
      <c r="GL898" s="56"/>
      <c r="GM898" s="56"/>
      <c r="GN898" s="56"/>
      <c r="GO898" s="56"/>
      <c r="GP898" s="56"/>
      <c r="GQ898" s="56"/>
      <c r="GR898" s="56"/>
      <c r="GS898" s="56"/>
      <c r="GT898" s="56"/>
      <c r="GU898" s="56"/>
      <c r="GV898" s="56"/>
      <c r="GW898" s="56"/>
      <c r="GX898" s="56"/>
      <c r="GY898" s="56"/>
      <c r="GZ898" s="56"/>
      <c r="HA898" s="56"/>
      <c r="HB898" s="56"/>
      <c r="HC898" s="56"/>
      <c r="HD898" s="56"/>
      <c r="HE898" s="56"/>
      <c r="HF898" s="56"/>
      <c r="HG898" s="56"/>
      <c r="HH898" s="56"/>
      <c r="HI898" s="56"/>
      <c r="HJ898" s="56"/>
      <c r="HK898" s="56"/>
      <c r="HL898" s="56"/>
      <c r="HM898" s="56"/>
    </row>
    <row r="899" spans="2:221" x14ac:dyDescent="0.25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  <c r="EO899" s="56"/>
      <c r="EP899" s="56"/>
      <c r="EQ899" s="56"/>
      <c r="ER899" s="56"/>
      <c r="ES899" s="56"/>
      <c r="ET899" s="56"/>
      <c r="EU899" s="56"/>
      <c r="EV899" s="56"/>
      <c r="EW899" s="56"/>
      <c r="EX899" s="56"/>
      <c r="EY899" s="56"/>
      <c r="EZ899" s="56"/>
      <c r="FA899" s="56"/>
      <c r="FB899" s="56"/>
      <c r="FC899" s="56"/>
      <c r="FD899" s="56"/>
      <c r="FE899" s="56"/>
      <c r="FF899" s="56"/>
      <c r="FG899" s="56"/>
      <c r="FH899" s="56"/>
      <c r="FI899" s="56"/>
      <c r="FJ899" s="56"/>
      <c r="FK899" s="56"/>
      <c r="FL899" s="56"/>
      <c r="FM899" s="56"/>
      <c r="FN899" s="56"/>
      <c r="FO899" s="56"/>
      <c r="FP899" s="56"/>
      <c r="FQ899" s="56"/>
      <c r="FR899" s="56"/>
      <c r="FS899" s="56"/>
      <c r="FT899" s="56"/>
      <c r="FU899" s="56"/>
      <c r="FV899" s="56"/>
      <c r="FW899" s="56"/>
      <c r="FX899" s="56"/>
      <c r="FY899" s="56"/>
      <c r="FZ899" s="56"/>
      <c r="GA899" s="56"/>
      <c r="GB899" s="56"/>
      <c r="GC899" s="56"/>
      <c r="GD899" s="56"/>
      <c r="GE899" s="56"/>
      <c r="GF899" s="56"/>
      <c r="GG899" s="56"/>
      <c r="GH899" s="56"/>
      <c r="GI899" s="56"/>
      <c r="GJ899" s="56"/>
      <c r="GK899" s="56"/>
      <c r="GL899" s="56"/>
      <c r="GM899" s="56"/>
      <c r="GN899" s="56"/>
      <c r="GO899" s="56"/>
      <c r="GP899" s="56"/>
      <c r="GQ899" s="56"/>
      <c r="GR899" s="56"/>
      <c r="GS899" s="56"/>
      <c r="GT899" s="56"/>
      <c r="GU899" s="56"/>
      <c r="GV899" s="56"/>
      <c r="GW899" s="56"/>
      <c r="GX899" s="56"/>
      <c r="GY899" s="56"/>
      <c r="GZ899" s="56"/>
      <c r="HA899" s="56"/>
      <c r="HB899" s="56"/>
      <c r="HC899" s="56"/>
      <c r="HD899" s="56"/>
      <c r="HE899" s="56"/>
      <c r="HF899" s="56"/>
      <c r="HG899" s="56"/>
      <c r="HH899" s="56"/>
      <c r="HI899" s="56"/>
      <c r="HJ899" s="56"/>
      <c r="HK899" s="56"/>
      <c r="HL899" s="56"/>
      <c r="HM899" s="56"/>
    </row>
    <row r="900" spans="2:221" x14ac:dyDescent="0.25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  <c r="EO900" s="56"/>
      <c r="EP900" s="56"/>
      <c r="EQ900" s="56"/>
      <c r="ER900" s="56"/>
      <c r="ES900" s="56"/>
      <c r="ET900" s="56"/>
      <c r="EU900" s="56"/>
      <c r="EV900" s="56"/>
      <c r="EW900" s="56"/>
      <c r="EX900" s="56"/>
      <c r="EY900" s="56"/>
      <c r="EZ900" s="56"/>
      <c r="FA900" s="56"/>
      <c r="FB900" s="56"/>
      <c r="FC900" s="56"/>
      <c r="FD900" s="56"/>
      <c r="FE900" s="56"/>
      <c r="FF900" s="56"/>
      <c r="FG900" s="56"/>
      <c r="FH900" s="56"/>
      <c r="FI900" s="56"/>
      <c r="FJ900" s="56"/>
      <c r="FK900" s="56"/>
      <c r="FL900" s="56"/>
      <c r="FM900" s="56"/>
      <c r="FN900" s="56"/>
      <c r="FO900" s="56"/>
      <c r="FP900" s="56"/>
      <c r="FQ900" s="56"/>
      <c r="FR900" s="56"/>
      <c r="FS900" s="56"/>
      <c r="FT900" s="56"/>
      <c r="FU900" s="56"/>
      <c r="FV900" s="56"/>
      <c r="FW900" s="56"/>
      <c r="FX900" s="56"/>
      <c r="FY900" s="56"/>
      <c r="FZ900" s="56"/>
      <c r="GA900" s="56"/>
      <c r="GB900" s="56"/>
      <c r="GC900" s="56"/>
      <c r="GD900" s="56"/>
      <c r="GE900" s="56"/>
      <c r="GF900" s="56"/>
      <c r="GG900" s="56"/>
      <c r="GH900" s="56"/>
      <c r="GI900" s="56"/>
      <c r="GJ900" s="56"/>
      <c r="GK900" s="56"/>
      <c r="GL900" s="56"/>
      <c r="GM900" s="56"/>
      <c r="GN900" s="56"/>
      <c r="GO900" s="56"/>
      <c r="GP900" s="56"/>
      <c r="GQ900" s="56"/>
      <c r="GR900" s="56"/>
      <c r="GS900" s="56"/>
      <c r="GT900" s="56"/>
      <c r="GU900" s="56"/>
      <c r="GV900" s="56"/>
      <c r="GW900" s="56"/>
      <c r="GX900" s="56"/>
      <c r="GY900" s="56"/>
      <c r="GZ900" s="56"/>
      <c r="HA900" s="56"/>
      <c r="HB900" s="56"/>
      <c r="HC900" s="56"/>
      <c r="HD900" s="56"/>
      <c r="HE900" s="56"/>
      <c r="HF900" s="56"/>
      <c r="HG900" s="56"/>
      <c r="HH900" s="56"/>
      <c r="HI900" s="56"/>
      <c r="HJ900" s="56"/>
      <c r="HK900" s="56"/>
      <c r="HL900" s="56"/>
      <c r="HM900" s="56"/>
    </row>
    <row r="901" spans="2:221" x14ac:dyDescent="0.25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  <c r="EO901" s="56"/>
      <c r="EP901" s="56"/>
      <c r="EQ901" s="56"/>
      <c r="ER901" s="56"/>
      <c r="ES901" s="56"/>
      <c r="ET901" s="56"/>
      <c r="EU901" s="56"/>
      <c r="EV901" s="56"/>
      <c r="EW901" s="56"/>
      <c r="EX901" s="56"/>
      <c r="EY901" s="56"/>
      <c r="EZ901" s="56"/>
      <c r="FA901" s="56"/>
      <c r="FB901" s="56"/>
      <c r="FC901" s="56"/>
      <c r="FD901" s="56"/>
      <c r="FE901" s="56"/>
      <c r="FF901" s="56"/>
      <c r="FG901" s="56"/>
      <c r="FH901" s="56"/>
      <c r="FI901" s="56"/>
      <c r="FJ901" s="56"/>
      <c r="FK901" s="56"/>
      <c r="FL901" s="56"/>
      <c r="FM901" s="56"/>
      <c r="FN901" s="56"/>
      <c r="FO901" s="56"/>
      <c r="FP901" s="56"/>
      <c r="FQ901" s="56"/>
      <c r="FR901" s="56"/>
      <c r="FS901" s="56"/>
      <c r="FT901" s="56"/>
      <c r="FU901" s="56"/>
      <c r="FV901" s="56"/>
      <c r="FW901" s="56"/>
      <c r="FX901" s="56"/>
      <c r="FY901" s="56"/>
      <c r="FZ901" s="56"/>
      <c r="GA901" s="56"/>
      <c r="GB901" s="56"/>
      <c r="GC901" s="56"/>
      <c r="GD901" s="56"/>
      <c r="GE901" s="56"/>
      <c r="GF901" s="56"/>
      <c r="GG901" s="56"/>
      <c r="GH901" s="56"/>
      <c r="GI901" s="56"/>
      <c r="GJ901" s="56"/>
      <c r="GK901" s="56"/>
      <c r="GL901" s="56"/>
      <c r="GM901" s="56"/>
      <c r="GN901" s="56"/>
      <c r="GO901" s="56"/>
      <c r="GP901" s="56"/>
      <c r="GQ901" s="56"/>
      <c r="GR901" s="56"/>
      <c r="GS901" s="56"/>
      <c r="GT901" s="56"/>
      <c r="GU901" s="56"/>
      <c r="GV901" s="56"/>
      <c r="GW901" s="56"/>
      <c r="GX901" s="56"/>
      <c r="GY901" s="56"/>
      <c r="GZ901" s="56"/>
      <c r="HA901" s="56"/>
      <c r="HB901" s="56"/>
      <c r="HC901" s="56"/>
      <c r="HD901" s="56"/>
      <c r="HE901" s="56"/>
      <c r="HF901" s="56"/>
      <c r="HG901" s="56"/>
      <c r="HH901" s="56"/>
      <c r="HI901" s="56"/>
      <c r="HJ901" s="56"/>
      <c r="HK901" s="56"/>
      <c r="HL901" s="56"/>
      <c r="HM901" s="56"/>
    </row>
    <row r="902" spans="2:221" x14ac:dyDescent="0.25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  <c r="EO902" s="56"/>
      <c r="EP902" s="56"/>
      <c r="EQ902" s="56"/>
      <c r="ER902" s="56"/>
      <c r="ES902" s="56"/>
      <c r="ET902" s="56"/>
      <c r="EU902" s="56"/>
      <c r="EV902" s="56"/>
      <c r="EW902" s="56"/>
      <c r="EX902" s="56"/>
      <c r="EY902" s="56"/>
      <c r="EZ902" s="56"/>
      <c r="FA902" s="56"/>
      <c r="FB902" s="56"/>
      <c r="FC902" s="56"/>
      <c r="FD902" s="56"/>
      <c r="FE902" s="56"/>
      <c r="FF902" s="56"/>
      <c r="FG902" s="56"/>
      <c r="FH902" s="56"/>
      <c r="FI902" s="56"/>
      <c r="FJ902" s="56"/>
      <c r="FK902" s="56"/>
      <c r="FL902" s="56"/>
      <c r="FM902" s="56"/>
      <c r="FN902" s="56"/>
      <c r="FO902" s="56"/>
      <c r="FP902" s="56"/>
      <c r="FQ902" s="56"/>
      <c r="FR902" s="56"/>
      <c r="FS902" s="56"/>
      <c r="FT902" s="56"/>
      <c r="FU902" s="56"/>
      <c r="FV902" s="56"/>
      <c r="FW902" s="56"/>
      <c r="FX902" s="56"/>
      <c r="FY902" s="56"/>
      <c r="FZ902" s="56"/>
      <c r="GA902" s="56"/>
      <c r="GB902" s="56"/>
      <c r="GC902" s="56"/>
      <c r="GD902" s="56"/>
      <c r="GE902" s="56"/>
      <c r="GF902" s="56"/>
      <c r="GG902" s="56"/>
      <c r="GH902" s="56"/>
      <c r="GI902" s="56"/>
      <c r="GJ902" s="56"/>
      <c r="GK902" s="56"/>
      <c r="GL902" s="56"/>
      <c r="GM902" s="56"/>
      <c r="GN902" s="56"/>
      <c r="GO902" s="56"/>
      <c r="GP902" s="56"/>
      <c r="GQ902" s="56"/>
      <c r="GR902" s="56"/>
      <c r="GS902" s="56"/>
      <c r="GT902" s="56"/>
      <c r="GU902" s="56"/>
      <c r="GV902" s="56"/>
      <c r="GW902" s="56"/>
      <c r="GX902" s="56"/>
      <c r="GY902" s="56"/>
      <c r="GZ902" s="56"/>
      <c r="HA902" s="56"/>
      <c r="HB902" s="56"/>
      <c r="HC902" s="56"/>
      <c r="HD902" s="56"/>
      <c r="HE902" s="56"/>
      <c r="HF902" s="56"/>
      <c r="HG902" s="56"/>
      <c r="HH902" s="56"/>
      <c r="HI902" s="56"/>
      <c r="HJ902" s="56"/>
      <c r="HK902" s="56"/>
      <c r="HL902" s="56"/>
      <c r="HM902" s="56"/>
    </row>
    <row r="903" spans="2:221" x14ac:dyDescent="0.25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  <c r="EO903" s="56"/>
      <c r="EP903" s="56"/>
      <c r="EQ903" s="56"/>
      <c r="ER903" s="56"/>
      <c r="ES903" s="56"/>
      <c r="ET903" s="56"/>
      <c r="EU903" s="56"/>
      <c r="EV903" s="56"/>
      <c r="EW903" s="56"/>
      <c r="EX903" s="56"/>
      <c r="EY903" s="56"/>
      <c r="EZ903" s="56"/>
      <c r="FA903" s="56"/>
      <c r="FB903" s="56"/>
      <c r="FC903" s="56"/>
      <c r="FD903" s="56"/>
      <c r="FE903" s="56"/>
      <c r="FF903" s="56"/>
      <c r="FG903" s="56"/>
      <c r="FH903" s="56"/>
      <c r="FI903" s="56"/>
      <c r="FJ903" s="56"/>
      <c r="FK903" s="56"/>
      <c r="FL903" s="56"/>
      <c r="FM903" s="56"/>
      <c r="FN903" s="56"/>
      <c r="FO903" s="56"/>
      <c r="FP903" s="56"/>
      <c r="FQ903" s="56"/>
      <c r="FR903" s="56"/>
      <c r="FS903" s="56"/>
      <c r="FT903" s="56"/>
      <c r="FU903" s="56"/>
      <c r="FV903" s="56"/>
      <c r="FW903" s="56"/>
      <c r="FX903" s="56"/>
      <c r="FY903" s="56"/>
      <c r="FZ903" s="56"/>
      <c r="GA903" s="56"/>
      <c r="GB903" s="56"/>
      <c r="GC903" s="56"/>
      <c r="GD903" s="56"/>
      <c r="GE903" s="56"/>
      <c r="GF903" s="56"/>
      <c r="GG903" s="56"/>
      <c r="GH903" s="56"/>
      <c r="GI903" s="56"/>
      <c r="GJ903" s="56"/>
      <c r="GK903" s="56"/>
      <c r="GL903" s="56"/>
      <c r="GM903" s="56"/>
      <c r="GN903" s="56"/>
      <c r="GO903" s="56"/>
      <c r="GP903" s="56"/>
      <c r="GQ903" s="56"/>
      <c r="GR903" s="56"/>
      <c r="GS903" s="56"/>
      <c r="GT903" s="56"/>
      <c r="GU903" s="56"/>
      <c r="GV903" s="56"/>
      <c r="GW903" s="56"/>
      <c r="GX903" s="56"/>
      <c r="GY903" s="56"/>
      <c r="GZ903" s="56"/>
      <c r="HA903" s="56"/>
      <c r="HB903" s="56"/>
      <c r="HC903" s="56"/>
      <c r="HD903" s="56"/>
      <c r="HE903" s="56"/>
      <c r="HF903" s="56"/>
      <c r="HG903" s="56"/>
      <c r="HH903" s="56"/>
      <c r="HI903" s="56"/>
      <c r="HJ903" s="56"/>
      <c r="HK903" s="56"/>
      <c r="HL903" s="56"/>
      <c r="HM903" s="56"/>
    </row>
    <row r="904" spans="2:221" x14ac:dyDescent="0.25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  <c r="EO904" s="56"/>
      <c r="EP904" s="56"/>
      <c r="EQ904" s="56"/>
      <c r="ER904" s="56"/>
      <c r="ES904" s="56"/>
      <c r="ET904" s="56"/>
      <c r="EU904" s="56"/>
      <c r="EV904" s="56"/>
      <c r="EW904" s="56"/>
      <c r="EX904" s="56"/>
      <c r="EY904" s="56"/>
      <c r="EZ904" s="56"/>
      <c r="FA904" s="56"/>
      <c r="FB904" s="56"/>
      <c r="FC904" s="56"/>
      <c r="FD904" s="56"/>
      <c r="FE904" s="56"/>
      <c r="FF904" s="56"/>
      <c r="FG904" s="56"/>
      <c r="FH904" s="56"/>
      <c r="FI904" s="56"/>
      <c r="FJ904" s="56"/>
      <c r="FK904" s="56"/>
      <c r="FL904" s="56"/>
      <c r="FM904" s="56"/>
      <c r="FN904" s="56"/>
      <c r="FO904" s="56"/>
      <c r="FP904" s="56"/>
      <c r="FQ904" s="56"/>
      <c r="FR904" s="56"/>
      <c r="FS904" s="56"/>
      <c r="FT904" s="56"/>
      <c r="FU904" s="56"/>
      <c r="FV904" s="56"/>
      <c r="FW904" s="56"/>
      <c r="FX904" s="56"/>
      <c r="FY904" s="56"/>
      <c r="FZ904" s="56"/>
      <c r="GA904" s="56"/>
      <c r="GB904" s="56"/>
      <c r="GC904" s="56"/>
      <c r="GD904" s="56"/>
      <c r="GE904" s="56"/>
      <c r="GF904" s="56"/>
      <c r="GG904" s="56"/>
      <c r="GH904" s="56"/>
      <c r="GI904" s="56"/>
      <c r="GJ904" s="56"/>
      <c r="GK904" s="56"/>
      <c r="GL904" s="56"/>
      <c r="GM904" s="56"/>
      <c r="GN904" s="56"/>
      <c r="GO904" s="56"/>
      <c r="GP904" s="56"/>
      <c r="GQ904" s="56"/>
      <c r="GR904" s="56"/>
      <c r="GS904" s="56"/>
      <c r="GT904" s="56"/>
      <c r="GU904" s="56"/>
      <c r="GV904" s="56"/>
      <c r="GW904" s="56"/>
      <c r="GX904" s="56"/>
      <c r="GY904" s="56"/>
      <c r="GZ904" s="56"/>
      <c r="HA904" s="56"/>
      <c r="HB904" s="56"/>
      <c r="HC904" s="56"/>
      <c r="HD904" s="56"/>
      <c r="HE904" s="56"/>
      <c r="HF904" s="56"/>
      <c r="HG904" s="56"/>
      <c r="HH904" s="56"/>
      <c r="HI904" s="56"/>
      <c r="HJ904" s="56"/>
      <c r="HK904" s="56"/>
      <c r="HL904" s="56"/>
      <c r="HM904" s="56"/>
    </row>
    <row r="905" spans="2:221" x14ac:dyDescent="0.25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  <c r="EO905" s="56"/>
      <c r="EP905" s="56"/>
      <c r="EQ905" s="56"/>
      <c r="ER905" s="56"/>
      <c r="ES905" s="56"/>
      <c r="ET905" s="56"/>
      <c r="EU905" s="56"/>
      <c r="EV905" s="56"/>
      <c r="EW905" s="56"/>
      <c r="EX905" s="56"/>
      <c r="EY905" s="56"/>
      <c r="EZ905" s="56"/>
      <c r="FA905" s="56"/>
      <c r="FB905" s="56"/>
      <c r="FC905" s="56"/>
      <c r="FD905" s="56"/>
      <c r="FE905" s="56"/>
      <c r="FF905" s="56"/>
      <c r="FG905" s="56"/>
      <c r="FH905" s="56"/>
      <c r="FI905" s="56"/>
      <c r="FJ905" s="56"/>
      <c r="FK905" s="56"/>
      <c r="FL905" s="56"/>
      <c r="FM905" s="56"/>
      <c r="FN905" s="56"/>
      <c r="FO905" s="56"/>
      <c r="FP905" s="56"/>
      <c r="FQ905" s="56"/>
      <c r="FR905" s="56"/>
      <c r="FS905" s="56"/>
      <c r="FT905" s="56"/>
      <c r="FU905" s="56"/>
      <c r="FV905" s="56"/>
      <c r="FW905" s="56"/>
      <c r="FX905" s="56"/>
      <c r="FY905" s="56"/>
      <c r="FZ905" s="56"/>
      <c r="GA905" s="56"/>
      <c r="GB905" s="56"/>
      <c r="GC905" s="56"/>
      <c r="GD905" s="56"/>
      <c r="GE905" s="56"/>
      <c r="GF905" s="56"/>
      <c r="GG905" s="56"/>
      <c r="GH905" s="56"/>
      <c r="GI905" s="56"/>
      <c r="GJ905" s="56"/>
      <c r="GK905" s="56"/>
      <c r="GL905" s="56"/>
      <c r="GM905" s="56"/>
      <c r="GN905" s="56"/>
      <c r="GO905" s="56"/>
      <c r="GP905" s="56"/>
      <c r="GQ905" s="56"/>
      <c r="GR905" s="56"/>
      <c r="GS905" s="56"/>
      <c r="GT905" s="56"/>
      <c r="GU905" s="56"/>
      <c r="GV905" s="56"/>
      <c r="GW905" s="56"/>
      <c r="GX905" s="56"/>
      <c r="GY905" s="56"/>
      <c r="GZ905" s="56"/>
      <c r="HA905" s="56"/>
      <c r="HB905" s="56"/>
      <c r="HC905" s="56"/>
      <c r="HD905" s="56"/>
      <c r="HE905" s="56"/>
      <c r="HF905" s="56"/>
      <c r="HG905" s="56"/>
      <c r="HH905" s="56"/>
      <c r="HI905" s="56"/>
      <c r="HJ905" s="56"/>
      <c r="HK905" s="56"/>
      <c r="HL905" s="56"/>
      <c r="HM905" s="56"/>
    </row>
    <row r="906" spans="2:221" x14ac:dyDescent="0.25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  <c r="EO906" s="56"/>
      <c r="EP906" s="56"/>
      <c r="EQ906" s="56"/>
      <c r="ER906" s="56"/>
      <c r="ES906" s="56"/>
      <c r="ET906" s="56"/>
      <c r="EU906" s="56"/>
      <c r="EV906" s="56"/>
      <c r="EW906" s="56"/>
      <c r="EX906" s="56"/>
      <c r="EY906" s="56"/>
      <c r="EZ906" s="56"/>
      <c r="FA906" s="56"/>
      <c r="FB906" s="56"/>
      <c r="FC906" s="56"/>
      <c r="FD906" s="56"/>
      <c r="FE906" s="56"/>
      <c r="FF906" s="56"/>
      <c r="FG906" s="56"/>
      <c r="FH906" s="56"/>
      <c r="FI906" s="56"/>
      <c r="FJ906" s="56"/>
      <c r="FK906" s="56"/>
      <c r="FL906" s="56"/>
      <c r="FM906" s="56"/>
      <c r="FN906" s="56"/>
      <c r="FO906" s="56"/>
      <c r="FP906" s="56"/>
      <c r="FQ906" s="56"/>
      <c r="FR906" s="56"/>
      <c r="FS906" s="56"/>
      <c r="FT906" s="56"/>
      <c r="FU906" s="56"/>
      <c r="FV906" s="56"/>
      <c r="FW906" s="56"/>
      <c r="FX906" s="56"/>
      <c r="FY906" s="56"/>
      <c r="FZ906" s="56"/>
      <c r="GA906" s="56"/>
      <c r="GB906" s="56"/>
      <c r="GC906" s="56"/>
      <c r="GD906" s="56"/>
      <c r="GE906" s="56"/>
      <c r="GF906" s="56"/>
      <c r="GG906" s="56"/>
      <c r="GH906" s="56"/>
      <c r="GI906" s="56"/>
      <c r="GJ906" s="56"/>
      <c r="GK906" s="56"/>
      <c r="GL906" s="56"/>
      <c r="GM906" s="56"/>
      <c r="GN906" s="56"/>
      <c r="GO906" s="56"/>
      <c r="GP906" s="56"/>
      <c r="GQ906" s="56"/>
      <c r="GR906" s="56"/>
      <c r="GS906" s="56"/>
      <c r="GT906" s="56"/>
      <c r="GU906" s="56"/>
      <c r="GV906" s="56"/>
      <c r="GW906" s="56"/>
      <c r="GX906" s="56"/>
      <c r="GY906" s="56"/>
      <c r="GZ906" s="56"/>
      <c r="HA906" s="56"/>
      <c r="HB906" s="56"/>
      <c r="HC906" s="56"/>
      <c r="HD906" s="56"/>
      <c r="HE906" s="56"/>
      <c r="HF906" s="56"/>
      <c r="HG906" s="56"/>
      <c r="HH906" s="56"/>
      <c r="HI906" s="56"/>
      <c r="HJ906" s="56"/>
      <c r="HK906" s="56"/>
      <c r="HL906" s="56"/>
      <c r="HM906" s="56"/>
    </row>
    <row r="907" spans="2:221" x14ac:dyDescent="0.25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  <c r="EO907" s="56"/>
      <c r="EP907" s="56"/>
      <c r="EQ907" s="56"/>
      <c r="ER907" s="56"/>
      <c r="ES907" s="56"/>
      <c r="ET907" s="56"/>
      <c r="EU907" s="56"/>
      <c r="EV907" s="56"/>
      <c r="EW907" s="56"/>
      <c r="EX907" s="56"/>
      <c r="EY907" s="56"/>
      <c r="EZ907" s="56"/>
      <c r="FA907" s="56"/>
      <c r="FB907" s="56"/>
      <c r="FC907" s="56"/>
      <c r="FD907" s="56"/>
      <c r="FE907" s="56"/>
      <c r="FF907" s="56"/>
      <c r="FG907" s="56"/>
      <c r="FH907" s="56"/>
      <c r="FI907" s="56"/>
      <c r="FJ907" s="56"/>
      <c r="FK907" s="56"/>
      <c r="FL907" s="56"/>
      <c r="FM907" s="56"/>
      <c r="FN907" s="56"/>
      <c r="FO907" s="56"/>
      <c r="FP907" s="56"/>
      <c r="FQ907" s="56"/>
      <c r="FR907" s="56"/>
      <c r="FS907" s="56"/>
      <c r="FT907" s="56"/>
      <c r="FU907" s="56"/>
      <c r="FV907" s="56"/>
      <c r="FW907" s="56"/>
      <c r="FX907" s="56"/>
      <c r="FY907" s="56"/>
      <c r="FZ907" s="56"/>
      <c r="GA907" s="56"/>
      <c r="GB907" s="56"/>
      <c r="GC907" s="56"/>
      <c r="GD907" s="56"/>
      <c r="GE907" s="56"/>
      <c r="GF907" s="56"/>
      <c r="GG907" s="56"/>
      <c r="GH907" s="56"/>
      <c r="GI907" s="56"/>
      <c r="GJ907" s="56"/>
      <c r="GK907" s="56"/>
      <c r="GL907" s="56"/>
      <c r="GM907" s="56"/>
      <c r="GN907" s="56"/>
      <c r="GO907" s="56"/>
      <c r="GP907" s="56"/>
      <c r="GQ907" s="56"/>
      <c r="GR907" s="56"/>
      <c r="GS907" s="56"/>
      <c r="GT907" s="56"/>
      <c r="GU907" s="56"/>
      <c r="GV907" s="56"/>
      <c r="GW907" s="56"/>
      <c r="GX907" s="56"/>
      <c r="GY907" s="56"/>
      <c r="GZ907" s="56"/>
      <c r="HA907" s="56"/>
      <c r="HB907" s="56"/>
      <c r="HC907" s="56"/>
      <c r="HD907" s="56"/>
      <c r="HE907" s="56"/>
      <c r="HF907" s="56"/>
      <c r="HG907" s="56"/>
      <c r="HH907" s="56"/>
      <c r="HI907" s="56"/>
      <c r="HJ907" s="56"/>
      <c r="HK907" s="56"/>
      <c r="HL907" s="56"/>
      <c r="HM907" s="56"/>
    </row>
    <row r="908" spans="2:221" x14ac:dyDescent="0.25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  <c r="EO908" s="56"/>
      <c r="EP908" s="56"/>
      <c r="EQ908" s="56"/>
      <c r="ER908" s="56"/>
      <c r="ES908" s="56"/>
      <c r="ET908" s="56"/>
      <c r="EU908" s="56"/>
      <c r="EV908" s="56"/>
      <c r="EW908" s="56"/>
      <c r="EX908" s="56"/>
      <c r="EY908" s="56"/>
      <c r="EZ908" s="56"/>
      <c r="FA908" s="56"/>
      <c r="FB908" s="56"/>
      <c r="FC908" s="56"/>
      <c r="FD908" s="56"/>
      <c r="FE908" s="56"/>
      <c r="FF908" s="56"/>
      <c r="FG908" s="56"/>
      <c r="FH908" s="56"/>
      <c r="FI908" s="56"/>
      <c r="FJ908" s="56"/>
      <c r="FK908" s="56"/>
      <c r="FL908" s="56"/>
      <c r="FM908" s="56"/>
      <c r="FN908" s="56"/>
      <c r="FO908" s="56"/>
      <c r="FP908" s="56"/>
      <c r="FQ908" s="56"/>
      <c r="FR908" s="56"/>
      <c r="FS908" s="56"/>
      <c r="FT908" s="56"/>
      <c r="FU908" s="56"/>
      <c r="FV908" s="56"/>
      <c r="FW908" s="56"/>
      <c r="FX908" s="56"/>
      <c r="FY908" s="56"/>
      <c r="FZ908" s="56"/>
      <c r="GA908" s="56"/>
      <c r="GB908" s="56"/>
      <c r="GC908" s="56"/>
      <c r="GD908" s="56"/>
      <c r="GE908" s="56"/>
      <c r="GF908" s="56"/>
      <c r="GG908" s="56"/>
      <c r="GH908" s="56"/>
      <c r="GI908" s="56"/>
      <c r="GJ908" s="56"/>
      <c r="GK908" s="56"/>
      <c r="GL908" s="56"/>
      <c r="GM908" s="56"/>
      <c r="GN908" s="56"/>
      <c r="GO908" s="56"/>
      <c r="GP908" s="56"/>
      <c r="GQ908" s="56"/>
      <c r="GR908" s="56"/>
      <c r="GS908" s="56"/>
      <c r="GT908" s="56"/>
      <c r="GU908" s="56"/>
      <c r="GV908" s="56"/>
      <c r="GW908" s="56"/>
      <c r="GX908" s="56"/>
      <c r="GY908" s="56"/>
      <c r="GZ908" s="56"/>
      <c r="HA908" s="56"/>
      <c r="HB908" s="56"/>
      <c r="HC908" s="56"/>
      <c r="HD908" s="56"/>
      <c r="HE908" s="56"/>
      <c r="HF908" s="56"/>
      <c r="HG908" s="56"/>
      <c r="HH908" s="56"/>
      <c r="HI908" s="56"/>
      <c r="HJ908" s="56"/>
      <c r="HK908" s="56"/>
      <c r="HL908" s="56"/>
      <c r="HM908" s="56"/>
    </row>
    <row r="909" spans="2:221" x14ac:dyDescent="0.25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  <c r="EO909" s="56"/>
      <c r="EP909" s="56"/>
      <c r="EQ909" s="56"/>
      <c r="ER909" s="56"/>
      <c r="ES909" s="56"/>
      <c r="ET909" s="56"/>
      <c r="EU909" s="56"/>
      <c r="EV909" s="56"/>
      <c r="EW909" s="56"/>
      <c r="EX909" s="56"/>
      <c r="EY909" s="56"/>
      <c r="EZ909" s="56"/>
      <c r="FA909" s="56"/>
      <c r="FB909" s="56"/>
      <c r="FC909" s="56"/>
      <c r="FD909" s="56"/>
      <c r="FE909" s="56"/>
      <c r="FF909" s="56"/>
      <c r="FG909" s="56"/>
      <c r="FH909" s="56"/>
      <c r="FI909" s="56"/>
      <c r="FJ909" s="56"/>
      <c r="FK909" s="56"/>
      <c r="FL909" s="56"/>
      <c r="FM909" s="56"/>
      <c r="FN909" s="56"/>
      <c r="FO909" s="56"/>
      <c r="FP909" s="56"/>
      <c r="FQ909" s="56"/>
      <c r="FR909" s="56"/>
      <c r="FS909" s="56"/>
      <c r="FT909" s="56"/>
      <c r="FU909" s="56"/>
      <c r="FV909" s="56"/>
      <c r="FW909" s="56"/>
      <c r="FX909" s="56"/>
      <c r="FY909" s="56"/>
      <c r="FZ909" s="56"/>
      <c r="GA909" s="56"/>
      <c r="GB909" s="56"/>
      <c r="GC909" s="56"/>
      <c r="GD909" s="56"/>
      <c r="GE909" s="56"/>
      <c r="GF909" s="56"/>
      <c r="GG909" s="56"/>
      <c r="GH909" s="56"/>
      <c r="GI909" s="56"/>
      <c r="GJ909" s="56"/>
      <c r="GK909" s="56"/>
      <c r="GL909" s="56"/>
      <c r="GM909" s="56"/>
      <c r="GN909" s="56"/>
      <c r="GO909" s="56"/>
      <c r="GP909" s="56"/>
      <c r="GQ909" s="56"/>
      <c r="GR909" s="56"/>
      <c r="GS909" s="56"/>
      <c r="GT909" s="56"/>
      <c r="GU909" s="56"/>
      <c r="GV909" s="56"/>
      <c r="GW909" s="56"/>
      <c r="GX909" s="56"/>
      <c r="GY909" s="56"/>
      <c r="GZ909" s="56"/>
      <c r="HA909" s="56"/>
      <c r="HB909" s="56"/>
      <c r="HC909" s="56"/>
      <c r="HD909" s="56"/>
      <c r="HE909" s="56"/>
      <c r="HF909" s="56"/>
      <c r="HG909" s="56"/>
      <c r="HH909" s="56"/>
      <c r="HI909" s="56"/>
      <c r="HJ909" s="56"/>
      <c r="HK909" s="56"/>
      <c r="HL909" s="56"/>
      <c r="HM909" s="56"/>
    </row>
    <row r="910" spans="2:221" x14ac:dyDescent="0.25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  <c r="EO910" s="56"/>
      <c r="EP910" s="56"/>
      <c r="EQ910" s="56"/>
      <c r="ER910" s="56"/>
      <c r="ES910" s="56"/>
      <c r="ET910" s="56"/>
      <c r="EU910" s="56"/>
      <c r="EV910" s="56"/>
      <c r="EW910" s="56"/>
      <c r="EX910" s="56"/>
      <c r="EY910" s="56"/>
      <c r="EZ910" s="56"/>
      <c r="FA910" s="56"/>
      <c r="FB910" s="56"/>
      <c r="FC910" s="56"/>
      <c r="FD910" s="56"/>
      <c r="FE910" s="56"/>
      <c r="FF910" s="56"/>
      <c r="FG910" s="56"/>
      <c r="FH910" s="56"/>
      <c r="FI910" s="56"/>
      <c r="FJ910" s="56"/>
      <c r="FK910" s="56"/>
      <c r="FL910" s="56"/>
      <c r="FM910" s="56"/>
      <c r="FN910" s="56"/>
      <c r="FO910" s="56"/>
      <c r="FP910" s="56"/>
      <c r="FQ910" s="56"/>
      <c r="FR910" s="56"/>
      <c r="FS910" s="56"/>
      <c r="FT910" s="56"/>
      <c r="FU910" s="56"/>
      <c r="FV910" s="56"/>
      <c r="FW910" s="56"/>
      <c r="FX910" s="56"/>
      <c r="FY910" s="56"/>
      <c r="FZ910" s="56"/>
      <c r="GA910" s="56"/>
      <c r="GB910" s="56"/>
      <c r="GC910" s="56"/>
      <c r="GD910" s="56"/>
      <c r="GE910" s="56"/>
      <c r="GF910" s="56"/>
      <c r="GG910" s="56"/>
      <c r="GH910" s="56"/>
      <c r="GI910" s="56"/>
      <c r="GJ910" s="56"/>
      <c r="GK910" s="56"/>
      <c r="GL910" s="56"/>
      <c r="GM910" s="56"/>
      <c r="GN910" s="56"/>
      <c r="GO910" s="56"/>
      <c r="GP910" s="56"/>
      <c r="GQ910" s="56"/>
      <c r="GR910" s="56"/>
      <c r="GS910" s="56"/>
      <c r="GT910" s="56"/>
      <c r="GU910" s="56"/>
      <c r="GV910" s="56"/>
      <c r="GW910" s="56"/>
      <c r="GX910" s="56"/>
      <c r="GY910" s="56"/>
      <c r="GZ910" s="56"/>
      <c r="HA910" s="56"/>
      <c r="HB910" s="56"/>
      <c r="HC910" s="56"/>
      <c r="HD910" s="56"/>
      <c r="HE910" s="56"/>
      <c r="HF910" s="56"/>
      <c r="HG910" s="56"/>
      <c r="HH910" s="56"/>
      <c r="HI910" s="56"/>
      <c r="HJ910" s="56"/>
      <c r="HK910" s="56"/>
      <c r="HL910" s="56"/>
      <c r="HM910" s="56"/>
    </row>
    <row r="911" spans="2:221" x14ac:dyDescent="0.25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  <c r="EO911" s="56"/>
      <c r="EP911" s="56"/>
      <c r="EQ911" s="56"/>
      <c r="ER911" s="56"/>
      <c r="ES911" s="56"/>
      <c r="ET911" s="56"/>
      <c r="EU911" s="56"/>
      <c r="EV911" s="56"/>
      <c r="EW911" s="56"/>
      <c r="EX911" s="56"/>
      <c r="EY911" s="56"/>
      <c r="EZ911" s="56"/>
      <c r="FA911" s="56"/>
      <c r="FB911" s="56"/>
      <c r="FC911" s="56"/>
      <c r="FD911" s="56"/>
      <c r="FE911" s="56"/>
      <c r="FF911" s="56"/>
      <c r="FG911" s="56"/>
      <c r="FH911" s="56"/>
      <c r="FI911" s="56"/>
      <c r="FJ911" s="56"/>
      <c r="FK911" s="56"/>
      <c r="FL911" s="56"/>
      <c r="FM911" s="56"/>
      <c r="FN911" s="56"/>
      <c r="FO911" s="56"/>
      <c r="FP911" s="56"/>
      <c r="FQ911" s="56"/>
      <c r="FR911" s="56"/>
      <c r="FS911" s="56"/>
      <c r="FT911" s="56"/>
      <c r="FU911" s="56"/>
      <c r="FV911" s="56"/>
      <c r="FW911" s="56"/>
      <c r="FX911" s="56"/>
      <c r="FY911" s="56"/>
      <c r="FZ911" s="56"/>
      <c r="GA911" s="56"/>
      <c r="GB911" s="56"/>
      <c r="GC911" s="56"/>
      <c r="GD911" s="56"/>
      <c r="GE911" s="56"/>
      <c r="GF911" s="56"/>
      <c r="GG911" s="56"/>
      <c r="GH911" s="56"/>
      <c r="GI911" s="56"/>
      <c r="GJ911" s="56"/>
      <c r="GK911" s="56"/>
      <c r="GL911" s="56"/>
      <c r="GM911" s="56"/>
      <c r="GN911" s="56"/>
      <c r="GO911" s="56"/>
      <c r="GP911" s="56"/>
      <c r="GQ911" s="56"/>
      <c r="GR911" s="56"/>
      <c r="GS911" s="56"/>
      <c r="GT911" s="56"/>
      <c r="GU911" s="56"/>
      <c r="GV911" s="56"/>
      <c r="GW911" s="56"/>
      <c r="GX911" s="56"/>
      <c r="GY911" s="56"/>
      <c r="GZ911" s="56"/>
      <c r="HA911" s="56"/>
      <c r="HB911" s="56"/>
      <c r="HC911" s="56"/>
      <c r="HD911" s="56"/>
      <c r="HE911" s="56"/>
      <c r="HF911" s="56"/>
      <c r="HG911" s="56"/>
      <c r="HH911" s="56"/>
      <c r="HI911" s="56"/>
      <c r="HJ911" s="56"/>
      <c r="HK911" s="56"/>
      <c r="HL911" s="56"/>
      <c r="HM911" s="56"/>
    </row>
    <row r="912" spans="2:221" x14ac:dyDescent="0.25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  <c r="EO912" s="56"/>
      <c r="EP912" s="56"/>
      <c r="EQ912" s="56"/>
      <c r="ER912" s="56"/>
      <c r="ES912" s="56"/>
      <c r="ET912" s="56"/>
      <c r="EU912" s="56"/>
      <c r="EV912" s="56"/>
      <c r="EW912" s="56"/>
      <c r="EX912" s="56"/>
      <c r="EY912" s="56"/>
      <c r="EZ912" s="56"/>
      <c r="FA912" s="56"/>
      <c r="FB912" s="56"/>
      <c r="FC912" s="56"/>
      <c r="FD912" s="56"/>
      <c r="FE912" s="56"/>
      <c r="FF912" s="56"/>
      <c r="FG912" s="56"/>
      <c r="FH912" s="56"/>
      <c r="FI912" s="56"/>
      <c r="FJ912" s="56"/>
      <c r="FK912" s="56"/>
      <c r="FL912" s="56"/>
      <c r="FM912" s="56"/>
      <c r="FN912" s="56"/>
      <c r="FO912" s="56"/>
      <c r="FP912" s="56"/>
      <c r="FQ912" s="56"/>
      <c r="FR912" s="56"/>
      <c r="FS912" s="56"/>
      <c r="FT912" s="56"/>
      <c r="FU912" s="56"/>
      <c r="FV912" s="56"/>
      <c r="FW912" s="56"/>
      <c r="FX912" s="56"/>
      <c r="FY912" s="56"/>
      <c r="FZ912" s="56"/>
      <c r="GA912" s="56"/>
      <c r="GB912" s="56"/>
      <c r="GC912" s="56"/>
      <c r="GD912" s="56"/>
      <c r="GE912" s="56"/>
      <c r="GF912" s="56"/>
      <c r="GG912" s="56"/>
      <c r="GH912" s="56"/>
      <c r="GI912" s="56"/>
      <c r="GJ912" s="56"/>
      <c r="GK912" s="56"/>
      <c r="GL912" s="56"/>
      <c r="GM912" s="56"/>
      <c r="GN912" s="56"/>
      <c r="GO912" s="56"/>
      <c r="GP912" s="56"/>
      <c r="GQ912" s="56"/>
      <c r="GR912" s="56"/>
      <c r="GS912" s="56"/>
      <c r="GT912" s="56"/>
      <c r="GU912" s="56"/>
      <c r="GV912" s="56"/>
      <c r="GW912" s="56"/>
      <c r="GX912" s="56"/>
      <c r="GY912" s="56"/>
      <c r="GZ912" s="56"/>
      <c r="HA912" s="56"/>
      <c r="HB912" s="56"/>
      <c r="HC912" s="56"/>
      <c r="HD912" s="56"/>
      <c r="HE912" s="56"/>
      <c r="HF912" s="56"/>
      <c r="HG912" s="56"/>
      <c r="HH912" s="56"/>
      <c r="HI912" s="56"/>
      <c r="HJ912" s="56"/>
      <c r="HK912" s="56"/>
      <c r="HL912" s="56"/>
      <c r="HM912" s="56"/>
    </row>
    <row r="913" spans="2:221" x14ac:dyDescent="0.25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  <c r="EO913" s="56"/>
      <c r="EP913" s="56"/>
      <c r="EQ913" s="56"/>
      <c r="ER913" s="56"/>
      <c r="ES913" s="56"/>
      <c r="ET913" s="56"/>
      <c r="EU913" s="56"/>
      <c r="EV913" s="56"/>
      <c r="EW913" s="56"/>
      <c r="EX913" s="56"/>
      <c r="EY913" s="56"/>
      <c r="EZ913" s="56"/>
      <c r="FA913" s="56"/>
      <c r="FB913" s="56"/>
      <c r="FC913" s="56"/>
      <c r="FD913" s="56"/>
      <c r="FE913" s="56"/>
      <c r="FF913" s="56"/>
      <c r="FG913" s="56"/>
      <c r="FH913" s="56"/>
      <c r="FI913" s="56"/>
      <c r="FJ913" s="56"/>
      <c r="FK913" s="56"/>
      <c r="FL913" s="56"/>
      <c r="FM913" s="56"/>
      <c r="FN913" s="56"/>
      <c r="FO913" s="56"/>
      <c r="FP913" s="56"/>
      <c r="FQ913" s="56"/>
      <c r="FR913" s="56"/>
      <c r="FS913" s="56"/>
      <c r="FT913" s="56"/>
      <c r="FU913" s="56"/>
      <c r="FV913" s="56"/>
      <c r="FW913" s="56"/>
      <c r="FX913" s="56"/>
      <c r="FY913" s="56"/>
      <c r="FZ913" s="56"/>
      <c r="GA913" s="56"/>
      <c r="GB913" s="56"/>
      <c r="GC913" s="56"/>
      <c r="GD913" s="56"/>
      <c r="GE913" s="56"/>
      <c r="GF913" s="56"/>
      <c r="GG913" s="56"/>
      <c r="GH913" s="56"/>
      <c r="GI913" s="56"/>
      <c r="GJ913" s="56"/>
      <c r="GK913" s="56"/>
      <c r="GL913" s="56"/>
      <c r="GM913" s="56"/>
      <c r="GN913" s="56"/>
      <c r="GO913" s="56"/>
      <c r="GP913" s="56"/>
      <c r="GQ913" s="56"/>
      <c r="GR913" s="56"/>
      <c r="GS913" s="56"/>
      <c r="GT913" s="56"/>
      <c r="GU913" s="56"/>
      <c r="GV913" s="56"/>
      <c r="GW913" s="56"/>
      <c r="GX913" s="56"/>
      <c r="GY913" s="56"/>
      <c r="GZ913" s="56"/>
      <c r="HA913" s="56"/>
      <c r="HB913" s="56"/>
      <c r="HC913" s="56"/>
      <c r="HD913" s="56"/>
      <c r="HE913" s="56"/>
      <c r="HF913" s="56"/>
      <c r="HG913" s="56"/>
      <c r="HH913" s="56"/>
      <c r="HI913" s="56"/>
      <c r="HJ913" s="56"/>
      <c r="HK913" s="56"/>
      <c r="HL913" s="56"/>
      <c r="HM913" s="56"/>
    </row>
    <row r="914" spans="2:221" x14ac:dyDescent="0.25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  <c r="EO914" s="56"/>
      <c r="EP914" s="56"/>
      <c r="EQ914" s="56"/>
      <c r="ER914" s="56"/>
      <c r="ES914" s="56"/>
      <c r="ET914" s="56"/>
      <c r="EU914" s="56"/>
      <c r="EV914" s="56"/>
      <c r="EW914" s="56"/>
      <c r="EX914" s="56"/>
      <c r="EY914" s="56"/>
      <c r="EZ914" s="56"/>
      <c r="FA914" s="56"/>
      <c r="FB914" s="56"/>
      <c r="FC914" s="56"/>
      <c r="FD914" s="56"/>
      <c r="FE914" s="56"/>
      <c r="FF914" s="56"/>
      <c r="FG914" s="56"/>
      <c r="FH914" s="56"/>
      <c r="FI914" s="56"/>
      <c r="FJ914" s="56"/>
      <c r="FK914" s="56"/>
      <c r="FL914" s="56"/>
      <c r="FM914" s="56"/>
      <c r="FN914" s="56"/>
      <c r="FO914" s="56"/>
      <c r="FP914" s="56"/>
      <c r="FQ914" s="56"/>
      <c r="FR914" s="56"/>
      <c r="FS914" s="56"/>
      <c r="FT914" s="56"/>
      <c r="FU914" s="56"/>
      <c r="FV914" s="56"/>
      <c r="FW914" s="56"/>
      <c r="FX914" s="56"/>
      <c r="FY914" s="56"/>
      <c r="FZ914" s="56"/>
      <c r="GA914" s="56"/>
      <c r="GB914" s="56"/>
      <c r="GC914" s="56"/>
      <c r="GD914" s="56"/>
      <c r="GE914" s="56"/>
      <c r="GF914" s="56"/>
      <c r="GG914" s="56"/>
      <c r="GH914" s="56"/>
      <c r="GI914" s="56"/>
      <c r="GJ914" s="56"/>
      <c r="GK914" s="56"/>
      <c r="GL914" s="56"/>
      <c r="GM914" s="56"/>
      <c r="GN914" s="56"/>
      <c r="GO914" s="56"/>
      <c r="GP914" s="56"/>
      <c r="GQ914" s="56"/>
      <c r="GR914" s="56"/>
      <c r="GS914" s="56"/>
      <c r="GT914" s="56"/>
      <c r="GU914" s="56"/>
      <c r="GV914" s="56"/>
      <c r="GW914" s="56"/>
      <c r="GX914" s="56"/>
      <c r="GY914" s="56"/>
      <c r="GZ914" s="56"/>
      <c r="HA914" s="56"/>
      <c r="HB914" s="56"/>
      <c r="HC914" s="56"/>
      <c r="HD914" s="56"/>
      <c r="HE914" s="56"/>
      <c r="HF914" s="56"/>
      <c r="HG914" s="56"/>
      <c r="HH914" s="56"/>
      <c r="HI914" s="56"/>
      <c r="HJ914" s="56"/>
      <c r="HK914" s="56"/>
      <c r="HL914" s="56"/>
      <c r="HM914" s="56"/>
    </row>
    <row r="915" spans="2:221" x14ac:dyDescent="0.25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  <c r="EO915" s="56"/>
      <c r="EP915" s="56"/>
      <c r="EQ915" s="56"/>
      <c r="ER915" s="56"/>
      <c r="ES915" s="56"/>
      <c r="ET915" s="56"/>
      <c r="EU915" s="56"/>
      <c r="EV915" s="56"/>
      <c r="EW915" s="56"/>
      <c r="EX915" s="56"/>
      <c r="EY915" s="56"/>
      <c r="EZ915" s="56"/>
      <c r="FA915" s="56"/>
      <c r="FB915" s="56"/>
      <c r="FC915" s="56"/>
      <c r="FD915" s="56"/>
      <c r="FE915" s="56"/>
      <c r="FF915" s="56"/>
      <c r="FG915" s="56"/>
      <c r="FH915" s="56"/>
      <c r="FI915" s="56"/>
      <c r="FJ915" s="56"/>
      <c r="FK915" s="56"/>
      <c r="FL915" s="56"/>
      <c r="FM915" s="56"/>
      <c r="FN915" s="56"/>
      <c r="FO915" s="56"/>
      <c r="FP915" s="56"/>
      <c r="FQ915" s="56"/>
      <c r="FR915" s="56"/>
      <c r="FS915" s="56"/>
      <c r="FT915" s="56"/>
      <c r="FU915" s="56"/>
      <c r="FV915" s="56"/>
      <c r="FW915" s="56"/>
      <c r="FX915" s="56"/>
      <c r="FY915" s="56"/>
      <c r="FZ915" s="56"/>
      <c r="GA915" s="56"/>
      <c r="GB915" s="56"/>
      <c r="GC915" s="56"/>
      <c r="GD915" s="56"/>
      <c r="GE915" s="56"/>
      <c r="GF915" s="56"/>
      <c r="GG915" s="56"/>
      <c r="GH915" s="56"/>
      <c r="GI915" s="56"/>
      <c r="GJ915" s="56"/>
      <c r="GK915" s="56"/>
      <c r="GL915" s="56"/>
      <c r="GM915" s="56"/>
      <c r="GN915" s="56"/>
      <c r="GO915" s="56"/>
      <c r="GP915" s="56"/>
      <c r="GQ915" s="56"/>
      <c r="GR915" s="56"/>
      <c r="GS915" s="56"/>
      <c r="GT915" s="56"/>
      <c r="GU915" s="56"/>
      <c r="GV915" s="56"/>
      <c r="GW915" s="56"/>
      <c r="GX915" s="56"/>
      <c r="GY915" s="56"/>
      <c r="GZ915" s="56"/>
      <c r="HA915" s="56"/>
      <c r="HB915" s="56"/>
      <c r="HC915" s="56"/>
      <c r="HD915" s="56"/>
      <c r="HE915" s="56"/>
      <c r="HF915" s="56"/>
      <c r="HG915" s="56"/>
      <c r="HH915" s="56"/>
      <c r="HI915" s="56"/>
      <c r="HJ915" s="56"/>
      <c r="HK915" s="56"/>
      <c r="HL915" s="56"/>
      <c r="HM915" s="56"/>
    </row>
    <row r="916" spans="2:221" x14ac:dyDescent="0.25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  <c r="EO916" s="56"/>
      <c r="EP916" s="56"/>
      <c r="EQ916" s="56"/>
      <c r="ER916" s="56"/>
      <c r="ES916" s="56"/>
      <c r="ET916" s="56"/>
      <c r="EU916" s="56"/>
      <c r="EV916" s="56"/>
      <c r="EW916" s="56"/>
      <c r="EX916" s="56"/>
      <c r="EY916" s="56"/>
      <c r="EZ916" s="56"/>
      <c r="FA916" s="56"/>
      <c r="FB916" s="56"/>
      <c r="FC916" s="56"/>
      <c r="FD916" s="56"/>
      <c r="FE916" s="56"/>
      <c r="FF916" s="56"/>
      <c r="FG916" s="56"/>
      <c r="FH916" s="56"/>
      <c r="FI916" s="56"/>
      <c r="FJ916" s="56"/>
      <c r="FK916" s="56"/>
      <c r="FL916" s="56"/>
      <c r="FM916" s="56"/>
      <c r="FN916" s="56"/>
      <c r="FO916" s="56"/>
      <c r="FP916" s="56"/>
      <c r="FQ916" s="56"/>
      <c r="FR916" s="56"/>
      <c r="FS916" s="56"/>
      <c r="FT916" s="56"/>
      <c r="FU916" s="56"/>
      <c r="FV916" s="56"/>
      <c r="FW916" s="56"/>
      <c r="FX916" s="56"/>
      <c r="FY916" s="56"/>
      <c r="FZ916" s="56"/>
      <c r="GA916" s="56"/>
      <c r="GB916" s="56"/>
      <c r="GC916" s="56"/>
      <c r="GD916" s="56"/>
      <c r="GE916" s="56"/>
      <c r="GF916" s="56"/>
      <c r="GG916" s="56"/>
      <c r="GH916" s="56"/>
      <c r="GI916" s="56"/>
      <c r="GJ916" s="56"/>
      <c r="GK916" s="56"/>
      <c r="GL916" s="56"/>
      <c r="GM916" s="56"/>
      <c r="GN916" s="56"/>
      <c r="GO916" s="56"/>
      <c r="GP916" s="56"/>
      <c r="GQ916" s="56"/>
      <c r="GR916" s="56"/>
      <c r="GS916" s="56"/>
      <c r="GT916" s="56"/>
      <c r="GU916" s="56"/>
      <c r="GV916" s="56"/>
      <c r="GW916" s="56"/>
      <c r="GX916" s="56"/>
      <c r="GY916" s="56"/>
      <c r="GZ916" s="56"/>
      <c r="HA916" s="56"/>
      <c r="HB916" s="56"/>
      <c r="HC916" s="56"/>
      <c r="HD916" s="56"/>
      <c r="HE916" s="56"/>
      <c r="HF916" s="56"/>
      <c r="HG916" s="56"/>
      <c r="HH916" s="56"/>
      <c r="HI916" s="56"/>
      <c r="HJ916" s="56"/>
      <c r="HK916" s="56"/>
      <c r="HL916" s="56"/>
      <c r="HM916" s="56"/>
    </row>
    <row r="917" spans="2:221" x14ac:dyDescent="0.25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  <c r="EO917" s="56"/>
      <c r="EP917" s="56"/>
      <c r="EQ917" s="56"/>
      <c r="ER917" s="56"/>
      <c r="ES917" s="56"/>
      <c r="ET917" s="56"/>
      <c r="EU917" s="56"/>
      <c r="EV917" s="56"/>
      <c r="EW917" s="56"/>
      <c r="EX917" s="56"/>
      <c r="EY917" s="56"/>
      <c r="EZ917" s="56"/>
      <c r="FA917" s="56"/>
      <c r="FB917" s="56"/>
      <c r="FC917" s="56"/>
      <c r="FD917" s="56"/>
      <c r="FE917" s="56"/>
      <c r="FF917" s="56"/>
      <c r="FG917" s="56"/>
      <c r="FH917" s="56"/>
      <c r="FI917" s="56"/>
      <c r="FJ917" s="56"/>
      <c r="FK917" s="56"/>
      <c r="FL917" s="56"/>
      <c r="FM917" s="56"/>
      <c r="FN917" s="56"/>
      <c r="FO917" s="56"/>
      <c r="FP917" s="56"/>
      <c r="FQ917" s="56"/>
      <c r="FR917" s="56"/>
      <c r="FS917" s="56"/>
      <c r="FT917" s="56"/>
      <c r="FU917" s="56"/>
      <c r="FV917" s="56"/>
      <c r="FW917" s="56"/>
      <c r="FX917" s="56"/>
      <c r="FY917" s="56"/>
      <c r="FZ917" s="56"/>
      <c r="GA917" s="56"/>
      <c r="GB917" s="56"/>
      <c r="GC917" s="56"/>
      <c r="GD917" s="56"/>
      <c r="GE917" s="56"/>
      <c r="GF917" s="56"/>
      <c r="GG917" s="56"/>
      <c r="GH917" s="56"/>
      <c r="GI917" s="56"/>
      <c r="GJ917" s="56"/>
      <c r="GK917" s="56"/>
      <c r="GL917" s="56"/>
      <c r="GM917" s="56"/>
      <c r="GN917" s="56"/>
      <c r="GO917" s="56"/>
      <c r="GP917" s="56"/>
      <c r="GQ917" s="56"/>
      <c r="GR917" s="56"/>
      <c r="GS917" s="56"/>
      <c r="GT917" s="56"/>
      <c r="GU917" s="56"/>
      <c r="GV917" s="56"/>
      <c r="GW917" s="56"/>
      <c r="GX917" s="56"/>
      <c r="GY917" s="56"/>
      <c r="GZ917" s="56"/>
      <c r="HA917" s="56"/>
      <c r="HB917" s="56"/>
      <c r="HC917" s="56"/>
      <c r="HD917" s="56"/>
      <c r="HE917" s="56"/>
      <c r="HF917" s="56"/>
      <c r="HG917" s="56"/>
      <c r="HH917" s="56"/>
      <c r="HI917" s="56"/>
      <c r="HJ917" s="56"/>
      <c r="HK917" s="56"/>
      <c r="HL917" s="56"/>
      <c r="HM917" s="56"/>
    </row>
    <row r="918" spans="2:221" x14ac:dyDescent="0.25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  <c r="EO918" s="56"/>
      <c r="EP918" s="56"/>
      <c r="EQ918" s="56"/>
      <c r="ER918" s="56"/>
      <c r="ES918" s="56"/>
      <c r="ET918" s="56"/>
      <c r="EU918" s="56"/>
      <c r="EV918" s="56"/>
      <c r="EW918" s="56"/>
      <c r="EX918" s="56"/>
      <c r="EY918" s="56"/>
      <c r="EZ918" s="56"/>
      <c r="FA918" s="56"/>
      <c r="FB918" s="56"/>
      <c r="FC918" s="56"/>
      <c r="FD918" s="56"/>
      <c r="FE918" s="56"/>
      <c r="FF918" s="56"/>
      <c r="FG918" s="56"/>
      <c r="FH918" s="56"/>
      <c r="FI918" s="56"/>
      <c r="FJ918" s="56"/>
      <c r="FK918" s="56"/>
      <c r="FL918" s="56"/>
      <c r="FM918" s="56"/>
      <c r="FN918" s="56"/>
      <c r="FO918" s="56"/>
      <c r="FP918" s="56"/>
      <c r="FQ918" s="56"/>
      <c r="FR918" s="56"/>
      <c r="FS918" s="56"/>
      <c r="FT918" s="56"/>
      <c r="FU918" s="56"/>
      <c r="FV918" s="56"/>
      <c r="FW918" s="56"/>
      <c r="FX918" s="56"/>
      <c r="FY918" s="56"/>
      <c r="FZ918" s="56"/>
      <c r="GA918" s="56"/>
      <c r="GB918" s="56"/>
      <c r="GC918" s="56"/>
      <c r="GD918" s="56"/>
      <c r="GE918" s="56"/>
      <c r="GF918" s="56"/>
      <c r="GG918" s="56"/>
      <c r="GH918" s="56"/>
      <c r="GI918" s="56"/>
      <c r="GJ918" s="56"/>
      <c r="GK918" s="56"/>
      <c r="GL918" s="56"/>
      <c r="GM918" s="56"/>
      <c r="GN918" s="56"/>
      <c r="GO918" s="56"/>
      <c r="GP918" s="56"/>
      <c r="GQ918" s="56"/>
      <c r="GR918" s="56"/>
      <c r="GS918" s="56"/>
      <c r="GT918" s="56"/>
      <c r="GU918" s="56"/>
      <c r="GV918" s="56"/>
      <c r="GW918" s="56"/>
      <c r="GX918" s="56"/>
      <c r="GY918" s="56"/>
      <c r="GZ918" s="56"/>
      <c r="HA918" s="56"/>
      <c r="HB918" s="56"/>
      <c r="HC918" s="56"/>
      <c r="HD918" s="56"/>
      <c r="HE918" s="56"/>
      <c r="HF918" s="56"/>
      <c r="HG918" s="56"/>
      <c r="HH918" s="56"/>
      <c r="HI918" s="56"/>
      <c r="HJ918" s="56"/>
      <c r="HK918" s="56"/>
      <c r="HL918" s="56"/>
      <c r="HM918" s="56"/>
    </row>
    <row r="919" spans="2:221" x14ac:dyDescent="0.25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  <c r="EO919" s="56"/>
      <c r="EP919" s="56"/>
      <c r="EQ919" s="56"/>
      <c r="ER919" s="56"/>
      <c r="ES919" s="56"/>
      <c r="ET919" s="56"/>
      <c r="EU919" s="56"/>
      <c r="EV919" s="56"/>
      <c r="EW919" s="56"/>
      <c r="EX919" s="56"/>
      <c r="EY919" s="56"/>
      <c r="EZ919" s="56"/>
      <c r="FA919" s="56"/>
      <c r="FB919" s="56"/>
      <c r="FC919" s="56"/>
      <c r="FD919" s="56"/>
      <c r="FE919" s="56"/>
      <c r="FF919" s="56"/>
      <c r="FG919" s="56"/>
      <c r="FH919" s="56"/>
      <c r="FI919" s="56"/>
      <c r="FJ919" s="56"/>
      <c r="FK919" s="56"/>
      <c r="FL919" s="56"/>
      <c r="FM919" s="56"/>
      <c r="FN919" s="56"/>
      <c r="FO919" s="56"/>
      <c r="FP919" s="56"/>
      <c r="FQ919" s="56"/>
      <c r="FR919" s="56"/>
      <c r="FS919" s="56"/>
      <c r="FT919" s="56"/>
      <c r="FU919" s="56"/>
      <c r="FV919" s="56"/>
      <c r="FW919" s="56"/>
      <c r="FX919" s="56"/>
      <c r="FY919" s="56"/>
      <c r="FZ919" s="56"/>
      <c r="GA919" s="56"/>
      <c r="GB919" s="56"/>
      <c r="GC919" s="56"/>
      <c r="GD919" s="56"/>
      <c r="GE919" s="56"/>
      <c r="GF919" s="56"/>
      <c r="GG919" s="56"/>
      <c r="GH919" s="56"/>
      <c r="GI919" s="56"/>
      <c r="GJ919" s="56"/>
      <c r="GK919" s="56"/>
      <c r="GL919" s="56"/>
      <c r="GM919" s="56"/>
      <c r="GN919" s="56"/>
      <c r="GO919" s="56"/>
      <c r="GP919" s="56"/>
      <c r="GQ919" s="56"/>
      <c r="GR919" s="56"/>
      <c r="GS919" s="56"/>
      <c r="GT919" s="56"/>
      <c r="GU919" s="56"/>
      <c r="GV919" s="56"/>
      <c r="GW919" s="56"/>
      <c r="GX919" s="56"/>
      <c r="GY919" s="56"/>
      <c r="GZ919" s="56"/>
      <c r="HA919" s="56"/>
      <c r="HB919" s="56"/>
      <c r="HC919" s="56"/>
      <c r="HD919" s="56"/>
      <c r="HE919" s="56"/>
      <c r="HF919" s="56"/>
      <c r="HG919" s="56"/>
      <c r="HH919" s="56"/>
      <c r="HI919" s="56"/>
      <c r="HJ919" s="56"/>
      <c r="HK919" s="56"/>
      <c r="HL919" s="56"/>
      <c r="HM919" s="56"/>
    </row>
    <row r="920" spans="2:221" x14ac:dyDescent="0.25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  <c r="EO920" s="56"/>
      <c r="EP920" s="56"/>
      <c r="EQ920" s="56"/>
      <c r="ER920" s="56"/>
      <c r="ES920" s="56"/>
      <c r="ET920" s="56"/>
      <c r="EU920" s="56"/>
      <c r="EV920" s="56"/>
      <c r="EW920" s="56"/>
      <c r="EX920" s="56"/>
      <c r="EY920" s="56"/>
      <c r="EZ920" s="56"/>
      <c r="FA920" s="56"/>
      <c r="FB920" s="56"/>
      <c r="FC920" s="56"/>
      <c r="FD920" s="56"/>
      <c r="FE920" s="56"/>
      <c r="FF920" s="56"/>
      <c r="FG920" s="56"/>
      <c r="FH920" s="56"/>
      <c r="FI920" s="56"/>
      <c r="FJ920" s="56"/>
      <c r="FK920" s="56"/>
      <c r="FL920" s="56"/>
      <c r="FM920" s="56"/>
      <c r="FN920" s="56"/>
      <c r="FO920" s="56"/>
      <c r="FP920" s="56"/>
      <c r="FQ920" s="56"/>
      <c r="FR920" s="56"/>
      <c r="FS920" s="56"/>
      <c r="FT920" s="56"/>
      <c r="FU920" s="56"/>
      <c r="FV920" s="56"/>
      <c r="FW920" s="56"/>
      <c r="FX920" s="56"/>
      <c r="FY920" s="56"/>
      <c r="FZ920" s="56"/>
      <c r="GA920" s="56"/>
      <c r="GB920" s="56"/>
      <c r="GC920" s="56"/>
      <c r="GD920" s="56"/>
      <c r="GE920" s="56"/>
      <c r="GF920" s="56"/>
      <c r="GG920" s="56"/>
      <c r="GH920" s="56"/>
      <c r="GI920" s="56"/>
      <c r="GJ920" s="56"/>
      <c r="GK920" s="56"/>
      <c r="GL920" s="56"/>
      <c r="GM920" s="56"/>
      <c r="GN920" s="56"/>
      <c r="GO920" s="56"/>
      <c r="GP920" s="56"/>
      <c r="GQ920" s="56"/>
      <c r="GR920" s="56"/>
      <c r="GS920" s="56"/>
      <c r="GT920" s="56"/>
      <c r="GU920" s="56"/>
      <c r="GV920" s="56"/>
      <c r="GW920" s="56"/>
      <c r="GX920" s="56"/>
      <c r="GY920" s="56"/>
      <c r="GZ920" s="56"/>
      <c r="HA920" s="56"/>
      <c r="HB920" s="56"/>
      <c r="HC920" s="56"/>
      <c r="HD920" s="56"/>
      <c r="HE920" s="56"/>
      <c r="HF920" s="56"/>
      <c r="HG920" s="56"/>
      <c r="HH920" s="56"/>
      <c r="HI920" s="56"/>
      <c r="HJ920" s="56"/>
      <c r="HK920" s="56"/>
      <c r="HL920" s="56"/>
      <c r="HM920" s="56"/>
    </row>
    <row r="921" spans="2:221" x14ac:dyDescent="0.25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  <c r="EO921" s="56"/>
      <c r="EP921" s="56"/>
      <c r="EQ921" s="56"/>
      <c r="ER921" s="56"/>
      <c r="ES921" s="56"/>
      <c r="ET921" s="56"/>
      <c r="EU921" s="56"/>
      <c r="EV921" s="56"/>
      <c r="EW921" s="56"/>
      <c r="EX921" s="56"/>
      <c r="EY921" s="56"/>
      <c r="EZ921" s="56"/>
      <c r="FA921" s="56"/>
      <c r="FB921" s="56"/>
      <c r="FC921" s="56"/>
      <c r="FD921" s="56"/>
      <c r="FE921" s="56"/>
      <c r="FF921" s="56"/>
      <c r="FG921" s="56"/>
      <c r="FH921" s="56"/>
      <c r="FI921" s="56"/>
      <c r="FJ921" s="56"/>
      <c r="FK921" s="56"/>
      <c r="FL921" s="56"/>
      <c r="FM921" s="56"/>
      <c r="FN921" s="56"/>
      <c r="FO921" s="56"/>
      <c r="FP921" s="56"/>
      <c r="FQ921" s="56"/>
      <c r="FR921" s="56"/>
      <c r="FS921" s="56"/>
      <c r="FT921" s="56"/>
      <c r="FU921" s="56"/>
      <c r="FV921" s="56"/>
      <c r="FW921" s="56"/>
      <c r="FX921" s="56"/>
      <c r="FY921" s="56"/>
      <c r="FZ921" s="56"/>
      <c r="GA921" s="56"/>
      <c r="GB921" s="56"/>
      <c r="GC921" s="56"/>
      <c r="GD921" s="56"/>
      <c r="GE921" s="56"/>
      <c r="GF921" s="56"/>
      <c r="GG921" s="56"/>
      <c r="GH921" s="56"/>
      <c r="GI921" s="56"/>
      <c r="GJ921" s="56"/>
      <c r="GK921" s="56"/>
      <c r="GL921" s="56"/>
      <c r="GM921" s="56"/>
      <c r="GN921" s="56"/>
      <c r="GO921" s="56"/>
      <c r="GP921" s="56"/>
      <c r="GQ921" s="56"/>
      <c r="GR921" s="56"/>
      <c r="GS921" s="56"/>
      <c r="GT921" s="56"/>
      <c r="GU921" s="56"/>
      <c r="GV921" s="56"/>
      <c r="GW921" s="56"/>
      <c r="GX921" s="56"/>
      <c r="GY921" s="56"/>
      <c r="GZ921" s="56"/>
      <c r="HA921" s="56"/>
      <c r="HB921" s="56"/>
      <c r="HC921" s="56"/>
      <c r="HD921" s="56"/>
      <c r="HE921" s="56"/>
      <c r="HF921" s="56"/>
      <c r="HG921" s="56"/>
      <c r="HH921" s="56"/>
      <c r="HI921" s="56"/>
      <c r="HJ921" s="56"/>
      <c r="HK921" s="56"/>
      <c r="HL921" s="56"/>
      <c r="HM921" s="56"/>
    </row>
    <row r="922" spans="2:221" x14ac:dyDescent="0.25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  <c r="EO922" s="56"/>
      <c r="EP922" s="56"/>
      <c r="EQ922" s="56"/>
      <c r="ER922" s="56"/>
      <c r="ES922" s="56"/>
      <c r="ET922" s="56"/>
      <c r="EU922" s="56"/>
      <c r="EV922" s="56"/>
      <c r="EW922" s="56"/>
      <c r="EX922" s="56"/>
      <c r="EY922" s="56"/>
      <c r="EZ922" s="56"/>
      <c r="FA922" s="56"/>
      <c r="FB922" s="56"/>
      <c r="FC922" s="56"/>
      <c r="FD922" s="56"/>
      <c r="FE922" s="56"/>
      <c r="FF922" s="56"/>
      <c r="FG922" s="56"/>
      <c r="FH922" s="56"/>
      <c r="FI922" s="56"/>
      <c r="FJ922" s="56"/>
      <c r="FK922" s="56"/>
      <c r="FL922" s="56"/>
      <c r="FM922" s="56"/>
      <c r="FN922" s="56"/>
      <c r="FO922" s="56"/>
      <c r="FP922" s="56"/>
      <c r="FQ922" s="56"/>
      <c r="FR922" s="56"/>
      <c r="FS922" s="56"/>
      <c r="FT922" s="56"/>
      <c r="FU922" s="56"/>
      <c r="FV922" s="56"/>
      <c r="FW922" s="56"/>
      <c r="FX922" s="56"/>
      <c r="FY922" s="56"/>
      <c r="FZ922" s="56"/>
      <c r="GA922" s="56"/>
      <c r="GB922" s="56"/>
      <c r="GC922" s="56"/>
      <c r="GD922" s="56"/>
      <c r="GE922" s="56"/>
      <c r="GF922" s="56"/>
      <c r="GG922" s="56"/>
      <c r="GH922" s="56"/>
      <c r="GI922" s="56"/>
      <c r="GJ922" s="56"/>
      <c r="GK922" s="56"/>
      <c r="GL922" s="56"/>
      <c r="GM922" s="56"/>
      <c r="GN922" s="56"/>
      <c r="GO922" s="56"/>
      <c r="GP922" s="56"/>
      <c r="GQ922" s="56"/>
      <c r="GR922" s="56"/>
      <c r="GS922" s="56"/>
      <c r="GT922" s="56"/>
      <c r="GU922" s="56"/>
      <c r="GV922" s="56"/>
      <c r="GW922" s="56"/>
      <c r="GX922" s="56"/>
      <c r="GY922" s="56"/>
      <c r="GZ922" s="56"/>
      <c r="HA922" s="56"/>
      <c r="HB922" s="56"/>
      <c r="HC922" s="56"/>
      <c r="HD922" s="56"/>
      <c r="HE922" s="56"/>
      <c r="HF922" s="56"/>
      <c r="HG922" s="56"/>
      <c r="HH922" s="56"/>
      <c r="HI922" s="56"/>
      <c r="HJ922" s="56"/>
      <c r="HK922" s="56"/>
      <c r="HL922" s="56"/>
      <c r="HM922" s="56"/>
    </row>
    <row r="923" spans="2:221" x14ac:dyDescent="0.25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  <c r="EE923" s="56"/>
      <c r="EF923" s="56"/>
      <c r="EG923" s="56"/>
      <c r="EH923" s="56"/>
      <c r="EI923" s="56"/>
      <c r="EJ923" s="56"/>
      <c r="EK923" s="56"/>
      <c r="EL923" s="56"/>
      <c r="EM923" s="56"/>
      <c r="EN923" s="56"/>
      <c r="EO923" s="56"/>
      <c r="EP923" s="56"/>
      <c r="EQ923" s="56"/>
      <c r="ER923" s="56"/>
      <c r="ES923" s="56"/>
      <c r="ET923" s="56"/>
      <c r="EU923" s="56"/>
      <c r="EV923" s="56"/>
      <c r="EW923" s="56"/>
      <c r="EX923" s="56"/>
      <c r="EY923" s="56"/>
      <c r="EZ923" s="56"/>
      <c r="FA923" s="56"/>
      <c r="FB923" s="56"/>
      <c r="FC923" s="56"/>
      <c r="FD923" s="56"/>
      <c r="FE923" s="56"/>
      <c r="FF923" s="56"/>
      <c r="FG923" s="56"/>
      <c r="FH923" s="56"/>
      <c r="FI923" s="56"/>
      <c r="FJ923" s="56"/>
      <c r="FK923" s="56"/>
      <c r="FL923" s="56"/>
      <c r="FM923" s="56"/>
      <c r="FN923" s="56"/>
      <c r="FO923" s="56"/>
      <c r="FP923" s="56"/>
      <c r="FQ923" s="56"/>
      <c r="FR923" s="56"/>
      <c r="FS923" s="56"/>
      <c r="FT923" s="56"/>
      <c r="FU923" s="56"/>
      <c r="FV923" s="56"/>
      <c r="FW923" s="56"/>
      <c r="FX923" s="56"/>
      <c r="FY923" s="56"/>
      <c r="FZ923" s="56"/>
      <c r="GA923" s="56"/>
      <c r="GB923" s="56"/>
      <c r="GC923" s="56"/>
      <c r="GD923" s="56"/>
      <c r="GE923" s="56"/>
      <c r="GF923" s="56"/>
      <c r="GG923" s="56"/>
      <c r="GH923" s="56"/>
      <c r="GI923" s="56"/>
      <c r="GJ923" s="56"/>
      <c r="GK923" s="56"/>
      <c r="GL923" s="56"/>
      <c r="GM923" s="56"/>
      <c r="GN923" s="56"/>
      <c r="GO923" s="56"/>
      <c r="GP923" s="56"/>
      <c r="GQ923" s="56"/>
      <c r="GR923" s="56"/>
      <c r="GS923" s="56"/>
      <c r="GT923" s="56"/>
      <c r="GU923" s="56"/>
      <c r="GV923" s="56"/>
      <c r="GW923" s="56"/>
      <c r="GX923" s="56"/>
      <c r="GY923" s="56"/>
      <c r="GZ923" s="56"/>
      <c r="HA923" s="56"/>
      <c r="HB923" s="56"/>
      <c r="HC923" s="56"/>
      <c r="HD923" s="56"/>
      <c r="HE923" s="56"/>
      <c r="HF923" s="56"/>
      <c r="HG923" s="56"/>
      <c r="HH923" s="56"/>
      <c r="HI923" s="56"/>
      <c r="HJ923" s="56"/>
      <c r="HK923" s="56"/>
      <c r="HL923" s="56"/>
      <c r="HM923" s="56"/>
    </row>
    <row r="924" spans="2:221" x14ac:dyDescent="0.25"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  <c r="EO924" s="56"/>
      <c r="EP924" s="56"/>
      <c r="EQ924" s="56"/>
      <c r="ER924" s="56"/>
      <c r="ES924" s="56"/>
      <c r="ET924" s="56"/>
      <c r="EU924" s="56"/>
      <c r="EV924" s="56"/>
      <c r="EW924" s="56"/>
      <c r="EX924" s="56"/>
      <c r="EY924" s="56"/>
      <c r="EZ924" s="56"/>
      <c r="FA924" s="56"/>
      <c r="FB924" s="56"/>
      <c r="FC924" s="56"/>
      <c r="FD924" s="56"/>
      <c r="FE924" s="56"/>
      <c r="FF924" s="56"/>
      <c r="FG924" s="56"/>
      <c r="FH924" s="56"/>
      <c r="FI924" s="56"/>
      <c r="FJ924" s="56"/>
      <c r="FK924" s="56"/>
      <c r="FL924" s="56"/>
      <c r="FM924" s="56"/>
      <c r="FN924" s="56"/>
      <c r="FO924" s="56"/>
      <c r="FP924" s="56"/>
      <c r="FQ924" s="56"/>
      <c r="FR924" s="56"/>
      <c r="FS924" s="56"/>
      <c r="FT924" s="56"/>
      <c r="FU924" s="56"/>
      <c r="FV924" s="56"/>
      <c r="FW924" s="56"/>
      <c r="FX924" s="56"/>
      <c r="FY924" s="56"/>
      <c r="FZ924" s="56"/>
      <c r="GA924" s="56"/>
      <c r="GB924" s="56"/>
      <c r="GC924" s="56"/>
      <c r="GD924" s="56"/>
      <c r="GE924" s="56"/>
      <c r="GF924" s="56"/>
      <c r="GG924" s="56"/>
      <c r="GH924" s="56"/>
      <c r="GI924" s="56"/>
      <c r="GJ924" s="56"/>
      <c r="GK924" s="56"/>
      <c r="GL924" s="56"/>
      <c r="GM924" s="56"/>
      <c r="GN924" s="56"/>
      <c r="GO924" s="56"/>
      <c r="GP924" s="56"/>
      <c r="GQ924" s="56"/>
      <c r="GR924" s="56"/>
      <c r="GS924" s="56"/>
      <c r="GT924" s="56"/>
      <c r="GU924" s="56"/>
      <c r="GV924" s="56"/>
      <c r="GW924" s="56"/>
      <c r="GX924" s="56"/>
      <c r="GY924" s="56"/>
      <c r="GZ924" s="56"/>
      <c r="HA924" s="56"/>
      <c r="HB924" s="56"/>
      <c r="HC924" s="56"/>
      <c r="HD924" s="56"/>
      <c r="HE924" s="56"/>
      <c r="HF924" s="56"/>
      <c r="HG924" s="56"/>
      <c r="HH924" s="56"/>
      <c r="HI924" s="56"/>
      <c r="HJ924" s="56"/>
      <c r="HK924" s="56"/>
      <c r="HL924" s="56"/>
      <c r="HM924" s="56"/>
    </row>
    <row r="925" spans="2:221" x14ac:dyDescent="0.25"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  <c r="EE925" s="56"/>
      <c r="EF925" s="56"/>
      <c r="EG925" s="56"/>
      <c r="EH925" s="56"/>
      <c r="EI925" s="56"/>
      <c r="EJ925" s="56"/>
      <c r="EK925" s="56"/>
      <c r="EL925" s="56"/>
      <c r="EM925" s="56"/>
      <c r="EN925" s="56"/>
      <c r="EO925" s="56"/>
      <c r="EP925" s="56"/>
      <c r="EQ925" s="56"/>
      <c r="ER925" s="56"/>
      <c r="ES925" s="56"/>
      <c r="ET925" s="56"/>
      <c r="EU925" s="56"/>
      <c r="EV925" s="56"/>
      <c r="EW925" s="56"/>
      <c r="EX925" s="56"/>
      <c r="EY925" s="56"/>
      <c r="EZ925" s="56"/>
      <c r="FA925" s="56"/>
      <c r="FB925" s="56"/>
      <c r="FC925" s="56"/>
      <c r="FD925" s="56"/>
      <c r="FE925" s="56"/>
      <c r="FF925" s="56"/>
      <c r="FG925" s="56"/>
      <c r="FH925" s="56"/>
      <c r="FI925" s="56"/>
      <c r="FJ925" s="56"/>
      <c r="FK925" s="56"/>
      <c r="FL925" s="56"/>
      <c r="FM925" s="56"/>
      <c r="FN925" s="56"/>
      <c r="FO925" s="56"/>
      <c r="FP925" s="56"/>
      <c r="FQ925" s="56"/>
      <c r="FR925" s="56"/>
      <c r="FS925" s="56"/>
      <c r="FT925" s="56"/>
      <c r="FU925" s="56"/>
      <c r="FV925" s="56"/>
      <c r="FW925" s="56"/>
      <c r="FX925" s="56"/>
      <c r="FY925" s="56"/>
      <c r="FZ925" s="56"/>
      <c r="GA925" s="56"/>
      <c r="GB925" s="56"/>
      <c r="GC925" s="56"/>
      <c r="GD925" s="56"/>
      <c r="GE925" s="56"/>
      <c r="GF925" s="56"/>
      <c r="GG925" s="56"/>
      <c r="GH925" s="56"/>
      <c r="GI925" s="56"/>
      <c r="GJ925" s="56"/>
      <c r="GK925" s="56"/>
      <c r="GL925" s="56"/>
      <c r="GM925" s="56"/>
      <c r="GN925" s="56"/>
      <c r="GO925" s="56"/>
      <c r="GP925" s="56"/>
      <c r="GQ925" s="56"/>
      <c r="GR925" s="56"/>
      <c r="GS925" s="56"/>
      <c r="GT925" s="56"/>
      <c r="GU925" s="56"/>
      <c r="GV925" s="56"/>
      <c r="GW925" s="56"/>
      <c r="GX925" s="56"/>
      <c r="GY925" s="56"/>
      <c r="GZ925" s="56"/>
      <c r="HA925" s="56"/>
      <c r="HB925" s="56"/>
      <c r="HC925" s="56"/>
      <c r="HD925" s="56"/>
      <c r="HE925" s="56"/>
      <c r="HF925" s="56"/>
      <c r="HG925" s="56"/>
      <c r="HH925" s="56"/>
      <c r="HI925" s="56"/>
      <c r="HJ925" s="56"/>
      <c r="HK925" s="56"/>
      <c r="HL925" s="56"/>
      <c r="HM925" s="56"/>
    </row>
    <row r="926" spans="2:221" x14ac:dyDescent="0.25"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  <c r="EE926" s="56"/>
      <c r="EF926" s="56"/>
      <c r="EG926" s="56"/>
      <c r="EH926" s="56"/>
      <c r="EI926" s="56"/>
      <c r="EJ926" s="56"/>
      <c r="EK926" s="56"/>
      <c r="EL926" s="56"/>
      <c r="EM926" s="56"/>
      <c r="EN926" s="56"/>
      <c r="EO926" s="56"/>
      <c r="EP926" s="56"/>
      <c r="EQ926" s="56"/>
      <c r="ER926" s="56"/>
      <c r="ES926" s="56"/>
      <c r="ET926" s="56"/>
      <c r="EU926" s="56"/>
      <c r="EV926" s="56"/>
      <c r="EW926" s="56"/>
      <c r="EX926" s="56"/>
      <c r="EY926" s="56"/>
      <c r="EZ926" s="56"/>
      <c r="FA926" s="56"/>
      <c r="FB926" s="56"/>
      <c r="FC926" s="56"/>
      <c r="FD926" s="56"/>
      <c r="FE926" s="56"/>
      <c r="FF926" s="56"/>
      <c r="FG926" s="56"/>
      <c r="FH926" s="56"/>
      <c r="FI926" s="56"/>
      <c r="FJ926" s="56"/>
      <c r="FK926" s="56"/>
      <c r="FL926" s="56"/>
      <c r="FM926" s="56"/>
      <c r="FN926" s="56"/>
      <c r="FO926" s="56"/>
      <c r="FP926" s="56"/>
      <c r="FQ926" s="56"/>
      <c r="FR926" s="56"/>
      <c r="FS926" s="56"/>
      <c r="FT926" s="56"/>
      <c r="FU926" s="56"/>
      <c r="FV926" s="56"/>
      <c r="FW926" s="56"/>
      <c r="FX926" s="56"/>
      <c r="FY926" s="56"/>
      <c r="FZ926" s="56"/>
      <c r="GA926" s="56"/>
      <c r="GB926" s="56"/>
      <c r="GC926" s="56"/>
      <c r="GD926" s="56"/>
      <c r="GE926" s="56"/>
      <c r="GF926" s="56"/>
      <c r="GG926" s="56"/>
      <c r="GH926" s="56"/>
      <c r="GI926" s="56"/>
      <c r="GJ926" s="56"/>
      <c r="GK926" s="56"/>
      <c r="GL926" s="56"/>
      <c r="GM926" s="56"/>
      <c r="GN926" s="56"/>
      <c r="GO926" s="56"/>
      <c r="GP926" s="56"/>
      <c r="GQ926" s="56"/>
      <c r="GR926" s="56"/>
      <c r="GS926" s="56"/>
      <c r="GT926" s="56"/>
      <c r="GU926" s="56"/>
      <c r="GV926" s="56"/>
      <c r="GW926" s="56"/>
      <c r="GX926" s="56"/>
      <c r="GY926" s="56"/>
      <c r="GZ926" s="56"/>
      <c r="HA926" s="56"/>
      <c r="HB926" s="56"/>
      <c r="HC926" s="56"/>
      <c r="HD926" s="56"/>
      <c r="HE926" s="56"/>
      <c r="HF926" s="56"/>
      <c r="HG926" s="56"/>
      <c r="HH926" s="56"/>
      <c r="HI926" s="56"/>
      <c r="HJ926" s="56"/>
      <c r="HK926" s="56"/>
      <c r="HL926" s="56"/>
      <c r="HM926" s="56"/>
    </row>
    <row r="927" spans="2:221" x14ac:dyDescent="0.25"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  <c r="EO927" s="56"/>
      <c r="EP927" s="56"/>
      <c r="EQ927" s="56"/>
      <c r="ER927" s="56"/>
      <c r="ES927" s="56"/>
      <c r="ET927" s="56"/>
      <c r="EU927" s="56"/>
      <c r="EV927" s="56"/>
      <c r="EW927" s="56"/>
      <c r="EX927" s="56"/>
      <c r="EY927" s="56"/>
      <c r="EZ927" s="56"/>
      <c r="FA927" s="56"/>
      <c r="FB927" s="56"/>
      <c r="FC927" s="56"/>
      <c r="FD927" s="56"/>
      <c r="FE927" s="56"/>
      <c r="FF927" s="56"/>
      <c r="FG927" s="56"/>
      <c r="FH927" s="56"/>
      <c r="FI927" s="56"/>
      <c r="FJ927" s="56"/>
      <c r="FK927" s="56"/>
      <c r="FL927" s="56"/>
      <c r="FM927" s="56"/>
      <c r="FN927" s="56"/>
      <c r="FO927" s="56"/>
      <c r="FP927" s="56"/>
      <c r="FQ927" s="56"/>
      <c r="FR927" s="56"/>
      <c r="FS927" s="56"/>
      <c r="FT927" s="56"/>
      <c r="FU927" s="56"/>
      <c r="FV927" s="56"/>
      <c r="FW927" s="56"/>
      <c r="FX927" s="56"/>
      <c r="FY927" s="56"/>
      <c r="FZ927" s="56"/>
      <c r="GA927" s="56"/>
      <c r="GB927" s="56"/>
      <c r="GC927" s="56"/>
      <c r="GD927" s="56"/>
      <c r="GE927" s="56"/>
      <c r="GF927" s="56"/>
      <c r="GG927" s="56"/>
      <c r="GH927" s="56"/>
      <c r="GI927" s="56"/>
      <c r="GJ927" s="56"/>
      <c r="GK927" s="56"/>
      <c r="GL927" s="56"/>
      <c r="GM927" s="56"/>
      <c r="GN927" s="56"/>
      <c r="GO927" s="56"/>
      <c r="GP927" s="56"/>
      <c r="GQ927" s="56"/>
      <c r="GR927" s="56"/>
      <c r="GS927" s="56"/>
      <c r="GT927" s="56"/>
      <c r="GU927" s="56"/>
      <c r="GV927" s="56"/>
      <c r="GW927" s="56"/>
      <c r="GX927" s="56"/>
      <c r="GY927" s="56"/>
      <c r="GZ927" s="56"/>
      <c r="HA927" s="56"/>
      <c r="HB927" s="56"/>
      <c r="HC927" s="56"/>
      <c r="HD927" s="56"/>
      <c r="HE927" s="56"/>
      <c r="HF927" s="56"/>
      <c r="HG927" s="56"/>
      <c r="HH927" s="56"/>
      <c r="HI927" s="56"/>
      <c r="HJ927" s="56"/>
      <c r="HK927" s="56"/>
      <c r="HL927" s="56"/>
      <c r="HM927" s="56"/>
    </row>
    <row r="928" spans="2:221" x14ac:dyDescent="0.25"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  <c r="EO928" s="56"/>
      <c r="EP928" s="56"/>
      <c r="EQ928" s="56"/>
      <c r="ER928" s="56"/>
      <c r="ES928" s="56"/>
      <c r="ET928" s="56"/>
      <c r="EU928" s="56"/>
      <c r="EV928" s="56"/>
      <c r="EW928" s="56"/>
      <c r="EX928" s="56"/>
      <c r="EY928" s="56"/>
      <c r="EZ928" s="56"/>
      <c r="FA928" s="56"/>
      <c r="FB928" s="56"/>
      <c r="FC928" s="56"/>
      <c r="FD928" s="56"/>
      <c r="FE928" s="56"/>
      <c r="FF928" s="56"/>
      <c r="FG928" s="56"/>
      <c r="FH928" s="56"/>
      <c r="FI928" s="56"/>
      <c r="FJ928" s="56"/>
      <c r="FK928" s="56"/>
      <c r="FL928" s="56"/>
      <c r="FM928" s="56"/>
      <c r="FN928" s="56"/>
      <c r="FO928" s="56"/>
      <c r="FP928" s="56"/>
      <c r="FQ928" s="56"/>
      <c r="FR928" s="56"/>
      <c r="FS928" s="56"/>
      <c r="FT928" s="56"/>
      <c r="FU928" s="56"/>
      <c r="FV928" s="56"/>
      <c r="FW928" s="56"/>
      <c r="FX928" s="56"/>
      <c r="FY928" s="56"/>
      <c r="FZ928" s="56"/>
      <c r="GA928" s="56"/>
      <c r="GB928" s="56"/>
      <c r="GC928" s="56"/>
      <c r="GD928" s="56"/>
      <c r="GE928" s="56"/>
      <c r="GF928" s="56"/>
      <c r="GG928" s="56"/>
      <c r="GH928" s="56"/>
      <c r="GI928" s="56"/>
      <c r="GJ928" s="56"/>
      <c r="GK928" s="56"/>
      <c r="GL928" s="56"/>
      <c r="GM928" s="56"/>
      <c r="GN928" s="56"/>
      <c r="GO928" s="56"/>
      <c r="GP928" s="56"/>
      <c r="GQ928" s="56"/>
      <c r="GR928" s="56"/>
      <c r="GS928" s="56"/>
      <c r="GT928" s="56"/>
      <c r="GU928" s="56"/>
      <c r="GV928" s="56"/>
      <c r="GW928" s="56"/>
      <c r="GX928" s="56"/>
      <c r="GY928" s="56"/>
      <c r="GZ928" s="56"/>
      <c r="HA928" s="56"/>
      <c r="HB928" s="56"/>
      <c r="HC928" s="56"/>
      <c r="HD928" s="56"/>
      <c r="HE928" s="56"/>
      <c r="HF928" s="56"/>
      <c r="HG928" s="56"/>
      <c r="HH928" s="56"/>
      <c r="HI928" s="56"/>
      <c r="HJ928" s="56"/>
      <c r="HK928" s="56"/>
      <c r="HL928" s="56"/>
      <c r="HM928" s="56"/>
    </row>
    <row r="929" spans="2:221" x14ac:dyDescent="0.25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  <c r="EO929" s="56"/>
      <c r="EP929" s="56"/>
      <c r="EQ929" s="56"/>
      <c r="ER929" s="56"/>
      <c r="ES929" s="56"/>
      <c r="ET929" s="56"/>
      <c r="EU929" s="56"/>
      <c r="EV929" s="56"/>
      <c r="EW929" s="56"/>
      <c r="EX929" s="56"/>
      <c r="EY929" s="56"/>
      <c r="EZ929" s="56"/>
      <c r="FA929" s="56"/>
      <c r="FB929" s="56"/>
      <c r="FC929" s="56"/>
      <c r="FD929" s="56"/>
      <c r="FE929" s="56"/>
      <c r="FF929" s="56"/>
      <c r="FG929" s="56"/>
      <c r="FH929" s="56"/>
      <c r="FI929" s="56"/>
      <c r="FJ929" s="56"/>
      <c r="FK929" s="56"/>
      <c r="FL929" s="56"/>
      <c r="FM929" s="56"/>
      <c r="FN929" s="56"/>
      <c r="FO929" s="56"/>
      <c r="FP929" s="56"/>
      <c r="FQ929" s="56"/>
      <c r="FR929" s="56"/>
      <c r="FS929" s="56"/>
      <c r="FT929" s="56"/>
      <c r="FU929" s="56"/>
      <c r="FV929" s="56"/>
      <c r="FW929" s="56"/>
      <c r="FX929" s="56"/>
      <c r="FY929" s="56"/>
      <c r="FZ929" s="56"/>
      <c r="GA929" s="56"/>
      <c r="GB929" s="56"/>
      <c r="GC929" s="56"/>
      <c r="GD929" s="56"/>
      <c r="GE929" s="56"/>
      <c r="GF929" s="56"/>
      <c r="GG929" s="56"/>
      <c r="GH929" s="56"/>
      <c r="GI929" s="56"/>
      <c r="GJ929" s="56"/>
      <c r="GK929" s="56"/>
      <c r="GL929" s="56"/>
      <c r="GM929" s="56"/>
      <c r="GN929" s="56"/>
      <c r="GO929" s="56"/>
      <c r="GP929" s="56"/>
      <c r="GQ929" s="56"/>
      <c r="GR929" s="56"/>
      <c r="GS929" s="56"/>
      <c r="GT929" s="56"/>
      <c r="GU929" s="56"/>
      <c r="GV929" s="56"/>
      <c r="GW929" s="56"/>
      <c r="GX929" s="56"/>
      <c r="GY929" s="56"/>
      <c r="GZ929" s="56"/>
      <c r="HA929" s="56"/>
      <c r="HB929" s="56"/>
      <c r="HC929" s="56"/>
      <c r="HD929" s="56"/>
      <c r="HE929" s="56"/>
      <c r="HF929" s="56"/>
      <c r="HG929" s="56"/>
      <c r="HH929" s="56"/>
      <c r="HI929" s="56"/>
      <c r="HJ929" s="56"/>
      <c r="HK929" s="56"/>
      <c r="HL929" s="56"/>
      <c r="HM929" s="56"/>
    </row>
    <row r="930" spans="2:221" x14ac:dyDescent="0.25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  <c r="EO930" s="56"/>
      <c r="EP930" s="56"/>
      <c r="EQ930" s="56"/>
      <c r="ER930" s="56"/>
      <c r="ES930" s="56"/>
      <c r="ET930" s="56"/>
      <c r="EU930" s="56"/>
      <c r="EV930" s="56"/>
      <c r="EW930" s="56"/>
      <c r="EX930" s="56"/>
      <c r="EY930" s="56"/>
      <c r="EZ930" s="56"/>
      <c r="FA930" s="56"/>
      <c r="FB930" s="56"/>
      <c r="FC930" s="56"/>
      <c r="FD930" s="56"/>
      <c r="FE930" s="56"/>
      <c r="FF930" s="56"/>
      <c r="FG930" s="56"/>
      <c r="FH930" s="56"/>
      <c r="FI930" s="56"/>
      <c r="FJ930" s="56"/>
      <c r="FK930" s="56"/>
      <c r="FL930" s="56"/>
      <c r="FM930" s="56"/>
      <c r="FN930" s="56"/>
      <c r="FO930" s="56"/>
      <c r="FP930" s="56"/>
      <c r="FQ930" s="56"/>
      <c r="FR930" s="56"/>
      <c r="FS930" s="56"/>
      <c r="FT930" s="56"/>
      <c r="FU930" s="56"/>
      <c r="FV930" s="56"/>
      <c r="FW930" s="56"/>
      <c r="FX930" s="56"/>
      <c r="FY930" s="56"/>
      <c r="FZ930" s="56"/>
      <c r="GA930" s="56"/>
      <c r="GB930" s="56"/>
      <c r="GC930" s="56"/>
      <c r="GD930" s="56"/>
      <c r="GE930" s="56"/>
      <c r="GF930" s="56"/>
      <c r="GG930" s="56"/>
      <c r="GH930" s="56"/>
      <c r="GI930" s="56"/>
      <c r="GJ930" s="56"/>
      <c r="GK930" s="56"/>
      <c r="GL930" s="56"/>
      <c r="GM930" s="56"/>
      <c r="GN930" s="56"/>
      <c r="GO930" s="56"/>
      <c r="GP930" s="56"/>
      <c r="GQ930" s="56"/>
      <c r="GR930" s="56"/>
      <c r="GS930" s="56"/>
      <c r="GT930" s="56"/>
      <c r="GU930" s="56"/>
      <c r="GV930" s="56"/>
      <c r="GW930" s="56"/>
      <c r="GX930" s="56"/>
      <c r="GY930" s="56"/>
      <c r="GZ930" s="56"/>
      <c r="HA930" s="56"/>
      <c r="HB930" s="56"/>
      <c r="HC930" s="56"/>
      <c r="HD930" s="56"/>
      <c r="HE930" s="56"/>
      <c r="HF930" s="56"/>
      <c r="HG930" s="56"/>
      <c r="HH930" s="56"/>
      <c r="HI930" s="56"/>
      <c r="HJ930" s="56"/>
      <c r="HK930" s="56"/>
      <c r="HL930" s="56"/>
      <c r="HM930" s="56"/>
    </row>
    <row r="931" spans="2:221" x14ac:dyDescent="0.25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  <c r="EO931" s="56"/>
      <c r="EP931" s="56"/>
      <c r="EQ931" s="56"/>
      <c r="ER931" s="56"/>
      <c r="ES931" s="56"/>
      <c r="ET931" s="56"/>
      <c r="EU931" s="56"/>
      <c r="EV931" s="56"/>
      <c r="EW931" s="56"/>
      <c r="EX931" s="56"/>
      <c r="EY931" s="56"/>
      <c r="EZ931" s="56"/>
      <c r="FA931" s="56"/>
      <c r="FB931" s="56"/>
      <c r="FC931" s="56"/>
      <c r="FD931" s="56"/>
      <c r="FE931" s="56"/>
      <c r="FF931" s="56"/>
      <c r="FG931" s="56"/>
      <c r="FH931" s="56"/>
      <c r="FI931" s="56"/>
      <c r="FJ931" s="56"/>
      <c r="FK931" s="56"/>
      <c r="FL931" s="56"/>
      <c r="FM931" s="56"/>
      <c r="FN931" s="56"/>
      <c r="FO931" s="56"/>
      <c r="FP931" s="56"/>
      <c r="FQ931" s="56"/>
      <c r="FR931" s="56"/>
      <c r="FS931" s="56"/>
      <c r="FT931" s="56"/>
      <c r="FU931" s="56"/>
      <c r="FV931" s="56"/>
      <c r="FW931" s="56"/>
      <c r="FX931" s="56"/>
      <c r="FY931" s="56"/>
      <c r="FZ931" s="56"/>
      <c r="GA931" s="56"/>
      <c r="GB931" s="56"/>
      <c r="GC931" s="56"/>
      <c r="GD931" s="56"/>
      <c r="GE931" s="56"/>
      <c r="GF931" s="56"/>
      <c r="GG931" s="56"/>
      <c r="GH931" s="56"/>
      <c r="GI931" s="56"/>
      <c r="GJ931" s="56"/>
      <c r="GK931" s="56"/>
      <c r="GL931" s="56"/>
      <c r="GM931" s="56"/>
      <c r="GN931" s="56"/>
      <c r="GO931" s="56"/>
      <c r="GP931" s="56"/>
      <c r="GQ931" s="56"/>
      <c r="GR931" s="56"/>
      <c r="GS931" s="56"/>
      <c r="GT931" s="56"/>
      <c r="GU931" s="56"/>
      <c r="GV931" s="56"/>
      <c r="GW931" s="56"/>
      <c r="GX931" s="56"/>
      <c r="GY931" s="56"/>
      <c r="GZ931" s="56"/>
      <c r="HA931" s="56"/>
      <c r="HB931" s="56"/>
      <c r="HC931" s="56"/>
      <c r="HD931" s="56"/>
      <c r="HE931" s="56"/>
      <c r="HF931" s="56"/>
      <c r="HG931" s="56"/>
      <c r="HH931" s="56"/>
      <c r="HI931" s="56"/>
      <c r="HJ931" s="56"/>
      <c r="HK931" s="56"/>
      <c r="HL931" s="56"/>
      <c r="HM931" s="56"/>
    </row>
    <row r="932" spans="2:221" x14ac:dyDescent="0.25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  <c r="EO932" s="56"/>
      <c r="EP932" s="56"/>
      <c r="EQ932" s="56"/>
      <c r="ER932" s="56"/>
      <c r="ES932" s="56"/>
      <c r="ET932" s="56"/>
      <c r="EU932" s="56"/>
      <c r="EV932" s="56"/>
      <c r="EW932" s="56"/>
      <c r="EX932" s="56"/>
      <c r="EY932" s="56"/>
      <c r="EZ932" s="56"/>
      <c r="FA932" s="56"/>
      <c r="FB932" s="56"/>
      <c r="FC932" s="56"/>
      <c r="FD932" s="56"/>
      <c r="FE932" s="56"/>
      <c r="FF932" s="56"/>
      <c r="FG932" s="56"/>
      <c r="FH932" s="56"/>
      <c r="FI932" s="56"/>
      <c r="FJ932" s="56"/>
      <c r="FK932" s="56"/>
      <c r="FL932" s="56"/>
      <c r="FM932" s="56"/>
      <c r="FN932" s="56"/>
      <c r="FO932" s="56"/>
      <c r="FP932" s="56"/>
      <c r="FQ932" s="56"/>
      <c r="FR932" s="56"/>
      <c r="FS932" s="56"/>
      <c r="FT932" s="56"/>
      <c r="FU932" s="56"/>
      <c r="FV932" s="56"/>
      <c r="FW932" s="56"/>
      <c r="FX932" s="56"/>
      <c r="FY932" s="56"/>
      <c r="FZ932" s="56"/>
      <c r="GA932" s="56"/>
      <c r="GB932" s="56"/>
      <c r="GC932" s="56"/>
      <c r="GD932" s="56"/>
      <c r="GE932" s="56"/>
      <c r="GF932" s="56"/>
      <c r="GG932" s="56"/>
      <c r="GH932" s="56"/>
      <c r="GI932" s="56"/>
      <c r="GJ932" s="56"/>
      <c r="GK932" s="56"/>
      <c r="GL932" s="56"/>
      <c r="GM932" s="56"/>
      <c r="GN932" s="56"/>
      <c r="GO932" s="56"/>
      <c r="GP932" s="56"/>
      <c r="GQ932" s="56"/>
      <c r="GR932" s="56"/>
      <c r="GS932" s="56"/>
      <c r="GT932" s="56"/>
      <c r="GU932" s="56"/>
      <c r="GV932" s="56"/>
      <c r="GW932" s="56"/>
      <c r="GX932" s="56"/>
      <c r="GY932" s="56"/>
      <c r="GZ932" s="56"/>
      <c r="HA932" s="56"/>
      <c r="HB932" s="56"/>
      <c r="HC932" s="56"/>
      <c r="HD932" s="56"/>
      <c r="HE932" s="56"/>
      <c r="HF932" s="56"/>
      <c r="HG932" s="56"/>
      <c r="HH932" s="56"/>
      <c r="HI932" s="56"/>
      <c r="HJ932" s="56"/>
      <c r="HK932" s="56"/>
      <c r="HL932" s="56"/>
      <c r="HM932" s="56"/>
    </row>
    <row r="933" spans="2:221" x14ac:dyDescent="0.25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  <c r="EO933" s="56"/>
      <c r="EP933" s="56"/>
      <c r="EQ933" s="56"/>
      <c r="ER933" s="56"/>
      <c r="ES933" s="56"/>
      <c r="ET933" s="56"/>
      <c r="EU933" s="56"/>
      <c r="EV933" s="56"/>
      <c r="EW933" s="56"/>
      <c r="EX933" s="56"/>
      <c r="EY933" s="56"/>
      <c r="EZ933" s="56"/>
      <c r="FA933" s="56"/>
      <c r="FB933" s="56"/>
      <c r="FC933" s="56"/>
      <c r="FD933" s="56"/>
      <c r="FE933" s="56"/>
      <c r="FF933" s="56"/>
      <c r="FG933" s="56"/>
      <c r="FH933" s="56"/>
      <c r="FI933" s="56"/>
      <c r="FJ933" s="56"/>
      <c r="FK933" s="56"/>
      <c r="FL933" s="56"/>
      <c r="FM933" s="56"/>
      <c r="FN933" s="56"/>
      <c r="FO933" s="56"/>
      <c r="FP933" s="56"/>
      <c r="FQ933" s="56"/>
      <c r="FR933" s="56"/>
      <c r="FS933" s="56"/>
      <c r="FT933" s="56"/>
      <c r="FU933" s="56"/>
      <c r="FV933" s="56"/>
      <c r="FW933" s="56"/>
      <c r="FX933" s="56"/>
      <c r="FY933" s="56"/>
      <c r="FZ933" s="56"/>
      <c r="GA933" s="56"/>
      <c r="GB933" s="56"/>
      <c r="GC933" s="56"/>
      <c r="GD933" s="56"/>
      <c r="GE933" s="56"/>
      <c r="GF933" s="56"/>
      <c r="GG933" s="56"/>
      <c r="GH933" s="56"/>
      <c r="GI933" s="56"/>
      <c r="GJ933" s="56"/>
      <c r="GK933" s="56"/>
      <c r="GL933" s="56"/>
      <c r="GM933" s="56"/>
      <c r="GN933" s="56"/>
      <c r="GO933" s="56"/>
      <c r="GP933" s="56"/>
      <c r="GQ933" s="56"/>
      <c r="GR933" s="56"/>
      <c r="GS933" s="56"/>
      <c r="GT933" s="56"/>
      <c r="GU933" s="56"/>
      <c r="GV933" s="56"/>
      <c r="GW933" s="56"/>
      <c r="GX933" s="56"/>
      <c r="GY933" s="56"/>
      <c r="GZ933" s="56"/>
      <c r="HA933" s="56"/>
      <c r="HB933" s="56"/>
      <c r="HC933" s="56"/>
      <c r="HD933" s="56"/>
      <c r="HE933" s="56"/>
      <c r="HF933" s="56"/>
      <c r="HG933" s="56"/>
      <c r="HH933" s="56"/>
      <c r="HI933" s="56"/>
      <c r="HJ933" s="56"/>
      <c r="HK933" s="56"/>
      <c r="HL933" s="56"/>
      <c r="HM933" s="56"/>
    </row>
    <row r="934" spans="2:221" x14ac:dyDescent="0.25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  <c r="EO934" s="56"/>
      <c r="EP934" s="56"/>
      <c r="EQ934" s="56"/>
      <c r="ER934" s="56"/>
      <c r="ES934" s="56"/>
      <c r="ET934" s="56"/>
      <c r="EU934" s="56"/>
      <c r="EV934" s="56"/>
      <c r="EW934" s="56"/>
      <c r="EX934" s="56"/>
      <c r="EY934" s="56"/>
      <c r="EZ934" s="56"/>
      <c r="FA934" s="56"/>
      <c r="FB934" s="56"/>
      <c r="FC934" s="56"/>
      <c r="FD934" s="56"/>
      <c r="FE934" s="56"/>
      <c r="FF934" s="56"/>
      <c r="FG934" s="56"/>
      <c r="FH934" s="56"/>
      <c r="FI934" s="56"/>
      <c r="FJ934" s="56"/>
      <c r="FK934" s="56"/>
      <c r="FL934" s="56"/>
      <c r="FM934" s="56"/>
      <c r="FN934" s="56"/>
      <c r="FO934" s="56"/>
      <c r="FP934" s="56"/>
      <c r="FQ934" s="56"/>
      <c r="FR934" s="56"/>
      <c r="FS934" s="56"/>
      <c r="FT934" s="56"/>
      <c r="FU934" s="56"/>
      <c r="FV934" s="56"/>
      <c r="FW934" s="56"/>
      <c r="FX934" s="56"/>
      <c r="FY934" s="56"/>
      <c r="FZ934" s="56"/>
      <c r="GA934" s="56"/>
      <c r="GB934" s="56"/>
      <c r="GC934" s="56"/>
      <c r="GD934" s="56"/>
      <c r="GE934" s="56"/>
      <c r="GF934" s="56"/>
      <c r="GG934" s="56"/>
      <c r="GH934" s="56"/>
      <c r="GI934" s="56"/>
      <c r="GJ934" s="56"/>
      <c r="GK934" s="56"/>
      <c r="GL934" s="56"/>
      <c r="GM934" s="56"/>
      <c r="GN934" s="56"/>
      <c r="GO934" s="56"/>
      <c r="GP934" s="56"/>
      <c r="GQ934" s="56"/>
      <c r="GR934" s="56"/>
      <c r="GS934" s="56"/>
      <c r="GT934" s="56"/>
      <c r="GU934" s="56"/>
      <c r="GV934" s="56"/>
      <c r="GW934" s="56"/>
      <c r="GX934" s="56"/>
      <c r="GY934" s="56"/>
      <c r="GZ934" s="56"/>
      <c r="HA934" s="56"/>
      <c r="HB934" s="56"/>
      <c r="HC934" s="56"/>
      <c r="HD934" s="56"/>
      <c r="HE934" s="56"/>
      <c r="HF934" s="56"/>
      <c r="HG934" s="56"/>
      <c r="HH934" s="56"/>
      <c r="HI934" s="56"/>
      <c r="HJ934" s="56"/>
      <c r="HK934" s="56"/>
      <c r="HL934" s="56"/>
      <c r="HM934" s="56"/>
    </row>
    <row r="935" spans="2:221" x14ac:dyDescent="0.25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  <c r="EO935" s="56"/>
      <c r="EP935" s="56"/>
      <c r="EQ935" s="56"/>
      <c r="ER935" s="56"/>
      <c r="ES935" s="56"/>
      <c r="ET935" s="56"/>
      <c r="EU935" s="56"/>
      <c r="EV935" s="56"/>
      <c r="EW935" s="56"/>
      <c r="EX935" s="56"/>
      <c r="EY935" s="56"/>
      <c r="EZ935" s="56"/>
      <c r="FA935" s="56"/>
      <c r="FB935" s="56"/>
      <c r="FC935" s="56"/>
      <c r="FD935" s="56"/>
      <c r="FE935" s="56"/>
      <c r="FF935" s="56"/>
      <c r="FG935" s="56"/>
      <c r="FH935" s="56"/>
      <c r="FI935" s="56"/>
      <c r="FJ935" s="56"/>
      <c r="FK935" s="56"/>
      <c r="FL935" s="56"/>
      <c r="FM935" s="56"/>
      <c r="FN935" s="56"/>
      <c r="FO935" s="56"/>
      <c r="FP935" s="56"/>
      <c r="FQ935" s="56"/>
      <c r="FR935" s="56"/>
      <c r="FS935" s="56"/>
      <c r="FT935" s="56"/>
      <c r="FU935" s="56"/>
      <c r="FV935" s="56"/>
      <c r="FW935" s="56"/>
      <c r="FX935" s="56"/>
      <c r="FY935" s="56"/>
      <c r="FZ935" s="56"/>
      <c r="GA935" s="56"/>
      <c r="GB935" s="56"/>
      <c r="GC935" s="56"/>
      <c r="GD935" s="56"/>
      <c r="GE935" s="56"/>
      <c r="GF935" s="56"/>
      <c r="GG935" s="56"/>
      <c r="GH935" s="56"/>
      <c r="GI935" s="56"/>
      <c r="GJ935" s="56"/>
      <c r="GK935" s="56"/>
      <c r="GL935" s="56"/>
      <c r="GM935" s="56"/>
      <c r="GN935" s="56"/>
      <c r="GO935" s="56"/>
      <c r="GP935" s="56"/>
      <c r="GQ935" s="56"/>
      <c r="GR935" s="56"/>
      <c r="GS935" s="56"/>
      <c r="GT935" s="56"/>
      <c r="GU935" s="56"/>
      <c r="GV935" s="56"/>
      <c r="GW935" s="56"/>
      <c r="GX935" s="56"/>
      <c r="GY935" s="56"/>
      <c r="GZ935" s="56"/>
      <c r="HA935" s="56"/>
      <c r="HB935" s="56"/>
      <c r="HC935" s="56"/>
      <c r="HD935" s="56"/>
      <c r="HE935" s="56"/>
      <c r="HF935" s="56"/>
      <c r="HG935" s="56"/>
      <c r="HH935" s="56"/>
      <c r="HI935" s="56"/>
      <c r="HJ935" s="56"/>
      <c r="HK935" s="56"/>
      <c r="HL935" s="56"/>
      <c r="HM935" s="56"/>
    </row>
    <row r="936" spans="2:221" x14ac:dyDescent="0.25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  <c r="EO936" s="56"/>
      <c r="EP936" s="56"/>
      <c r="EQ936" s="56"/>
      <c r="ER936" s="56"/>
      <c r="ES936" s="56"/>
      <c r="ET936" s="56"/>
      <c r="EU936" s="56"/>
      <c r="EV936" s="56"/>
      <c r="EW936" s="56"/>
      <c r="EX936" s="56"/>
      <c r="EY936" s="56"/>
      <c r="EZ936" s="56"/>
      <c r="FA936" s="56"/>
      <c r="FB936" s="56"/>
      <c r="FC936" s="56"/>
      <c r="FD936" s="56"/>
      <c r="FE936" s="56"/>
      <c r="FF936" s="56"/>
      <c r="FG936" s="56"/>
      <c r="FH936" s="56"/>
      <c r="FI936" s="56"/>
      <c r="FJ936" s="56"/>
      <c r="FK936" s="56"/>
      <c r="FL936" s="56"/>
      <c r="FM936" s="56"/>
      <c r="FN936" s="56"/>
      <c r="FO936" s="56"/>
      <c r="FP936" s="56"/>
      <c r="FQ936" s="56"/>
      <c r="FR936" s="56"/>
      <c r="FS936" s="56"/>
      <c r="FT936" s="56"/>
      <c r="FU936" s="56"/>
      <c r="FV936" s="56"/>
      <c r="FW936" s="56"/>
      <c r="FX936" s="56"/>
      <c r="FY936" s="56"/>
      <c r="FZ936" s="56"/>
      <c r="GA936" s="56"/>
      <c r="GB936" s="56"/>
      <c r="GC936" s="56"/>
      <c r="GD936" s="56"/>
      <c r="GE936" s="56"/>
      <c r="GF936" s="56"/>
      <c r="GG936" s="56"/>
      <c r="GH936" s="56"/>
      <c r="GI936" s="56"/>
      <c r="GJ936" s="56"/>
      <c r="GK936" s="56"/>
      <c r="GL936" s="56"/>
      <c r="GM936" s="56"/>
      <c r="GN936" s="56"/>
      <c r="GO936" s="56"/>
      <c r="GP936" s="56"/>
      <c r="GQ936" s="56"/>
      <c r="GR936" s="56"/>
      <c r="GS936" s="56"/>
      <c r="GT936" s="56"/>
      <c r="GU936" s="56"/>
      <c r="GV936" s="56"/>
      <c r="GW936" s="56"/>
      <c r="GX936" s="56"/>
      <c r="GY936" s="56"/>
      <c r="GZ936" s="56"/>
      <c r="HA936" s="56"/>
      <c r="HB936" s="56"/>
      <c r="HC936" s="56"/>
      <c r="HD936" s="56"/>
      <c r="HE936" s="56"/>
      <c r="HF936" s="56"/>
      <c r="HG936" s="56"/>
      <c r="HH936" s="56"/>
      <c r="HI936" s="56"/>
      <c r="HJ936" s="56"/>
      <c r="HK936" s="56"/>
      <c r="HL936" s="56"/>
      <c r="HM936" s="56"/>
    </row>
    <row r="937" spans="2:221" x14ac:dyDescent="0.25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  <c r="EO937" s="56"/>
      <c r="EP937" s="56"/>
      <c r="EQ937" s="56"/>
      <c r="ER937" s="56"/>
      <c r="ES937" s="56"/>
      <c r="ET937" s="56"/>
      <c r="EU937" s="56"/>
      <c r="EV937" s="56"/>
      <c r="EW937" s="56"/>
      <c r="EX937" s="56"/>
      <c r="EY937" s="56"/>
      <c r="EZ937" s="56"/>
      <c r="FA937" s="56"/>
      <c r="FB937" s="56"/>
      <c r="FC937" s="56"/>
      <c r="FD937" s="56"/>
      <c r="FE937" s="56"/>
      <c r="FF937" s="56"/>
      <c r="FG937" s="56"/>
      <c r="FH937" s="56"/>
      <c r="FI937" s="56"/>
      <c r="FJ937" s="56"/>
      <c r="FK937" s="56"/>
      <c r="FL937" s="56"/>
      <c r="FM937" s="56"/>
      <c r="FN937" s="56"/>
      <c r="FO937" s="56"/>
      <c r="FP937" s="56"/>
      <c r="FQ937" s="56"/>
      <c r="FR937" s="56"/>
      <c r="FS937" s="56"/>
      <c r="FT937" s="56"/>
      <c r="FU937" s="56"/>
      <c r="FV937" s="56"/>
      <c r="FW937" s="56"/>
      <c r="FX937" s="56"/>
      <c r="FY937" s="56"/>
      <c r="FZ937" s="56"/>
      <c r="GA937" s="56"/>
      <c r="GB937" s="56"/>
      <c r="GC937" s="56"/>
      <c r="GD937" s="56"/>
      <c r="GE937" s="56"/>
      <c r="GF937" s="56"/>
      <c r="GG937" s="56"/>
      <c r="GH937" s="56"/>
      <c r="GI937" s="56"/>
      <c r="GJ937" s="56"/>
      <c r="GK937" s="56"/>
      <c r="GL937" s="56"/>
      <c r="GM937" s="56"/>
      <c r="GN937" s="56"/>
      <c r="GO937" s="56"/>
      <c r="GP937" s="56"/>
      <c r="GQ937" s="56"/>
      <c r="GR937" s="56"/>
      <c r="GS937" s="56"/>
      <c r="GT937" s="56"/>
      <c r="GU937" s="56"/>
      <c r="GV937" s="56"/>
      <c r="GW937" s="56"/>
      <c r="GX937" s="56"/>
      <c r="GY937" s="56"/>
      <c r="GZ937" s="56"/>
      <c r="HA937" s="56"/>
      <c r="HB937" s="56"/>
      <c r="HC937" s="56"/>
      <c r="HD937" s="56"/>
      <c r="HE937" s="56"/>
      <c r="HF937" s="56"/>
      <c r="HG937" s="56"/>
      <c r="HH937" s="56"/>
      <c r="HI937" s="56"/>
      <c r="HJ937" s="56"/>
      <c r="HK937" s="56"/>
      <c r="HL937" s="56"/>
      <c r="HM937" s="56"/>
    </row>
    <row r="938" spans="2:221" x14ac:dyDescent="0.25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  <c r="EO938" s="56"/>
      <c r="EP938" s="56"/>
      <c r="EQ938" s="56"/>
      <c r="ER938" s="56"/>
      <c r="ES938" s="56"/>
      <c r="ET938" s="56"/>
      <c r="EU938" s="56"/>
      <c r="EV938" s="56"/>
      <c r="EW938" s="56"/>
      <c r="EX938" s="56"/>
      <c r="EY938" s="56"/>
      <c r="EZ938" s="56"/>
      <c r="FA938" s="56"/>
      <c r="FB938" s="56"/>
      <c r="FC938" s="56"/>
      <c r="FD938" s="56"/>
      <c r="FE938" s="56"/>
      <c r="FF938" s="56"/>
      <c r="FG938" s="56"/>
      <c r="FH938" s="56"/>
      <c r="FI938" s="56"/>
      <c r="FJ938" s="56"/>
      <c r="FK938" s="56"/>
      <c r="FL938" s="56"/>
      <c r="FM938" s="56"/>
      <c r="FN938" s="56"/>
      <c r="FO938" s="56"/>
      <c r="FP938" s="56"/>
      <c r="FQ938" s="56"/>
      <c r="FR938" s="56"/>
      <c r="FS938" s="56"/>
      <c r="FT938" s="56"/>
      <c r="FU938" s="56"/>
      <c r="FV938" s="56"/>
      <c r="FW938" s="56"/>
      <c r="FX938" s="56"/>
      <c r="FY938" s="56"/>
      <c r="FZ938" s="56"/>
      <c r="GA938" s="56"/>
      <c r="GB938" s="56"/>
      <c r="GC938" s="56"/>
      <c r="GD938" s="56"/>
      <c r="GE938" s="56"/>
      <c r="GF938" s="56"/>
      <c r="GG938" s="56"/>
      <c r="GH938" s="56"/>
      <c r="GI938" s="56"/>
      <c r="GJ938" s="56"/>
      <c r="GK938" s="56"/>
      <c r="GL938" s="56"/>
      <c r="GM938" s="56"/>
      <c r="GN938" s="56"/>
      <c r="GO938" s="56"/>
      <c r="GP938" s="56"/>
      <c r="GQ938" s="56"/>
      <c r="GR938" s="56"/>
      <c r="GS938" s="56"/>
      <c r="GT938" s="56"/>
      <c r="GU938" s="56"/>
      <c r="GV938" s="56"/>
      <c r="GW938" s="56"/>
      <c r="GX938" s="56"/>
      <c r="GY938" s="56"/>
      <c r="GZ938" s="56"/>
      <c r="HA938" s="56"/>
      <c r="HB938" s="56"/>
      <c r="HC938" s="56"/>
      <c r="HD938" s="56"/>
      <c r="HE938" s="56"/>
      <c r="HF938" s="56"/>
      <c r="HG938" s="56"/>
      <c r="HH938" s="56"/>
      <c r="HI938" s="56"/>
      <c r="HJ938" s="56"/>
      <c r="HK938" s="56"/>
      <c r="HL938" s="56"/>
      <c r="HM938" s="56"/>
    </row>
    <row r="939" spans="2:221" x14ac:dyDescent="0.25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  <c r="EO939" s="56"/>
      <c r="EP939" s="56"/>
      <c r="EQ939" s="56"/>
      <c r="ER939" s="56"/>
      <c r="ES939" s="56"/>
      <c r="ET939" s="56"/>
      <c r="EU939" s="56"/>
      <c r="EV939" s="56"/>
      <c r="EW939" s="56"/>
      <c r="EX939" s="56"/>
      <c r="EY939" s="56"/>
      <c r="EZ939" s="56"/>
      <c r="FA939" s="56"/>
      <c r="FB939" s="56"/>
      <c r="FC939" s="56"/>
      <c r="FD939" s="56"/>
      <c r="FE939" s="56"/>
      <c r="FF939" s="56"/>
      <c r="FG939" s="56"/>
      <c r="FH939" s="56"/>
      <c r="FI939" s="56"/>
      <c r="FJ939" s="56"/>
      <c r="FK939" s="56"/>
      <c r="FL939" s="56"/>
      <c r="FM939" s="56"/>
      <c r="FN939" s="56"/>
      <c r="FO939" s="56"/>
      <c r="FP939" s="56"/>
      <c r="FQ939" s="56"/>
      <c r="FR939" s="56"/>
      <c r="FS939" s="56"/>
      <c r="FT939" s="56"/>
      <c r="FU939" s="56"/>
      <c r="FV939" s="56"/>
      <c r="FW939" s="56"/>
      <c r="FX939" s="56"/>
      <c r="FY939" s="56"/>
      <c r="FZ939" s="56"/>
      <c r="GA939" s="56"/>
      <c r="GB939" s="56"/>
      <c r="GC939" s="56"/>
      <c r="GD939" s="56"/>
      <c r="GE939" s="56"/>
      <c r="GF939" s="56"/>
      <c r="GG939" s="56"/>
      <c r="GH939" s="56"/>
      <c r="GI939" s="56"/>
      <c r="GJ939" s="56"/>
      <c r="GK939" s="56"/>
      <c r="GL939" s="56"/>
      <c r="GM939" s="56"/>
      <c r="GN939" s="56"/>
      <c r="GO939" s="56"/>
      <c r="GP939" s="56"/>
      <c r="GQ939" s="56"/>
      <c r="GR939" s="56"/>
      <c r="GS939" s="56"/>
      <c r="GT939" s="56"/>
      <c r="GU939" s="56"/>
      <c r="GV939" s="56"/>
      <c r="GW939" s="56"/>
      <c r="GX939" s="56"/>
      <c r="GY939" s="56"/>
      <c r="GZ939" s="56"/>
      <c r="HA939" s="56"/>
      <c r="HB939" s="56"/>
      <c r="HC939" s="56"/>
      <c r="HD939" s="56"/>
      <c r="HE939" s="56"/>
      <c r="HF939" s="56"/>
      <c r="HG939" s="56"/>
      <c r="HH939" s="56"/>
      <c r="HI939" s="56"/>
      <c r="HJ939" s="56"/>
      <c r="HK939" s="56"/>
      <c r="HL939" s="56"/>
      <c r="HM939" s="56"/>
    </row>
    <row r="940" spans="2:221" x14ac:dyDescent="0.25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  <c r="EO940" s="56"/>
      <c r="EP940" s="56"/>
      <c r="EQ940" s="56"/>
      <c r="ER940" s="56"/>
      <c r="ES940" s="56"/>
      <c r="ET940" s="56"/>
      <c r="EU940" s="56"/>
      <c r="EV940" s="56"/>
      <c r="EW940" s="56"/>
      <c r="EX940" s="56"/>
      <c r="EY940" s="56"/>
      <c r="EZ940" s="56"/>
      <c r="FA940" s="56"/>
      <c r="FB940" s="56"/>
      <c r="FC940" s="56"/>
      <c r="FD940" s="56"/>
      <c r="FE940" s="56"/>
      <c r="FF940" s="56"/>
      <c r="FG940" s="56"/>
      <c r="FH940" s="56"/>
      <c r="FI940" s="56"/>
      <c r="FJ940" s="56"/>
      <c r="FK940" s="56"/>
      <c r="FL940" s="56"/>
      <c r="FM940" s="56"/>
      <c r="FN940" s="56"/>
      <c r="FO940" s="56"/>
      <c r="FP940" s="56"/>
      <c r="FQ940" s="56"/>
      <c r="FR940" s="56"/>
      <c r="FS940" s="56"/>
      <c r="FT940" s="56"/>
      <c r="FU940" s="56"/>
      <c r="FV940" s="56"/>
      <c r="FW940" s="56"/>
      <c r="FX940" s="56"/>
      <c r="FY940" s="56"/>
      <c r="FZ940" s="56"/>
      <c r="GA940" s="56"/>
      <c r="GB940" s="56"/>
      <c r="GC940" s="56"/>
      <c r="GD940" s="56"/>
      <c r="GE940" s="56"/>
      <c r="GF940" s="56"/>
      <c r="GG940" s="56"/>
      <c r="GH940" s="56"/>
      <c r="GI940" s="56"/>
      <c r="GJ940" s="56"/>
      <c r="GK940" s="56"/>
      <c r="GL940" s="56"/>
      <c r="GM940" s="56"/>
      <c r="GN940" s="56"/>
      <c r="GO940" s="56"/>
      <c r="GP940" s="56"/>
      <c r="GQ940" s="56"/>
      <c r="GR940" s="56"/>
      <c r="GS940" s="56"/>
      <c r="GT940" s="56"/>
      <c r="GU940" s="56"/>
      <c r="GV940" s="56"/>
      <c r="GW940" s="56"/>
      <c r="GX940" s="56"/>
      <c r="GY940" s="56"/>
      <c r="GZ940" s="56"/>
      <c r="HA940" s="56"/>
      <c r="HB940" s="56"/>
      <c r="HC940" s="56"/>
      <c r="HD940" s="56"/>
      <c r="HE940" s="56"/>
      <c r="HF940" s="56"/>
      <c r="HG940" s="56"/>
      <c r="HH940" s="56"/>
      <c r="HI940" s="56"/>
      <c r="HJ940" s="56"/>
      <c r="HK940" s="56"/>
      <c r="HL940" s="56"/>
      <c r="HM940" s="56"/>
    </row>
    <row r="941" spans="2:221" x14ac:dyDescent="0.25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  <c r="EO941" s="56"/>
      <c r="EP941" s="56"/>
      <c r="EQ941" s="56"/>
      <c r="ER941" s="56"/>
      <c r="ES941" s="56"/>
      <c r="ET941" s="56"/>
      <c r="EU941" s="56"/>
      <c r="EV941" s="56"/>
      <c r="EW941" s="56"/>
      <c r="EX941" s="56"/>
      <c r="EY941" s="56"/>
      <c r="EZ941" s="56"/>
      <c r="FA941" s="56"/>
      <c r="FB941" s="56"/>
      <c r="FC941" s="56"/>
      <c r="FD941" s="56"/>
      <c r="FE941" s="56"/>
      <c r="FF941" s="56"/>
      <c r="FG941" s="56"/>
      <c r="FH941" s="56"/>
      <c r="FI941" s="56"/>
      <c r="FJ941" s="56"/>
      <c r="FK941" s="56"/>
      <c r="FL941" s="56"/>
      <c r="FM941" s="56"/>
      <c r="FN941" s="56"/>
      <c r="FO941" s="56"/>
      <c r="FP941" s="56"/>
      <c r="FQ941" s="56"/>
      <c r="FR941" s="56"/>
      <c r="FS941" s="56"/>
      <c r="FT941" s="56"/>
      <c r="FU941" s="56"/>
      <c r="FV941" s="56"/>
      <c r="FW941" s="56"/>
      <c r="FX941" s="56"/>
      <c r="FY941" s="56"/>
      <c r="FZ941" s="56"/>
      <c r="GA941" s="56"/>
      <c r="GB941" s="56"/>
      <c r="GC941" s="56"/>
      <c r="GD941" s="56"/>
      <c r="GE941" s="56"/>
      <c r="GF941" s="56"/>
      <c r="GG941" s="56"/>
      <c r="GH941" s="56"/>
      <c r="GI941" s="56"/>
      <c r="GJ941" s="56"/>
      <c r="GK941" s="56"/>
      <c r="GL941" s="56"/>
      <c r="GM941" s="56"/>
      <c r="GN941" s="56"/>
      <c r="GO941" s="56"/>
      <c r="GP941" s="56"/>
      <c r="GQ941" s="56"/>
      <c r="GR941" s="56"/>
      <c r="GS941" s="56"/>
      <c r="GT941" s="56"/>
      <c r="GU941" s="56"/>
      <c r="GV941" s="56"/>
      <c r="GW941" s="56"/>
      <c r="GX941" s="56"/>
      <c r="GY941" s="56"/>
      <c r="GZ941" s="56"/>
      <c r="HA941" s="56"/>
      <c r="HB941" s="56"/>
      <c r="HC941" s="56"/>
      <c r="HD941" s="56"/>
      <c r="HE941" s="56"/>
      <c r="HF941" s="56"/>
      <c r="HG941" s="56"/>
      <c r="HH941" s="56"/>
      <c r="HI941" s="56"/>
      <c r="HJ941" s="56"/>
      <c r="HK941" s="56"/>
      <c r="HL941" s="56"/>
      <c r="HM941" s="56"/>
    </row>
    <row r="942" spans="2:221" x14ac:dyDescent="0.25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  <c r="EO942" s="56"/>
      <c r="EP942" s="56"/>
      <c r="EQ942" s="56"/>
      <c r="ER942" s="56"/>
      <c r="ES942" s="56"/>
      <c r="ET942" s="56"/>
      <c r="EU942" s="56"/>
      <c r="EV942" s="56"/>
      <c r="EW942" s="56"/>
      <c r="EX942" s="56"/>
      <c r="EY942" s="56"/>
      <c r="EZ942" s="56"/>
      <c r="FA942" s="56"/>
      <c r="FB942" s="56"/>
      <c r="FC942" s="56"/>
      <c r="FD942" s="56"/>
      <c r="FE942" s="56"/>
      <c r="FF942" s="56"/>
      <c r="FG942" s="56"/>
      <c r="FH942" s="56"/>
      <c r="FI942" s="56"/>
      <c r="FJ942" s="56"/>
      <c r="FK942" s="56"/>
      <c r="FL942" s="56"/>
      <c r="FM942" s="56"/>
      <c r="FN942" s="56"/>
      <c r="FO942" s="56"/>
      <c r="FP942" s="56"/>
      <c r="FQ942" s="56"/>
      <c r="FR942" s="56"/>
      <c r="FS942" s="56"/>
      <c r="FT942" s="56"/>
      <c r="FU942" s="56"/>
      <c r="FV942" s="56"/>
      <c r="FW942" s="56"/>
      <c r="FX942" s="56"/>
      <c r="FY942" s="56"/>
      <c r="FZ942" s="56"/>
      <c r="GA942" s="56"/>
      <c r="GB942" s="56"/>
      <c r="GC942" s="56"/>
      <c r="GD942" s="56"/>
      <c r="GE942" s="56"/>
      <c r="GF942" s="56"/>
      <c r="GG942" s="56"/>
      <c r="GH942" s="56"/>
      <c r="GI942" s="56"/>
      <c r="GJ942" s="56"/>
      <c r="GK942" s="56"/>
      <c r="GL942" s="56"/>
      <c r="GM942" s="56"/>
      <c r="GN942" s="56"/>
      <c r="GO942" s="56"/>
      <c r="GP942" s="56"/>
      <c r="GQ942" s="56"/>
      <c r="GR942" s="56"/>
      <c r="GS942" s="56"/>
      <c r="GT942" s="56"/>
      <c r="GU942" s="56"/>
      <c r="GV942" s="56"/>
      <c r="GW942" s="56"/>
      <c r="GX942" s="56"/>
      <c r="GY942" s="56"/>
      <c r="GZ942" s="56"/>
      <c r="HA942" s="56"/>
      <c r="HB942" s="56"/>
      <c r="HC942" s="56"/>
      <c r="HD942" s="56"/>
      <c r="HE942" s="56"/>
      <c r="HF942" s="56"/>
      <c r="HG942" s="56"/>
      <c r="HH942" s="56"/>
      <c r="HI942" s="56"/>
      <c r="HJ942" s="56"/>
      <c r="HK942" s="56"/>
      <c r="HL942" s="56"/>
      <c r="HM942" s="56"/>
    </row>
    <row r="943" spans="2:221" x14ac:dyDescent="0.25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  <c r="EO943" s="56"/>
      <c r="EP943" s="56"/>
      <c r="EQ943" s="56"/>
      <c r="ER943" s="56"/>
      <c r="ES943" s="56"/>
      <c r="ET943" s="56"/>
      <c r="EU943" s="56"/>
      <c r="EV943" s="56"/>
      <c r="EW943" s="56"/>
      <c r="EX943" s="56"/>
      <c r="EY943" s="56"/>
      <c r="EZ943" s="56"/>
      <c r="FA943" s="56"/>
      <c r="FB943" s="56"/>
      <c r="FC943" s="56"/>
      <c r="FD943" s="56"/>
      <c r="FE943" s="56"/>
      <c r="FF943" s="56"/>
      <c r="FG943" s="56"/>
      <c r="FH943" s="56"/>
      <c r="FI943" s="56"/>
      <c r="FJ943" s="56"/>
      <c r="FK943" s="56"/>
      <c r="FL943" s="56"/>
      <c r="FM943" s="56"/>
      <c r="FN943" s="56"/>
      <c r="FO943" s="56"/>
      <c r="FP943" s="56"/>
      <c r="FQ943" s="56"/>
      <c r="FR943" s="56"/>
      <c r="FS943" s="56"/>
      <c r="FT943" s="56"/>
      <c r="FU943" s="56"/>
      <c r="FV943" s="56"/>
      <c r="FW943" s="56"/>
      <c r="FX943" s="56"/>
      <c r="FY943" s="56"/>
      <c r="FZ943" s="56"/>
      <c r="GA943" s="56"/>
      <c r="GB943" s="56"/>
      <c r="GC943" s="56"/>
      <c r="GD943" s="56"/>
      <c r="GE943" s="56"/>
      <c r="GF943" s="56"/>
      <c r="GG943" s="56"/>
      <c r="GH943" s="56"/>
      <c r="GI943" s="56"/>
      <c r="GJ943" s="56"/>
      <c r="GK943" s="56"/>
      <c r="GL943" s="56"/>
      <c r="GM943" s="56"/>
      <c r="GN943" s="56"/>
      <c r="GO943" s="56"/>
      <c r="GP943" s="56"/>
      <c r="GQ943" s="56"/>
      <c r="GR943" s="56"/>
      <c r="GS943" s="56"/>
      <c r="GT943" s="56"/>
      <c r="GU943" s="56"/>
      <c r="GV943" s="56"/>
      <c r="GW943" s="56"/>
      <c r="GX943" s="56"/>
      <c r="GY943" s="56"/>
      <c r="GZ943" s="56"/>
      <c r="HA943" s="56"/>
      <c r="HB943" s="56"/>
      <c r="HC943" s="56"/>
      <c r="HD943" s="56"/>
      <c r="HE943" s="56"/>
      <c r="HF943" s="56"/>
      <c r="HG943" s="56"/>
      <c r="HH943" s="56"/>
      <c r="HI943" s="56"/>
      <c r="HJ943" s="56"/>
      <c r="HK943" s="56"/>
      <c r="HL943" s="56"/>
      <c r="HM943" s="56"/>
    </row>
    <row r="944" spans="2:221" x14ac:dyDescent="0.25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  <c r="EO944" s="56"/>
      <c r="EP944" s="56"/>
      <c r="EQ944" s="56"/>
      <c r="ER944" s="56"/>
      <c r="ES944" s="56"/>
      <c r="ET944" s="56"/>
      <c r="EU944" s="56"/>
      <c r="EV944" s="56"/>
      <c r="EW944" s="56"/>
      <c r="EX944" s="56"/>
      <c r="EY944" s="56"/>
      <c r="EZ944" s="56"/>
      <c r="FA944" s="56"/>
      <c r="FB944" s="56"/>
      <c r="FC944" s="56"/>
      <c r="FD944" s="56"/>
      <c r="FE944" s="56"/>
      <c r="FF944" s="56"/>
      <c r="FG944" s="56"/>
      <c r="FH944" s="56"/>
      <c r="FI944" s="56"/>
      <c r="FJ944" s="56"/>
      <c r="FK944" s="56"/>
      <c r="FL944" s="56"/>
      <c r="FM944" s="56"/>
      <c r="FN944" s="56"/>
      <c r="FO944" s="56"/>
      <c r="FP944" s="56"/>
      <c r="FQ944" s="56"/>
      <c r="FR944" s="56"/>
      <c r="FS944" s="56"/>
      <c r="FT944" s="56"/>
      <c r="FU944" s="56"/>
      <c r="FV944" s="56"/>
      <c r="FW944" s="56"/>
      <c r="FX944" s="56"/>
      <c r="FY944" s="56"/>
      <c r="FZ944" s="56"/>
      <c r="GA944" s="56"/>
      <c r="GB944" s="56"/>
      <c r="GC944" s="56"/>
      <c r="GD944" s="56"/>
      <c r="GE944" s="56"/>
      <c r="GF944" s="56"/>
      <c r="GG944" s="56"/>
      <c r="GH944" s="56"/>
      <c r="GI944" s="56"/>
      <c r="GJ944" s="56"/>
      <c r="GK944" s="56"/>
      <c r="GL944" s="56"/>
      <c r="GM944" s="56"/>
      <c r="GN944" s="56"/>
      <c r="GO944" s="56"/>
      <c r="GP944" s="56"/>
      <c r="GQ944" s="56"/>
      <c r="GR944" s="56"/>
      <c r="GS944" s="56"/>
      <c r="GT944" s="56"/>
      <c r="GU944" s="56"/>
      <c r="GV944" s="56"/>
      <c r="GW944" s="56"/>
      <c r="GX944" s="56"/>
      <c r="GY944" s="56"/>
      <c r="GZ944" s="56"/>
      <c r="HA944" s="56"/>
      <c r="HB944" s="56"/>
      <c r="HC944" s="56"/>
      <c r="HD944" s="56"/>
      <c r="HE944" s="56"/>
      <c r="HF944" s="56"/>
      <c r="HG944" s="56"/>
      <c r="HH944" s="56"/>
      <c r="HI944" s="56"/>
      <c r="HJ944" s="56"/>
      <c r="HK944" s="56"/>
      <c r="HL944" s="56"/>
      <c r="HM944" s="56"/>
    </row>
    <row r="945" spans="2:221" x14ac:dyDescent="0.25"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  <c r="EO945" s="56"/>
      <c r="EP945" s="56"/>
      <c r="EQ945" s="56"/>
      <c r="ER945" s="56"/>
      <c r="ES945" s="56"/>
      <c r="ET945" s="56"/>
      <c r="EU945" s="56"/>
      <c r="EV945" s="56"/>
      <c r="EW945" s="56"/>
      <c r="EX945" s="56"/>
      <c r="EY945" s="56"/>
      <c r="EZ945" s="56"/>
      <c r="FA945" s="56"/>
      <c r="FB945" s="56"/>
      <c r="FC945" s="56"/>
      <c r="FD945" s="56"/>
      <c r="FE945" s="56"/>
      <c r="FF945" s="56"/>
      <c r="FG945" s="56"/>
      <c r="FH945" s="56"/>
      <c r="FI945" s="56"/>
      <c r="FJ945" s="56"/>
      <c r="FK945" s="56"/>
      <c r="FL945" s="56"/>
      <c r="FM945" s="56"/>
      <c r="FN945" s="56"/>
      <c r="FO945" s="56"/>
      <c r="FP945" s="56"/>
      <c r="FQ945" s="56"/>
      <c r="FR945" s="56"/>
      <c r="FS945" s="56"/>
      <c r="FT945" s="56"/>
      <c r="FU945" s="56"/>
      <c r="FV945" s="56"/>
      <c r="FW945" s="56"/>
      <c r="FX945" s="56"/>
      <c r="FY945" s="56"/>
      <c r="FZ945" s="56"/>
      <c r="GA945" s="56"/>
      <c r="GB945" s="56"/>
      <c r="GC945" s="56"/>
      <c r="GD945" s="56"/>
      <c r="GE945" s="56"/>
      <c r="GF945" s="56"/>
      <c r="GG945" s="56"/>
      <c r="GH945" s="56"/>
      <c r="GI945" s="56"/>
      <c r="GJ945" s="56"/>
      <c r="GK945" s="56"/>
      <c r="GL945" s="56"/>
      <c r="GM945" s="56"/>
      <c r="GN945" s="56"/>
      <c r="GO945" s="56"/>
      <c r="GP945" s="56"/>
      <c r="GQ945" s="56"/>
      <c r="GR945" s="56"/>
      <c r="GS945" s="56"/>
      <c r="GT945" s="56"/>
      <c r="GU945" s="56"/>
      <c r="GV945" s="56"/>
      <c r="GW945" s="56"/>
      <c r="GX945" s="56"/>
      <c r="GY945" s="56"/>
      <c r="GZ945" s="56"/>
      <c r="HA945" s="56"/>
      <c r="HB945" s="56"/>
      <c r="HC945" s="56"/>
      <c r="HD945" s="56"/>
      <c r="HE945" s="56"/>
      <c r="HF945" s="56"/>
      <c r="HG945" s="56"/>
      <c r="HH945" s="56"/>
      <c r="HI945" s="56"/>
      <c r="HJ945" s="56"/>
      <c r="HK945" s="56"/>
      <c r="HL945" s="56"/>
      <c r="HM945" s="56"/>
    </row>
    <row r="946" spans="2:221" x14ac:dyDescent="0.25"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  <c r="EO946" s="56"/>
      <c r="EP946" s="56"/>
      <c r="EQ946" s="56"/>
      <c r="ER946" s="56"/>
      <c r="ES946" s="56"/>
      <c r="ET946" s="56"/>
      <c r="EU946" s="56"/>
      <c r="EV946" s="56"/>
      <c r="EW946" s="56"/>
      <c r="EX946" s="56"/>
      <c r="EY946" s="56"/>
      <c r="EZ946" s="56"/>
      <c r="FA946" s="56"/>
      <c r="FB946" s="56"/>
      <c r="FC946" s="56"/>
      <c r="FD946" s="56"/>
      <c r="FE946" s="56"/>
      <c r="FF946" s="56"/>
      <c r="FG946" s="56"/>
      <c r="FH946" s="56"/>
      <c r="FI946" s="56"/>
      <c r="FJ946" s="56"/>
      <c r="FK946" s="56"/>
      <c r="FL946" s="56"/>
      <c r="FM946" s="56"/>
      <c r="FN946" s="56"/>
      <c r="FO946" s="56"/>
      <c r="FP946" s="56"/>
      <c r="FQ946" s="56"/>
      <c r="FR946" s="56"/>
      <c r="FS946" s="56"/>
      <c r="FT946" s="56"/>
      <c r="FU946" s="56"/>
      <c r="FV946" s="56"/>
      <c r="FW946" s="56"/>
      <c r="FX946" s="56"/>
      <c r="FY946" s="56"/>
      <c r="FZ946" s="56"/>
      <c r="GA946" s="56"/>
      <c r="GB946" s="56"/>
      <c r="GC946" s="56"/>
      <c r="GD946" s="56"/>
      <c r="GE946" s="56"/>
      <c r="GF946" s="56"/>
      <c r="GG946" s="56"/>
      <c r="GH946" s="56"/>
      <c r="GI946" s="56"/>
      <c r="GJ946" s="56"/>
      <c r="GK946" s="56"/>
      <c r="GL946" s="56"/>
      <c r="GM946" s="56"/>
      <c r="GN946" s="56"/>
      <c r="GO946" s="56"/>
      <c r="GP946" s="56"/>
      <c r="GQ946" s="56"/>
      <c r="GR946" s="56"/>
      <c r="GS946" s="56"/>
      <c r="GT946" s="56"/>
      <c r="GU946" s="56"/>
      <c r="GV946" s="56"/>
      <c r="GW946" s="56"/>
      <c r="GX946" s="56"/>
      <c r="GY946" s="56"/>
      <c r="GZ946" s="56"/>
      <c r="HA946" s="56"/>
      <c r="HB946" s="56"/>
      <c r="HC946" s="56"/>
      <c r="HD946" s="56"/>
      <c r="HE946" s="56"/>
      <c r="HF946" s="56"/>
      <c r="HG946" s="56"/>
      <c r="HH946" s="56"/>
      <c r="HI946" s="56"/>
      <c r="HJ946" s="56"/>
      <c r="HK946" s="56"/>
      <c r="HL946" s="56"/>
      <c r="HM946" s="56"/>
    </row>
    <row r="947" spans="2:221" x14ac:dyDescent="0.25"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  <c r="EO947" s="56"/>
      <c r="EP947" s="56"/>
      <c r="EQ947" s="56"/>
      <c r="ER947" s="56"/>
      <c r="ES947" s="56"/>
      <c r="ET947" s="56"/>
      <c r="EU947" s="56"/>
      <c r="EV947" s="56"/>
      <c r="EW947" s="56"/>
      <c r="EX947" s="56"/>
      <c r="EY947" s="56"/>
      <c r="EZ947" s="56"/>
      <c r="FA947" s="56"/>
      <c r="FB947" s="56"/>
      <c r="FC947" s="56"/>
      <c r="FD947" s="56"/>
      <c r="FE947" s="56"/>
      <c r="FF947" s="56"/>
      <c r="FG947" s="56"/>
      <c r="FH947" s="56"/>
      <c r="FI947" s="56"/>
      <c r="FJ947" s="56"/>
      <c r="FK947" s="56"/>
      <c r="FL947" s="56"/>
      <c r="FM947" s="56"/>
      <c r="FN947" s="56"/>
      <c r="FO947" s="56"/>
      <c r="FP947" s="56"/>
      <c r="FQ947" s="56"/>
      <c r="FR947" s="56"/>
      <c r="FS947" s="56"/>
      <c r="FT947" s="56"/>
      <c r="FU947" s="56"/>
      <c r="FV947" s="56"/>
      <c r="FW947" s="56"/>
      <c r="FX947" s="56"/>
      <c r="FY947" s="56"/>
      <c r="FZ947" s="56"/>
      <c r="GA947" s="56"/>
      <c r="GB947" s="56"/>
      <c r="GC947" s="56"/>
      <c r="GD947" s="56"/>
      <c r="GE947" s="56"/>
      <c r="GF947" s="56"/>
      <c r="GG947" s="56"/>
      <c r="GH947" s="56"/>
      <c r="GI947" s="56"/>
      <c r="GJ947" s="56"/>
      <c r="GK947" s="56"/>
      <c r="GL947" s="56"/>
      <c r="GM947" s="56"/>
      <c r="GN947" s="56"/>
      <c r="GO947" s="56"/>
      <c r="GP947" s="56"/>
      <c r="GQ947" s="56"/>
      <c r="GR947" s="56"/>
      <c r="GS947" s="56"/>
      <c r="GT947" s="56"/>
      <c r="GU947" s="56"/>
      <c r="GV947" s="56"/>
      <c r="GW947" s="56"/>
      <c r="GX947" s="56"/>
      <c r="GY947" s="56"/>
      <c r="GZ947" s="56"/>
      <c r="HA947" s="56"/>
      <c r="HB947" s="56"/>
      <c r="HC947" s="56"/>
      <c r="HD947" s="56"/>
      <c r="HE947" s="56"/>
      <c r="HF947" s="56"/>
      <c r="HG947" s="56"/>
      <c r="HH947" s="56"/>
      <c r="HI947" s="56"/>
      <c r="HJ947" s="56"/>
      <c r="HK947" s="56"/>
      <c r="HL947" s="56"/>
      <c r="HM947" s="56"/>
    </row>
    <row r="948" spans="2:221" x14ac:dyDescent="0.25"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  <c r="EO948" s="56"/>
      <c r="EP948" s="56"/>
      <c r="EQ948" s="56"/>
      <c r="ER948" s="56"/>
      <c r="ES948" s="56"/>
      <c r="ET948" s="56"/>
      <c r="EU948" s="56"/>
      <c r="EV948" s="56"/>
      <c r="EW948" s="56"/>
      <c r="EX948" s="56"/>
      <c r="EY948" s="56"/>
      <c r="EZ948" s="56"/>
      <c r="FA948" s="56"/>
      <c r="FB948" s="56"/>
      <c r="FC948" s="56"/>
      <c r="FD948" s="56"/>
      <c r="FE948" s="56"/>
      <c r="FF948" s="56"/>
      <c r="FG948" s="56"/>
      <c r="FH948" s="56"/>
      <c r="FI948" s="56"/>
      <c r="FJ948" s="56"/>
      <c r="FK948" s="56"/>
      <c r="FL948" s="56"/>
      <c r="FM948" s="56"/>
      <c r="FN948" s="56"/>
      <c r="FO948" s="56"/>
      <c r="FP948" s="56"/>
      <c r="FQ948" s="56"/>
      <c r="FR948" s="56"/>
      <c r="FS948" s="56"/>
      <c r="FT948" s="56"/>
      <c r="FU948" s="56"/>
      <c r="FV948" s="56"/>
      <c r="FW948" s="56"/>
      <c r="FX948" s="56"/>
      <c r="FY948" s="56"/>
      <c r="FZ948" s="56"/>
      <c r="GA948" s="56"/>
      <c r="GB948" s="56"/>
      <c r="GC948" s="56"/>
      <c r="GD948" s="56"/>
      <c r="GE948" s="56"/>
      <c r="GF948" s="56"/>
      <c r="GG948" s="56"/>
      <c r="GH948" s="56"/>
      <c r="GI948" s="56"/>
      <c r="GJ948" s="56"/>
      <c r="GK948" s="56"/>
      <c r="GL948" s="56"/>
      <c r="GM948" s="56"/>
      <c r="GN948" s="56"/>
      <c r="GO948" s="56"/>
      <c r="GP948" s="56"/>
      <c r="GQ948" s="56"/>
      <c r="GR948" s="56"/>
      <c r="GS948" s="56"/>
      <c r="GT948" s="56"/>
      <c r="GU948" s="56"/>
      <c r="GV948" s="56"/>
      <c r="GW948" s="56"/>
      <c r="GX948" s="56"/>
      <c r="GY948" s="56"/>
      <c r="GZ948" s="56"/>
      <c r="HA948" s="56"/>
      <c r="HB948" s="56"/>
      <c r="HC948" s="56"/>
      <c r="HD948" s="56"/>
      <c r="HE948" s="56"/>
      <c r="HF948" s="56"/>
      <c r="HG948" s="56"/>
      <c r="HH948" s="56"/>
      <c r="HI948" s="56"/>
      <c r="HJ948" s="56"/>
      <c r="HK948" s="56"/>
      <c r="HL948" s="56"/>
      <c r="HM948" s="56"/>
    </row>
    <row r="949" spans="2:221" x14ac:dyDescent="0.25"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  <c r="EO949" s="56"/>
      <c r="EP949" s="56"/>
      <c r="EQ949" s="56"/>
      <c r="ER949" s="56"/>
      <c r="ES949" s="56"/>
      <c r="ET949" s="56"/>
      <c r="EU949" s="56"/>
      <c r="EV949" s="56"/>
      <c r="EW949" s="56"/>
      <c r="EX949" s="56"/>
      <c r="EY949" s="56"/>
      <c r="EZ949" s="56"/>
      <c r="FA949" s="56"/>
      <c r="FB949" s="56"/>
      <c r="FC949" s="56"/>
      <c r="FD949" s="56"/>
      <c r="FE949" s="56"/>
      <c r="FF949" s="56"/>
      <c r="FG949" s="56"/>
      <c r="FH949" s="56"/>
      <c r="FI949" s="56"/>
      <c r="FJ949" s="56"/>
      <c r="FK949" s="56"/>
      <c r="FL949" s="56"/>
      <c r="FM949" s="56"/>
      <c r="FN949" s="56"/>
      <c r="FO949" s="56"/>
      <c r="FP949" s="56"/>
      <c r="FQ949" s="56"/>
      <c r="FR949" s="56"/>
      <c r="FS949" s="56"/>
      <c r="FT949" s="56"/>
      <c r="FU949" s="56"/>
      <c r="FV949" s="56"/>
      <c r="FW949" s="56"/>
      <c r="FX949" s="56"/>
      <c r="FY949" s="56"/>
      <c r="FZ949" s="56"/>
      <c r="GA949" s="56"/>
      <c r="GB949" s="56"/>
      <c r="GC949" s="56"/>
      <c r="GD949" s="56"/>
      <c r="GE949" s="56"/>
      <c r="GF949" s="56"/>
      <c r="GG949" s="56"/>
      <c r="GH949" s="56"/>
      <c r="GI949" s="56"/>
      <c r="GJ949" s="56"/>
      <c r="GK949" s="56"/>
      <c r="GL949" s="56"/>
      <c r="GM949" s="56"/>
      <c r="GN949" s="56"/>
      <c r="GO949" s="56"/>
      <c r="GP949" s="56"/>
      <c r="GQ949" s="56"/>
      <c r="GR949" s="56"/>
      <c r="GS949" s="56"/>
      <c r="GT949" s="56"/>
      <c r="GU949" s="56"/>
      <c r="GV949" s="56"/>
      <c r="GW949" s="56"/>
      <c r="GX949" s="56"/>
      <c r="GY949" s="56"/>
      <c r="GZ949" s="56"/>
      <c r="HA949" s="56"/>
      <c r="HB949" s="56"/>
      <c r="HC949" s="56"/>
      <c r="HD949" s="56"/>
      <c r="HE949" s="56"/>
      <c r="HF949" s="56"/>
      <c r="HG949" s="56"/>
      <c r="HH949" s="56"/>
      <c r="HI949" s="56"/>
      <c r="HJ949" s="56"/>
      <c r="HK949" s="56"/>
      <c r="HL949" s="56"/>
      <c r="HM949" s="56"/>
    </row>
    <row r="950" spans="2:221" x14ac:dyDescent="0.25"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  <c r="EO950" s="56"/>
      <c r="EP950" s="56"/>
      <c r="EQ950" s="56"/>
      <c r="ER950" s="56"/>
      <c r="ES950" s="56"/>
      <c r="ET950" s="56"/>
      <c r="EU950" s="56"/>
      <c r="EV950" s="56"/>
      <c r="EW950" s="56"/>
      <c r="EX950" s="56"/>
      <c r="EY950" s="56"/>
      <c r="EZ950" s="56"/>
      <c r="FA950" s="56"/>
      <c r="FB950" s="56"/>
      <c r="FC950" s="56"/>
      <c r="FD950" s="56"/>
      <c r="FE950" s="56"/>
      <c r="FF950" s="56"/>
      <c r="FG950" s="56"/>
      <c r="FH950" s="56"/>
      <c r="FI950" s="56"/>
      <c r="FJ950" s="56"/>
      <c r="FK950" s="56"/>
      <c r="FL950" s="56"/>
      <c r="FM950" s="56"/>
      <c r="FN950" s="56"/>
      <c r="FO950" s="56"/>
      <c r="FP950" s="56"/>
      <c r="FQ950" s="56"/>
      <c r="FR950" s="56"/>
      <c r="FS950" s="56"/>
      <c r="FT950" s="56"/>
      <c r="FU950" s="56"/>
      <c r="FV950" s="56"/>
      <c r="FW950" s="56"/>
      <c r="FX950" s="56"/>
      <c r="FY950" s="56"/>
      <c r="FZ950" s="56"/>
      <c r="GA950" s="56"/>
      <c r="GB950" s="56"/>
      <c r="GC950" s="56"/>
      <c r="GD950" s="56"/>
      <c r="GE950" s="56"/>
      <c r="GF950" s="56"/>
      <c r="GG950" s="56"/>
      <c r="GH950" s="56"/>
      <c r="GI950" s="56"/>
      <c r="GJ950" s="56"/>
      <c r="GK950" s="56"/>
      <c r="GL950" s="56"/>
      <c r="GM950" s="56"/>
      <c r="GN950" s="56"/>
      <c r="GO950" s="56"/>
      <c r="GP950" s="56"/>
      <c r="GQ950" s="56"/>
      <c r="GR950" s="56"/>
      <c r="GS950" s="56"/>
      <c r="GT950" s="56"/>
      <c r="GU950" s="56"/>
      <c r="GV950" s="56"/>
      <c r="GW950" s="56"/>
      <c r="GX950" s="56"/>
      <c r="GY950" s="56"/>
      <c r="GZ950" s="56"/>
      <c r="HA950" s="56"/>
      <c r="HB950" s="56"/>
      <c r="HC950" s="56"/>
      <c r="HD950" s="56"/>
      <c r="HE950" s="56"/>
      <c r="HF950" s="56"/>
      <c r="HG950" s="56"/>
      <c r="HH950" s="56"/>
      <c r="HI950" s="56"/>
      <c r="HJ950" s="56"/>
      <c r="HK950" s="56"/>
      <c r="HL950" s="56"/>
      <c r="HM950" s="56"/>
    </row>
    <row r="951" spans="2:221" x14ac:dyDescent="0.25"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  <c r="EO951" s="56"/>
      <c r="EP951" s="56"/>
      <c r="EQ951" s="56"/>
      <c r="ER951" s="56"/>
      <c r="ES951" s="56"/>
      <c r="ET951" s="56"/>
      <c r="EU951" s="56"/>
      <c r="EV951" s="56"/>
      <c r="EW951" s="56"/>
      <c r="EX951" s="56"/>
      <c r="EY951" s="56"/>
      <c r="EZ951" s="56"/>
      <c r="FA951" s="56"/>
      <c r="FB951" s="56"/>
      <c r="FC951" s="56"/>
      <c r="FD951" s="56"/>
      <c r="FE951" s="56"/>
      <c r="FF951" s="56"/>
      <c r="FG951" s="56"/>
      <c r="FH951" s="56"/>
      <c r="FI951" s="56"/>
      <c r="FJ951" s="56"/>
      <c r="FK951" s="56"/>
      <c r="FL951" s="56"/>
      <c r="FM951" s="56"/>
      <c r="FN951" s="56"/>
      <c r="FO951" s="56"/>
      <c r="FP951" s="56"/>
      <c r="FQ951" s="56"/>
      <c r="FR951" s="56"/>
      <c r="FS951" s="56"/>
      <c r="FT951" s="56"/>
      <c r="FU951" s="56"/>
      <c r="FV951" s="56"/>
      <c r="FW951" s="56"/>
      <c r="FX951" s="56"/>
      <c r="FY951" s="56"/>
      <c r="FZ951" s="56"/>
      <c r="GA951" s="56"/>
      <c r="GB951" s="56"/>
      <c r="GC951" s="56"/>
      <c r="GD951" s="56"/>
      <c r="GE951" s="56"/>
      <c r="GF951" s="56"/>
      <c r="GG951" s="56"/>
      <c r="GH951" s="56"/>
      <c r="GI951" s="56"/>
      <c r="GJ951" s="56"/>
      <c r="GK951" s="56"/>
      <c r="GL951" s="56"/>
      <c r="GM951" s="56"/>
      <c r="GN951" s="56"/>
      <c r="GO951" s="56"/>
      <c r="GP951" s="56"/>
      <c r="GQ951" s="56"/>
      <c r="GR951" s="56"/>
      <c r="GS951" s="56"/>
      <c r="GT951" s="56"/>
      <c r="GU951" s="56"/>
      <c r="GV951" s="56"/>
      <c r="GW951" s="56"/>
      <c r="GX951" s="56"/>
      <c r="GY951" s="56"/>
      <c r="GZ951" s="56"/>
      <c r="HA951" s="56"/>
      <c r="HB951" s="56"/>
      <c r="HC951" s="56"/>
      <c r="HD951" s="56"/>
      <c r="HE951" s="56"/>
      <c r="HF951" s="56"/>
      <c r="HG951" s="56"/>
      <c r="HH951" s="56"/>
      <c r="HI951" s="56"/>
      <c r="HJ951" s="56"/>
      <c r="HK951" s="56"/>
      <c r="HL951" s="56"/>
      <c r="HM951" s="56"/>
    </row>
    <row r="952" spans="2:221" x14ac:dyDescent="0.25"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  <c r="EO952" s="56"/>
      <c r="EP952" s="56"/>
      <c r="EQ952" s="56"/>
      <c r="ER952" s="56"/>
      <c r="ES952" s="56"/>
      <c r="ET952" s="56"/>
      <c r="EU952" s="56"/>
      <c r="EV952" s="56"/>
      <c r="EW952" s="56"/>
      <c r="EX952" s="56"/>
      <c r="EY952" s="56"/>
      <c r="EZ952" s="56"/>
      <c r="FA952" s="56"/>
      <c r="FB952" s="56"/>
      <c r="FC952" s="56"/>
      <c r="FD952" s="56"/>
      <c r="FE952" s="56"/>
      <c r="FF952" s="56"/>
      <c r="FG952" s="56"/>
      <c r="FH952" s="56"/>
      <c r="FI952" s="56"/>
      <c r="FJ952" s="56"/>
      <c r="FK952" s="56"/>
      <c r="FL952" s="56"/>
      <c r="FM952" s="56"/>
      <c r="FN952" s="56"/>
      <c r="FO952" s="56"/>
      <c r="FP952" s="56"/>
      <c r="FQ952" s="56"/>
      <c r="FR952" s="56"/>
      <c r="FS952" s="56"/>
      <c r="FT952" s="56"/>
      <c r="FU952" s="56"/>
      <c r="FV952" s="56"/>
      <c r="FW952" s="56"/>
      <c r="FX952" s="56"/>
      <c r="FY952" s="56"/>
      <c r="FZ952" s="56"/>
      <c r="GA952" s="56"/>
      <c r="GB952" s="56"/>
      <c r="GC952" s="56"/>
      <c r="GD952" s="56"/>
      <c r="GE952" s="56"/>
      <c r="GF952" s="56"/>
      <c r="GG952" s="56"/>
      <c r="GH952" s="56"/>
      <c r="GI952" s="56"/>
      <c r="GJ952" s="56"/>
      <c r="GK952" s="56"/>
      <c r="GL952" s="56"/>
      <c r="GM952" s="56"/>
      <c r="GN952" s="56"/>
      <c r="GO952" s="56"/>
      <c r="GP952" s="56"/>
      <c r="GQ952" s="56"/>
      <c r="GR952" s="56"/>
      <c r="GS952" s="56"/>
      <c r="GT952" s="56"/>
      <c r="GU952" s="56"/>
      <c r="GV952" s="56"/>
      <c r="GW952" s="56"/>
      <c r="GX952" s="56"/>
      <c r="GY952" s="56"/>
      <c r="GZ952" s="56"/>
      <c r="HA952" s="56"/>
      <c r="HB952" s="56"/>
      <c r="HC952" s="56"/>
      <c r="HD952" s="56"/>
      <c r="HE952" s="56"/>
      <c r="HF952" s="56"/>
      <c r="HG952" s="56"/>
      <c r="HH952" s="56"/>
      <c r="HI952" s="56"/>
      <c r="HJ952" s="56"/>
      <c r="HK952" s="56"/>
      <c r="HL952" s="56"/>
      <c r="HM952" s="56"/>
    </row>
    <row r="953" spans="2:221" x14ac:dyDescent="0.25"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  <c r="EO953" s="56"/>
      <c r="EP953" s="56"/>
      <c r="EQ953" s="56"/>
      <c r="ER953" s="56"/>
      <c r="ES953" s="56"/>
      <c r="ET953" s="56"/>
      <c r="EU953" s="56"/>
      <c r="EV953" s="56"/>
      <c r="EW953" s="56"/>
      <c r="EX953" s="56"/>
      <c r="EY953" s="56"/>
      <c r="EZ953" s="56"/>
      <c r="FA953" s="56"/>
      <c r="FB953" s="56"/>
      <c r="FC953" s="56"/>
      <c r="FD953" s="56"/>
      <c r="FE953" s="56"/>
      <c r="FF953" s="56"/>
      <c r="FG953" s="56"/>
      <c r="FH953" s="56"/>
      <c r="FI953" s="56"/>
      <c r="FJ953" s="56"/>
      <c r="FK953" s="56"/>
      <c r="FL953" s="56"/>
      <c r="FM953" s="56"/>
      <c r="FN953" s="56"/>
      <c r="FO953" s="56"/>
      <c r="FP953" s="56"/>
      <c r="FQ953" s="56"/>
      <c r="FR953" s="56"/>
      <c r="FS953" s="56"/>
      <c r="FT953" s="56"/>
      <c r="FU953" s="56"/>
      <c r="FV953" s="56"/>
      <c r="FW953" s="56"/>
      <c r="FX953" s="56"/>
      <c r="FY953" s="56"/>
      <c r="FZ953" s="56"/>
      <c r="GA953" s="56"/>
      <c r="GB953" s="56"/>
      <c r="GC953" s="56"/>
      <c r="GD953" s="56"/>
      <c r="GE953" s="56"/>
      <c r="GF953" s="56"/>
      <c r="GG953" s="56"/>
      <c r="GH953" s="56"/>
      <c r="GI953" s="56"/>
      <c r="GJ953" s="56"/>
      <c r="GK953" s="56"/>
      <c r="GL953" s="56"/>
      <c r="GM953" s="56"/>
      <c r="GN953" s="56"/>
      <c r="GO953" s="56"/>
      <c r="GP953" s="56"/>
      <c r="GQ953" s="56"/>
      <c r="GR953" s="56"/>
      <c r="GS953" s="56"/>
      <c r="GT953" s="56"/>
      <c r="GU953" s="56"/>
      <c r="GV953" s="56"/>
      <c r="GW953" s="56"/>
      <c r="GX953" s="56"/>
      <c r="GY953" s="56"/>
      <c r="GZ953" s="56"/>
      <c r="HA953" s="56"/>
      <c r="HB953" s="56"/>
      <c r="HC953" s="56"/>
      <c r="HD953" s="56"/>
      <c r="HE953" s="56"/>
      <c r="HF953" s="56"/>
      <c r="HG953" s="56"/>
      <c r="HH953" s="56"/>
      <c r="HI953" s="56"/>
      <c r="HJ953" s="56"/>
      <c r="HK953" s="56"/>
      <c r="HL953" s="56"/>
      <c r="HM953" s="56"/>
    </row>
    <row r="954" spans="2:221" x14ac:dyDescent="0.25"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  <c r="EO954" s="56"/>
      <c r="EP954" s="56"/>
      <c r="EQ954" s="56"/>
      <c r="ER954" s="56"/>
      <c r="ES954" s="56"/>
      <c r="ET954" s="56"/>
      <c r="EU954" s="56"/>
      <c r="EV954" s="56"/>
      <c r="EW954" s="56"/>
      <c r="EX954" s="56"/>
      <c r="EY954" s="56"/>
      <c r="EZ954" s="56"/>
      <c r="FA954" s="56"/>
      <c r="FB954" s="56"/>
      <c r="FC954" s="56"/>
      <c r="FD954" s="56"/>
      <c r="FE954" s="56"/>
      <c r="FF954" s="56"/>
      <c r="FG954" s="56"/>
      <c r="FH954" s="56"/>
      <c r="FI954" s="56"/>
      <c r="FJ954" s="56"/>
      <c r="FK954" s="56"/>
      <c r="FL954" s="56"/>
      <c r="FM954" s="56"/>
      <c r="FN954" s="56"/>
      <c r="FO954" s="56"/>
      <c r="FP954" s="56"/>
      <c r="FQ954" s="56"/>
      <c r="FR954" s="56"/>
      <c r="FS954" s="56"/>
      <c r="FT954" s="56"/>
      <c r="FU954" s="56"/>
      <c r="FV954" s="56"/>
      <c r="FW954" s="56"/>
      <c r="FX954" s="56"/>
      <c r="FY954" s="56"/>
      <c r="FZ954" s="56"/>
      <c r="GA954" s="56"/>
      <c r="GB954" s="56"/>
      <c r="GC954" s="56"/>
      <c r="GD954" s="56"/>
      <c r="GE954" s="56"/>
      <c r="GF954" s="56"/>
      <c r="GG954" s="56"/>
      <c r="GH954" s="56"/>
      <c r="GI954" s="56"/>
      <c r="GJ954" s="56"/>
      <c r="GK954" s="56"/>
      <c r="GL954" s="56"/>
      <c r="GM954" s="56"/>
      <c r="GN954" s="56"/>
      <c r="GO954" s="56"/>
      <c r="GP954" s="56"/>
      <c r="GQ954" s="56"/>
      <c r="GR954" s="56"/>
      <c r="GS954" s="56"/>
      <c r="GT954" s="56"/>
      <c r="GU954" s="56"/>
      <c r="GV954" s="56"/>
      <c r="GW954" s="56"/>
      <c r="GX954" s="56"/>
      <c r="GY954" s="56"/>
      <c r="GZ954" s="56"/>
      <c r="HA954" s="56"/>
      <c r="HB954" s="56"/>
      <c r="HC954" s="56"/>
      <c r="HD954" s="56"/>
      <c r="HE954" s="56"/>
      <c r="HF954" s="56"/>
      <c r="HG954" s="56"/>
      <c r="HH954" s="56"/>
      <c r="HI954" s="56"/>
      <c r="HJ954" s="56"/>
      <c r="HK954" s="56"/>
      <c r="HL954" s="56"/>
      <c r="HM954" s="56"/>
    </row>
    <row r="955" spans="2:221" x14ac:dyDescent="0.25"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  <c r="EO955" s="56"/>
      <c r="EP955" s="56"/>
      <c r="EQ955" s="56"/>
      <c r="ER955" s="56"/>
      <c r="ES955" s="56"/>
      <c r="ET955" s="56"/>
      <c r="EU955" s="56"/>
      <c r="EV955" s="56"/>
      <c r="EW955" s="56"/>
      <c r="EX955" s="56"/>
      <c r="EY955" s="56"/>
      <c r="EZ955" s="56"/>
      <c r="FA955" s="56"/>
      <c r="FB955" s="56"/>
      <c r="FC955" s="56"/>
      <c r="FD955" s="56"/>
      <c r="FE955" s="56"/>
      <c r="FF955" s="56"/>
      <c r="FG955" s="56"/>
      <c r="FH955" s="56"/>
      <c r="FI955" s="56"/>
      <c r="FJ955" s="56"/>
      <c r="FK955" s="56"/>
      <c r="FL955" s="56"/>
      <c r="FM955" s="56"/>
      <c r="FN955" s="56"/>
      <c r="FO955" s="56"/>
      <c r="FP955" s="56"/>
      <c r="FQ955" s="56"/>
      <c r="FR955" s="56"/>
      <c r="FS955" s="56"/>
      <c r="FT955" s="56"/>
      <c r="FU955" s="56"/>
      <c r="FV955" s="56"/>
      <c r="FW955" s="56"/>
      <c r="FX955" s="56"/>
      <c r="FY955" s="56"/>
      <c r="FZ955" s="56"/>
      <c r="GA955" s="56"/>
      <c r="GB955" s="56"/>
      <c r="GC955" s="56"/>
      <c r="GD955" s="56"/>
      <c r="GE955" s="56"/>
      <c r="GF955" s="56"/>
      <c r="GG955" s="56"/>
      <c r="GH955" s="56"/>
      <c r="GI955" s="56"/>
      <c r="GJ955" s="56"/>
      <c r="GK955" s="56"/>
      <c r="GL955" s="56"/>
      <c r="GM955" s="56"/>
      <c r="GN955" s="56"/>
      <c r="GO955" s="56"/>
      <c r="GP955" s="56"/>
      <c r="GQ955" s="56"/>
      <c r="GR955" s="56"/>
      <c r="GS955" s="56"/>
      <c r="GT955" s="56"/>
      <c r="GU955" s="56"/>
      <c r="GV955" s="56"/>
      <c r="GW955" s="56"/>
      <c r="GX955" s="56"/>
      <c r="GY955" s="56"/>
      <c r="GZ955" s="56"/>
      <c r="HA955" s="56"/>
      <c r="HB955" s="56"/>
      <c r="HC955" s="56"/>
      <c r="HD955" s="56"/>
      <c r="HE955" s="56"/>
      <c r="HF955" s="56"/>
      <c r="HG955" s="56"/>
      <c r="HH955" s="56"/>
      <c r="HI955" s="56"/>
      <c r="HJ955" s="56"/>
      <c r="HK955" s="56"/>
      <c r="HL955" s="56"/>
      <c r="HM955" s="56"/>
    </row>
    <row r="956" spans="2:221" x14ac:dyDescent="0.25"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  <c r="EO956" s="56"/>
      <c r="EP956" s="56"/>
      <c r="EQ956" s="56"/>
      <c r="ER956" s="56"/>
      <c r="ES956" s="56"/>
      <c r="ET956" s="56"/>
      <c r="EU956" s="56"/>
      <c r="EV956" s="56"/>
      <c r="EW956" s="56"/>
      <c r="EX956" s="56"/>
      <c r="EY956" s="56"/>
      <c r="EZ956" s="56"/>
      <c r="FA956" s="56"/>
      <c r="FB956" s="56"/>
      <c r="FC956" s="56"/>
      <c r="FD956" s="56"/>
      <c r="FE956" s="56"/>
      <c r="FF956" s="56"/>
      <c r="FG956" s="56"/>
      <c r="FH956" s="56"/>
      <c r="FI956" s="56"/>
      <c r="FJ956" s="56"/>
      <c r="FK956" s="56"/>
      <c r="FL956" s="56"/>
      <c r="FM956" s="56"/>
      <c r="FN956" s="56"/>
      <c r="FO956" s="56"/>
      <c r="FP956" s="56"/>
      <c r="FQ956" s="56"/>
      <c r="FR956" s="56"/>
      <c r="FS956" s="56"/>
      <c r="FT956" s="56"/>
      <c r="FU956" s="56"/>
      <c r="FV956" s="56"/>
      <c r="FW956" s="56"/>
      <c r="FX956" s="56"/>
      <c r="FY956" s="56"/>
      <c r="FZ956" s="56"/>
      <c r="GA956" s="56"/>
      <c r="GB956" s="56"/>
      <c r="GC956" s="56"/>
      <c r="GD956" s="56"/>
      <c r="GE956" s="56"/>
      <c r="GF956" s="56"/>
      <c r="GG956" s="56"/>
      <c r="GH956" s="56"/>
      <c r="GI956" s="56"/>
      <c r="GJ956" s="56"/>
      <c r="GK956" s="56"/>
      <c r="GL956" s="56"/>
      <c r="GM956" s="56"/>
      <c r="GN956" s="56"/>
      <c r="GO956" s="56"/>
      <c r="GP956" s="56"/>
      <c r="GQ956" s="56"/>
      <c r="GR956" s="56"/>
      <c r="GS956" s="56"/>
      <c r="GT956" s="56"/>
      <c r="GU956" s="56"/>
      <c r="GV956" s="56"/>
      <c r="GW956" s="56"/>
      <c r="GX956" s="56"/>
      <c r="GY956" s="56"/>
      <c r="GZ956" s="56"/>
      <c r="HA956" s="56"/>
      <c r="HB956" s="56"/>
      <c r="HC956" s="56"/>
      <c r="HD956" s="56"/>
      <c r="HE956" s="56"/>
      <c r="HF956" s="56"/>
      <c r="HG956" s="56"/>
      <c r="HH956" s="56"/>
      <c r="HI956" s="56"/>
      <c r="HJ956" s="56"/>
      <c r="HK956" s="56"/>
      <c r="HL956" s="56"/>
      <c r="HM956" s="56"/>
    </row>
    <row r="957" spans="2:221" x14ac:dyDescent="0.25"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  <c r="EO957" s="56"/>
      <c r="EP957" s="56"/>
      <c r="EQ957" s="56"/>
      <c r="ER957" s="56"/>
      <c r="ES957" s="56"/>
      <c r="ET957" s="56"/>
      <c r="EU957" s="56"/>
      <c r="EV957" s="56"/>
      <c r="EW957" s="56"/>
      <c r="EX957" s="56"/>
      <c r="EY957" s="56"/>
      <c r="EZ957" s="56"/>
      <c r="FA957" s="56"/>
      <c r="FB957" s="56"/>
      <c r="FC957" s="56"/>
      <c r="FD957" s="56"/>
      <c r="FE957" s="56"/>
      <c r="FF957" s="56"/>
      <c r="FG957" s="56"/>
      <c r="FH957" s="56"/>
      <c r="FI957" s="56"/>
      <c r="FJ957" s="56"/>
      <c r="FK957" s="56"/>
      <c r="FL957" s="56"/>
      <c r="FM957" s="56"/>
      <c r="FN957" s="56"/>
      <c r="FO957" s="56"/>
      <c r="FP957" s="56"/>
      <c r="FQ957" s="56"/>
      <c r="FR957" s="56"/>
      <c r="FS957" s="56"/>
      <c r="FT957" s="56"/>
      <c r="FU957" s="56"/>
      <c r="FV957" s="56"/>
      <c r="FW957" s="56"/>
      <c r="FX957" s="56"/>
      <c r="FY957" s="56"/>
      <c r="FZ957" s="56"/>
      <c r="GA957" s="56"/>
      <c r="GB957" s="56"/>
      <c r="GC957" s="56"/>
      <c r="GD957" s="56"/>
      <c r="GE957" s="56"/>
      <c r="GF957" s="56"/>
      <c r="GG957" s="56"/>
      <c r="GH957" s="56"/>
      <c r="GI957" s="56"/>
      <c r="GJ957" s="56"/>
      <c r="GK957" s="56"/>
      <c r="GL957" s="56"/>
      <c r="GM957" s="56"/>
      <c r="GN957" s="56"/>
      <c r="GO957" s="56"/>
      <c r="GP957" s="56"/>
      <c r="GQ957" s="56"/>
      <c r="GR957" s="56"/>
      <c r="GS957" s="56"/>
      <c r="GT957" s="56"/>
      <c r="GU957" s="56"/>
      <c r="GV957" s="56"/>
      <c r="GW957" s="56"/>
      <c r="GX957" s="56"/>
      <c r="GY957" s="56"/>
      <c r="GZ957" s="56"/>
      <c r="HA957" s="56"/>
      <c r="HB957" s="56"/>
      <c r="HC957" s="56"/>
      <c r="HD957" s="56"/>
      <c r="HE957" s="56"/>
      <c r="HF957" s="56"/>
      <c r="HG957" s="56"/>
      <c r="HH957" s="56"/>
      <c r="HI957" s="56"/>
      <c r="HJ957" s="56"/>
      <c r="HK957" s="56"/>
      <c r="HL957" s="56"/>
      <c r="HM957" s="56"/>
    </row>
    <row r="958" spans="2:221" x14ac:dyDescent="0.25"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  <c r="EO958" s="56"/>
      <c r="EP958" s="56"/>
      <c r="EQ958" s="56"/>
      <c r="ER958" s="56"/>
      <c r="ES958" s="56"/>
      <c r="ET958" s="56"/>
      <c r="EU958" s="56"/>
      <c r="EV958" s="56"/>
      <c r="EW958" s="56"/>
      <c r="EX958" s="56"/>
      <c r="EY958" s="56"/>
      <c r="EZ958" s="56"/>
      <c r="FA958" s="56"/>
      <c r="FB958" s="56"/>
      <c r="FC958" s="56"/>
      <c r="FD958" s="56"/>
      <c r="FE958" s="56"/>
      <c r="FF958" s="56"/>
      <c r="FG958" s="56"/>
      <c r="FH958" s="56"/>
      <c r="FI958" s="56"/>
      <c r="FJ958" s="56"/>
      <c r="FK958" s="56"/>
      <c r="FL958" s="56"/>
      <c r="FM958" s="56"/>
      <c r="FN958" s="56"/>
      <c r="FO958" s="56"/>
      <c r="FP958" s="56"/>
      <c r="FQ958" s="56"/>
      <c r="FR958" s="56"/>
      <c r="FS958" s="56"/>
      <c r="FT958" s="56"/>
      <c r="FU958" s="56"/>
      <c r="FV958" s="56"/>
      <c r="FW958" s="56"/>
      <c r="FX958" s="56"/>
      <c r="FY958" s="56"/>
      <c r="FZ958" s="56"/>
      <c r="GA958" s="56"/>
      <c r="GB958" s="56"/>
      <c r="GC958" s="56"/>
      <c r="GD958" s="56"/>
      <c r="GE958" s="56"/>
      <c r="GF958" s="56"/>
      <c r="GG958" s="56"/>
      <c r="GH958" s="56"/>
      <c r="GI958" s="56"/>
      <c r="GJ958" s="56"/>
      <c r="GK958" s="56"/>
      <c r="GL958" s="56"/>
      <c r="GM958" s="56"/>
      <c r="GN958" s="56"/>
      <c r="GO958" s="56"/>
      <c r="GP958" s="56"/>
      <c r="GQ958" s="56"/>
      <c r="GR958" s="56"/>
      <c r="GS958" s="56"/>
      <c r="GT958" s="56"/>
      <c r="GU958" s="56"/>
      <c r="GV958" s="56"/>
      <c r="GW958" s="56"/>
      <c r="GX958" s="56"/>
      <c r="GY958" s="56"/>
      <c r="GZ958" s="56"/>
      <c r="HA958" s="56"/>
      <c r="HB958" s="56"/>
      <c r="HC958" s="56"/>
      <c r="HD958" s="56"/>
      <c r="HE958" s="56"/>
      <c r="HF958" s="56"/>
      <c r="HG958" s="56"/>
      <c r="HH958" s="56"/>
      <c r="HI958" s="56"/>
      <c r="HJ958" s="56"/>
      <c r="HK958" s="56"/>
      <c r="HL958" s="56"/>
      <c r="HM958" s="56"/>
    </row>
    <row r="959" spans="2:221" x14ac:dyDescent="0.25"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  <c r="EO959" s="56"/>
      <c r="EP959" s="56"/>
      <c r="EQ959" s="56"/>
      <c r="ER959" s="56"/>
      <c r="ES959" s="56"/>
      <c r="ET959" s="56"/>
      <c r="EU959" s="56"/>
      <c r="EV959" s="56"/>
      <c r="EW959" s="56"/>
      <c r="EX959" s="56"/>
      <c r="EY959" s="56"/>
      <c r="EZ959" s="56"/>
      <c r="FA959" s="56"/>
      <c r="FB959" s="56"/>
      <c r="FC959" s="56"/>
      <c r="FD959" s="56"/>
      <c r="FE959" s="56"/>
      <c r="FF959" s="56"/>
      <c r="FG959" s="56"/>
      <c r="FH959" s="56"/>
      <c r="FI959" s="56"/>
      <c r="FJ959" s="56"/>
      <c r="FK959" s="56"/>
      <c r="FL959" s="56"/>
      <c r="FM959" s="56"/>
      <c r="FN959" s="56"/>
      <c r="FO959" s="56"/>
      <c r="FP959" s="56"/>
      <c r="FQ959" s="56"/>
      <c r="FR959" s="56"/>
      <c r="FS959" s="56"/>
      <c r="FT959" s="56"/>
      <c r="FU959" s="56"/>
      <c r="FV959" s="56"/>
      <c r="FW959" s="56"/>
      <c r="FX959" s="56"/>
      <c r="FY959" s="56"/>
      <c r="FZ959" s="56"/>
      <c r="GA959" s="56"/>
      <c r="GB959" s="56"/>
      <c r="GC959" s="56"/>
      <c r="GD959" s="56"/>
      <c r="GE959" s="56"/>
      <c r="GF959" s="56"/>
      <c r="GG959" s="56"/>
      <c r="GH959" s="56"/>
      <c r="GI959" s="56"/>
      <c r="GJ959" s="56"/>
      <c r="GK959" s="56"/>
      <c r="GL959" s="56"/>
      <c r="GM959" s="56"/>
      <c r="GN959" s="56"/>
      <c r="GO959" s="56"/>
      <c r="GP959" s="56"/>
      <c r="GQ959" s="56"/>
      <c r="GR959" s="56"/>
      <c r="GS959" s="56"/>
      <c r="GT959" s="56"/>
      <c r="GU959" s="56"/>
      <c r="GV959" s="56"/>
      <c r="GW959" s="56"/>
      <c r="GX959" s="56"/>
      <c r="GY959" s="56"/>
      <c r="GZ959" s="56"/>
      <c r="HA959" s="56"/>
      <c r="HB959" s="56"/>
      <c r="HC959" s="56"/>
      <c r="HD959" s="56"/>
      <c r="HE959" s="56"/>
      <c r="HF959" s="56"/>
      <c r="HG959" s="56"/>
      <c r="HH959" s="56"/>
      <c r="HI959" s="56"/>
      <c r="HJ959" s="56"/>
      <c r="HK959" s="56"/>
      <c r="HL959" s="56"/>
      <c r="HM959" s="56"/>
    </row>
    <row r="960" spans="2:221" x14ac:dyDescent="0.25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  <c r="EO960" s="56"/>
      <c r="EP960" s="56"/>
      <c r="EQ960" s="56"/>
      <c r="ER960" s="56"/>
      <c r="ES960" s="56"/>
      <c r="ET960" s="56"/>
      <c r="EU960" s="56"/>
      <c r="EV960" s="56"/>
      <c r="EW960" s="56"/>
      <c r="EX960" s="56"/>
      <c r="EY960" s="56"/>
      <c r="EZ960" s="56"/>
      <c r="FA960" s="56"/>
      <c r="FB960" s="56"/>
      <c r="FC960" s="56"/>
      <c r="FD960" s="56"/>
      <c r="FE960" s="56"/>
      <c r="FF960" s="56"/>
      <c r="FG960" s="56"/>
      <c r="FH960" s="56"/>
      <c r="FI960" s="56"/>
      <c r="FJ960" s="56"/>
      <c r="FK960" s="56"/>
      <c r="FL960" s="56"/>
      <c r="FM960" s="56"/>
      <c r="FN960" s="56"/>
      <c r="FO960" s="56"/>
      <c r="FP960" s="56"/>
      <c r="FQ960" s="56"/>
      <c r="FR960" s="56"/>
      <c r="FS960" s="56"/>
      <c r="FT960" s="56"/>
      <c r="FU960" s="56"/>
      <c r="FV960" s="56"/>
      <c r="FW960" s="56"/>
      <c r="FX960" s="56"/>
      <c r="FY960" s="56"/>
      <c r="FZ960" s="56"/>
      <c r="GA960" s="56"/>
      <c r="GB960" s="56"/>
      <c r="GC960" s="56"/>
      <c r="GD960" s="56"/>
      <c r="GE960" s="56"/>
      <c r="GF960" s="56"/>
      <c r="GG960" s="56"/>
      <c r="GH960" s="56"/>
      <c r="GI960" s="56"/>
      <c r="GJ960" s="56"/>
      <c r="GK960" s="56"/>
      <c r="GL960" s="56"/>
      <c r="GM960" s="56"/>
      <c r="GN960" s="56"/>
      <c r="GO960" s="56"/>
      <c r="GP960" s="56"/>
      <c r="GQ960" s="56"/>
      <c r="GR960" s="56"/>
      <c r="GS960" s="56"/>
      <c r="GT960" s="56"/>
      <c r="GU960" s="56"/>
      <c r="GV960" s="56"/>
      <c r="GW960" s="56"/>
      <c r="GX960" s="56"/>
      <c r="GY960" s="56"/>
      <c r="GZ960" s="56"/>
      <c r="HA960" s="56"/>
      <c r="HB960" s="56"/>
      <c r="HC960" s="56"/>
      <c r="HD960" s="56"/>
      <c r="HE960" s="56"/>
      <c r="HF960" s="56"/>
      <c r="HG960" s="56"/>
      <c r="HH960" s="56"/>
      <c r="HI960" s="56"/>
      <c r="HJ960" s="56"/>
      <c r="HK960" s="56"/>
      <c r="HL960" s="56"/>
      <c r="HM960" s="56"/>
    </row>
    <row r="961" spans="2:221" x14ac:dyDescent="0.25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  <c r="EO961" s="56"/>
      <c r="EP961" s="56"/>
      <c r="EQ961" s="56"/>
      <c r="ER961" s="56"/>
      <c r="ES961" s="56"/>
      <c r="ET961" s="56"/>
      <c r="EU961" s="56"/>
      <c r="EV961" s="56"/>
      <c r="EW961" s="56"/>
      <c r="EX961" s="56"/>
      <c r="EY961" s="56"/>
      <c r="EZ961" s="56"/>
      <c r="FA961" s="56"/>
      <c r="FB961" s="56"/>
      <c r="FC961" s="56"/>
      <c r="FD961" s="56"/>
      <c r="FE961" s="56"/>
      <c r="FF961" s="56"/>
      <c r="FG961" s="56"/>
      <c r="FH961" s="56"/>
      <c r="FI961" s="56"/>
      <c r="FJ961" s="56"/>
      <c r="FK961" s="56"/>
      <c r="FL961" s="56"/>
      <c r="FM961" s="56"/>
      <c r="FN961" s="56"/>
      <c r="FO961" s="56"/>
      <c r="FP961" s="56"/>
      <c r="FQ961" s="56"/>
      <c r="FR961" s="56"/>
      <c r="FS961" s="56"/>
      <c r="FT961" s="56"/>
      <c r="FU961" s="56"/>
      <c r="FV961" s="56"/>
      <c r="FW961" s="56"/>
      <c r="FX961" s="56"/>
      <c r="FY961" s="56"/>
      <c r="FZ961" s="56"/>
      <c r="GA961" s="56"/>
      <c r="GB961" s="56"/>
      <c r="GC961" s="56"/>
      <c r="GD961" s="56"/>
      <c r="GE961" s="56"/>
      <c r="GF961" s="56"/>
      <c r="GG961" s="56"/>
      <c r="GH961" s="56"/>
      <c r="GI961" s="56"/>
      <c r="GJ961" s="56"/>
      <c r="GK961" s="56"/>
      <c r="GL961" s="56"/>
      <c r="GM961" s="56"/>
      <c r="GN961" s="56"/>
      <c r="GO961" s="56"/>
      <c r="GP961" s="56"/>
      <c r="GQ961" s="56"/>
      <c r="GR961" s="56"/>
      <c r="GS961" s="56"/>
      <c r="GT961" s="56"/>
      <c r="GU961" s="56"/>
      <c r="GV961" s="56"/>
      <c r="GW961" s="56"/>
      <c r="GX961" s="56"/>
      <c r="GY961" s="56"/>
      <c r="GZ961" s="56"/>
      <c r="HA961" s="56"/>
      <c r="HB961" s="56"/>
      <c r="HC961" s="56"/>
      <c r="HD961" s="56"/>
      <c r="HE961" s="56"/>
      <c r="HF961" s="56"/>
      <c r="HG961" s="56"/>
      <c r="HH961" s="56"/>
      <c r="HI961" s="56"/>
      <c r="HJ961" s="56"/>
      <c r="HK961" s="56"/>
      <c r="HL961" s="56"/>
      <c r="HM961" s="56"/>
    </row>
    <row r="962" spans="2:221" x14ac:dyDescent="0.25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  <c r="EO962" s="56"/>
      <c r="EP962" s="56"/>
      <c r="EQ962" s="56"/>
      <c r="ER962" s="56"/>
      <c r="ES962" s="56"/>
      <c r="ET962" s="56"/>
      <c r="EU962" s="56"/>
      <c r="EV962" s="56"/>
      <c r="EW962" s="56"/>
      <c r="EX962" s="56"/>
      <c r="EY962" s="56"/>
      <c r="EZ962" s="56"/>
      <c r="FA962" s="56"/>
      <c r="FB962" s="56"/>
      <c r="FC962" s="56"/>
      <c r="FD962" s="56"/>
      <c r="FE962" s="56"/>
      <c r="FF962" s="56"/>
      <c r="FG962" s="56"/>
      <c r="FH962" s="56"/>
      <c r="FI962" s="56"/>
      <c r="FJ962" s="56"/>
      <c r="FK962" s="56"/>
      <c r="FL962" s="56"/>
      <c r="FM962" s="56"/>
      <c r="FN962" s="56"/>
      <c r="FO962" s="56"/>
      <c r="FP962" s="56"/>
      <c r="FQ962" s="56"/>
      <c r="FR962" s="56"/>
      <c r="FS962" s="56"/>
      <c r="FT962" s="56"/>
      <c r="FU962" s="56"/>
      <c r="FV962" s="56"/>
      <c r="FW962" s="56"/>
      <c r="FX962" s="56"/>
      <c r="FY962" s="56"/>
      <c r="FZ962" s="56"/>
      <c r="GA962" s="56"/>
      <c r="GB962" s="56"/>
      <c r="GC962" s="56"/>
      <c r="GD962" s="56"/>
      <c r="GE962" s="56"/>
      <c r="GF962" s="56"/>
      <c r="GG962" s="56"/>
      <c r="GH962" s="56"/>
      <c r="GI962" s="56"/>
      <c r="GJ962" s="56"/>
      <c r="GK962" s="56"/>
      <c r="GL962" s="56"/>
      <c r="GM962" s="56"/>
      <c r="GN962" s="56"/>
      <c r="GO962" s="56"/>
      <c r="GP962" s="56"/>
      <c r="GQ962" s="56"/>
      <c r="GR962" s="56"/>
      <c r="GS962" s="56"/>
      <c r="GT962" s="56"/>
      <c r="GU962" s="56"/>
      <c r="GV962" s="56"/>
      <c r="GW962" s="56"/>
      <c r="GX962" s="56"/>
      <c r="GY962" s="56"/>
      <c r="GZ962" s="56"/>
      <c r="HA962" s="56"/>
      <c r="HB962" s="56"/>
      <c r="HC962" s="56"/>
      <c r="HD962" s="56"/>
      <c r="HE962" s="56"/>
      <c r="HF962" s="56"/>
      <c r="HG962" s="56"/>
      <c r="HH962" s="56"/>
      <c r="HI962" s="56"/>
      <c r="HJ962" s="56"/>
      <c r="HK962" s="56"/>
      <c r="HL962" s="56"/>
      <c r="HM962" s="56"/>
    </row>
    <row r="963" spans="2:221" x14ac:dyDescent="0.25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  <c r="EO963" s="56"/>
      <c r="EP963" s="56"/>
      <c r="EQ963" s="56"/>
      <c r="ER963" s="56"/>
      <c r="ES963" s="56"/>
      <c r="ET963" s="56"/>
      <c r="EU963" s="56"/>
      <c r="EV963" s="56"/>
      <c r="EW963" s="56"/>
      <c r="EX963" s="56"/>
      <c r="EY963" s="56"/>
      <c r="EZ963" s="56"/>
      <c r="FA963" s="56"/>
      <c r="FB963" s="56"/>
      <c r="FC963" s="56"/>
      <c r="FD963" s="56"/>
      <c r="FE963" s="56"/>
      <c r="FF963" s="56"/>
      <c r="FG963" s="56"/>
      <c r="FH963" s="56"/>
      <c r="FI963" s="56"/>
      <c r="FJ963" s="56"/>
      <c r="FK963" s="56"/>
      <c r="FL963" s="56"/>
      <c r="FM963" s="56"/>
      <c r="FN963" s="56"/>
      <c r="FO963" s="56"/>
      <c r="FP963" s="56"/>
      <c r="FQ963" s="56"/>
      <c r="FR963" s="56"/>
      <c r="FS963" s="56"/>
      <c r="FT963" s="56"/>
      <c r="FU963" s="56"/>
      <c r="FV963" s="56"/>
      <c r="FW963" s="56"/>
      <c r="FX963" s="56"/>
      <c r="FY963" s="56"/>
      <c r="FZ963" s="56"/>
      <c r="GA963" s="56"/>
      <c r="GB963" s="56"/>
      <c r="GC963" s="56"/>
      <c r="GD963" s="56"/>
      <c r="GE963" s="56"/>
      <c r="GF963" s="56"/>
      <c r="GG963" s="56"/>
      <c r="GH963" s="56"/>
      <c r="GI963" s="56"/>
      <c r="GJ963" s="56"/>
      <c r="GK963" s="56"/>
      <c r="GL963" s="56"/>
      <c r="GM963" s="56"/>
      <c r="GN963" s="56"/>
      <c r="GO963" s="56"/>
      <c r="GP963" s="56"/>
      <c r="GQ963" s="56"/>
      <c r="GR963" s="56"/>
      <c r="GS963" s="56"/>
      <c r="GT963" s="56"/>
      <c r="GU963" s="56"/>
      <c r="GV963" s="56"/>
      <c r="GW963" s="56"/>
      <c r="GX963" s="56"/>
      <c r="GY963" s="56"/>
      <c r="GZ963" s="56"/>
      <c r="HA963" s="56"/>
      <c r="HB963" s="56"/>
      <c r="HC963" s="56"/>
      <c r="HD963" s="56"/>
      <c r="HE963" s="56"/>
      <c r="HF963" s="56"/>
      <c r="HG963" s="56"/>
      <c r="HH963" s="56"/>
      <c r="HI963" s="56"/>
      <c r="HJ963" s="56"/>
      <c r="HK963" s="56"/>
      <c r="HL963" s="56"/>
      <c r="HM963" s="56"/>
    </row>
    <row r="964" spans="2:221" x14ac:dyDescent="0.25"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  <c r="EO964" s="56"/>
      <c r="EP964" s="56"/>
      <c r="EQ964" s="56"/>
      <c r="ER964" s="56"/>
      <c r="ES964" s="56"/>
      <c r="ET964" s="56"/>
      <c r="EU964" s="56"/>
      <c r="EV964" s="56"/>
      <c r="EW964" s="56"/>
      <c r="EX964" s="56"/>
      <c r="EY964" s="56"/>
      <c r="EZ964" s="56"/>
      <c r="FA964" s="56"/>
      <c r="FB964" s="56"/>
      <c r="FC964" s="56"/>
      <c r="FD964" s="56"/>
      <c r="FE964" s="56"/>
      <c r="FF964" s="56"/>
      <c r="FG964" s="56"/>
      <c r="FH964" s="56"/>
      <c r="FI964" s="56"/>
      <c r="FJ964" s="56"/>
      <c r="FK964" s="56"/>
      <c r="FL964" s="56"/>
      <c r="FM964" s="56"/>
      <c r="FN964" s="56"/>
      <c r="FO964" s="56"/>
      <c r="FP964" s="56"/>
      <c r="FQ964" s="56"/>
      <c r="FR964" s="56"/>
      <c r="FS964" s="56"/>
      <c r="FT964" s="56"/>
      <c r="FU964" s="56"/>
      <c r="FV964" s="56"/>
      <c r="FW964" s="56"/>
      <c r="FX964" s="56"/>
      <c r="FY964" s="56"/>
      <c r="FZ964" s="56"/>
      <c r="GA964" s="56"/>
      <c r="GB964" s="56"/>
      <c r="GC964" s="56"/>
      <c r="GD964" s="56"/>
      <c r="GE964" s="56"/>
      <c r="GF964" s="56"/>
      <c r="GG964" s="56"/>
      <c r="GH964" s="56"/>
      <c r="GI964" s="56"/>
      <c r="GJ964" s="56"/>
      <c r="GK964" s="56"/>
      <c r="GL964" s="56"/>
      <c r="GM964" s="56"/>
      <c r="GN964" s="56"/>
      <c r="GO964" s="56"/>
      <c r="GP964" s="56"/>
      <c r="GQ964" s="56"/>
      <c r="GR964" s="56"/>
      <c r="GS964" s="56"/>
      <c r="GT964" s="56"/>
      <c r="GU964" s="56"/>
      <c r="GV964" s="56"/>
      <c r="GW964" s="56"/>
      <c r="GX964" s="56"/>
      <c r="GY964" s="56"/>
      <c r="GZ964" s="56"/>
      <c r="HA964" s="56"/>
      <c r="HB964" s="56"/>
      <c r="HC964" s="56"/>
      <c r="HD964" s="56"/>
      <c r="HE964" s="56"/>
      <c r="HF964" s="56"/>
      <c r="HG964" s="56"/>
      <c r="HH964" s="56"/>
      <c r="HI964" s="56"/>
      <c r="HJ964" s="56"/>
      <c r="HK964" s="56"/>
      <c r="HL964" s="56"/>
      <c r="HM964" s="56"/>
    </row>
    <row r="965" spans="2:221" x14ac:dyDescent="0.25"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  <c r="EO965" s="56"/>
      <c r="EP965" s="56"/>
      <c r="EQ965" s="56"/>
      <c r="ER965" s="56"/>
      <c r="ES965" s="56"/>
      <c r="ET965" s="56"/>
      <c r="EU965" s="56"/>
      <c r="EV965" s="56"/>
      <c r="EW965" s="56"/>
      <c r="EX965" s="56"/>
      <c r="EY965" s="56"/>
      <c r="EZ965" s="56"/>
      <c r="FA965" s="56"/>
      <c r="FB965" s="56"/>
      <c r="FC965" s="56"/>
      <c r="FD965" s="56"/>
      <c r="FE965" s="56"/>
      <c r="FF965" s="56"/>
      <c r="FG965" s="56"/>
      <c r="FH965" s="56"/>
      <c r="FI965" s="56"/>
      <c r="FJ965" s="56"/>
      <c r="FK965" s="56"/>
      <c r="FL965" s="56"/>
      <c r="FM965" s="56"/>
      <c r="FN965" s="56"/>
      <c r="FO965" s="56"/>
      <c r="FP965" s="56"/>
      <c r="FQ965" s="56"/>
      <c r="FR965" s="56"/>
      <c r="FS965" s="56"/>
      <c r="FT965" s="56"/>
      <c r="FU965" s="56"/>
      <c r="FV965" s="56"/>
      <c r="FW965" s="56"/>
      <c r="FX965" s="56"/>
      <c r="FY965" s="56"/>
      <c r="FZ965" s="56"/>
      <c r="GA965" s="56"/>
      <c r="GB965" s="56"/>
      <c r="GC965" s="56"/>
      <c r="GD965" s="56"/>
      <c r="GE965" s="56"/>
      <c r="GF965" s="56"/>
      <c r="GG965" s="56"/>
      <c r="GH965" s="56"/>
      <c r="GI965" s="56"/>
      <c r="GJ965" s="56"/>
      <c r="GK965" s="56"/>
      <c r="GL965" s="56"/>
      <c r="GM965" s="56"/>
      <c r="GN965" s="56"/>
      <c r="GO965" s="56"/>
      <c r="GP965" s="56"/>
      <c r="GQ965" s="56"/>
      <c r="GR965" s="56"/>
      <c r="GS965" s="56"/>
      <c r="GT965" s="56"/>
      <c r="GU965" s="56"/>
      <c r="GV965" s="56"/>
      <c r="GW965" s="56"/>
      <c r="GX965" s="56"/>
      <c r="GY965" s="56"/>
      <c r="GZ965" s="56"/>
      <c r="HA965" s="56"/>
      <c r="HB965" s="56"/>
      <c r="HC965" s="56"/>
      <c r="HD965" s="56"/>
      <c r="HE965" s="56"/>
      <c r="HF965" s="56"/>
      <c r="HG965" s="56"/>
      <c r="HH965" s="56"/>
      <c r="HI965" s="56"/>
      <c r="HJ965" s="56"/>
      <c r="HK965" s="56"/>
      <c r="HL965" s="56"/>
      <c r="HM965" s="56"/>
    </row>
    <row r="966" spans="2:221" x14ac:dyDescent="0.25"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  <c r="BU966" s="56"/>
      <c r="BV966" s="56"/>
      <c r="BW966" s="56"/>
      <c r="BX966" s="56"/>
      <c r="BY966" s="56"/>
      <c r="BZ966" s="56"/>
      <c r="CA966" s="56"/>
      <c r="CB966" s="56"/>
      <c r="CC966" s="56"/>
      <c r="CD966" s="56"/>
      <c r="CE966" s="56"/>
      <c r="CF966" s="56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6"/>
      <c r="CT966" s="56"/>
      <c r="CU966" s="56"/>
      <c r="CV966" s="56"/>
      <c r="CW966" s="56"/>
      <c r="CX966" s="56"/>
      <c r="CY966" s="56"/>
      <c r="CZ966" s="56"/>
      <c r="DA966" s="56"/>
      <c r="DB966" s="56"/>
      <c r="DC966" s="56"/>
      <c r="DD966" s="56"/>
      <c r="DE966" s="56"/>
      <c r="DF966" s="56"/>
      <c r="DG966" s="56"/>
      <c r="DH966" s="56"/>
      <c r="DI966" s="56"/>
      <c r="DJ966" s="56"/>
      <c r="DK966" s="56"/>
      <c r="DL966" s="56"/>
      <c r="DM966" s="56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6"/>
      <c r="EA966" s="56"/>
      <c r="EB966" s="56"/>
      <c r="EC966" s="56"/>
      <c r="ED966" s="56"/>
      <c r="EE966" s="56"/>
      <c r="EF966" s="56"/>
      <c r="EG966" s="56"/>
      <c r="EH966" s="56"/>
      <c r="EI966" s="56"/>
      <c r="EJ966" s="56"/>
      <c r="EK966" s="56"/>
      <c r="EL966" s="56"/>
      <c r="EM966" s="56"/>
      <c r="EN966" s="56"/>
      <c r="EO966" s="56"/>
      <c r="EP966" s="56"/>
      <c r="EQ966" s="56"/>
      <c r="ER966" s="56"/>
      <c r="ES966" s="56"/>
      <c r="ET966" s="56"/>
      <c r="EU966" s="56"/>
      <c r="EV966" s="56"/>
      <c r="EW966" s="56"/>
      <c r="EX966" s="56"/>
      <c r="EY966" s="56"/>
      <c r="EZ966" s="56"/>
      <c r="FA966" s="56"/>
      <c r="FB966" s="56"/>
      <c r="FC966" s="56"/>
      <c r="FD966" s="56"/>
      <c r="FE966" s="56"/>
      <c r="FF966" s="56"/>
      <c r="FG966" s="56"/>
      <c r="FH966" s="56"/>
      <c r="FI966" s="56"/>
      <c r="FJ966" s="56"/>
      <c r="FK966" s="56"/>
      <c r="FL966" s="56"/>
      <c r="FM966" s="56"/>
      <c r="FN966" s="56"/>
      <c r="FO966" s="56"/>
      <c r="FP966" s="56"/>
      <c r="FQ966" s="56"/>
      <c r="FR966" s="56"/>
      <c r="FS966" s="56"/>
      <c r="FT966" s="56"/>
      <c r="FU966" s="56"/>
      <c r="FV966" s="56"/>
      <c r="FW966" s="56"/>
      <c r="FX966" s="56"/>
      <c r="FY966" s="56"/>
      <c r="FZ966" s="56"/>
      <c r="GA966" s="56"/>
      <c r="GB966" s="56"/>
      <c r="GC966" s="56"/>
      <c r="GD966" s="56"/>
      <c r="GE966" s="56"/>
      <c r="GF966" s="56"/>
      <c r="GG966" s="56"/>
      <c r="GH966" s="56"/>
      <c r="GI966" s="56"/>
      <c r="GJ966" s="56"/>
      <c r="GK966" s="56"/>
      <c r="GL966" s="56"/>
      <c r="GM966" s="56"/>
      <c r="GN966" s="56"/>
      <c r="GO966" s="56"/>
      <c r="GP966" s="56"/>
      <c r="GQ966" s="56"/>
      <c r="GR966" s="56"/>
      <c r="GS966" s="56"/>
      <c r="GT966" s="56"/>
      <c r="GU966" s="56"/>
      <c r="GV966" s="56"/>
      <c r="GW966" s="56"/>
      <c r="GX966" s="56"/>
      <c r="GY966" s="56"/>
      <c r="GZ966" s="56"/>
      <c r="HA966" s="56"/>
      <c r="HB966" s="56"/>
      <c r="HC966" s="56"/>
      <c r="HD966" s="56"/>
      <c r="HE966" s="56"/>
      <c r="HF966" s="56"/>
      <c r="HG966" s="56"/>
      <c r="HH966" s="56"/>
      <c r="HI966" s="56"/>
      <c r="HJ966" s="56"/>
      <c r="HK966" s="56"/>
      <c r="HL966" s="56"/>
      <c r="HM966" s="56"/>
    </row>
    <row r="967" spans="2:221" x14ac:dyDescent="0.25"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  <c r="BU967" s="56"/>
      <c r="BV967" s="56"/>
      <c r="BW967" s="56"/>
      <c r="BX967" s="56"/>
      <c r="BY967" s="56"/>
      <c r="BZ967" s="56"/>
      <c r="CA967" s="56"/>
      <c r="CB967" s="56"/>
      <c r="CC967" s="56"/>
      <c r="CD967" s="56"/>
      <c r="CE967" s="56"/>
      <c r="CF967" s="56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6"/>
      <c r="CT967" s="56"/>
      <c r="CU967" s="56"/>
      <c r="CV967" s="56"/>
      <c r="CW967" s="56"/>
      <c r="CX967" s="56"/>
      <c r="CY967" s="56"/>
      <c r="CZ967" s="56"/>
      <c r="DA967" s="56"/>
      <c r="DB967" s="56"/>
      <c r="DC967" s="56"/>
      <c r="DD967" s="56"/>
      <c r="DE967" s="56"/>
      <c r="DF967" s="56"/>
      <c r="DG967" s="56"/>
      <c r="DH967" s="56"/>
      <c r="DI967" s="56"/>
      <c r="DJ967" s="56"/>
      <c r="DK967" s="56"/>
      <c r="DL967" s="56"/>
      <c r="DM967" s="56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6"/>
      <c r="EA967" s="56"/>
      <c r="EB967" s="56"/>
      <c r="EC967" s="56"/>
      <c r="ED967" s="56"/>
      <c r="EE967" s="56"/>
      <c r="EF967" s="56"/>
      <c r="EG967" s="56"/>
      <c r="EH967" s="56"/>
      <c r="EI967" s="56"/>
      <c r="EJ967" s="56"/>
      <c r="EK967" s="56"/>
      <c r="EL967" s="56"/>
      <c r="EM967" s="56"/>
      <c r="EN967" s="56"/>
      <c r="EO967" s="56"/>
      <c r="EP967" s="56"/>
      <c r="EQ967" s="56"/>
      <c r="ER967" s="56"/>
      <c r="ES967" s="56"/>
      <c r="ET967" s="56"/>
      <c r="EU967" s="56"/>
      <c r="EV967" s="56"/>
      <c r="EW967" s="56"/>
      <c r="EX967" s="56"/>
      <c r="EY967" s="56"/>
      <c r="EZ967" s="56"/>
      <c r="FA967" s="56"/>
      <c r="FB967" s="56"/>
      <c r="FC967" s="56"/>
      <c r="FD967" s="56"/>
      <c r="FE967" s="56"/>
      <c r="FF967" s="56"/>
      <c r="FG967" s="56"/>
      <c r="FH967" s="56"/>
      <c r="FI967" s="56"/>
      <c r="FJ967" s="56"/>
      <c r="FK967" s="56"/>
      <c r="FL967" s="56"/>
      <c r="FM967" s="56"/>
      <c r="FN967" s="56"/>
      <c r="FO967" s="56"/>
      <c r="FP967" s="56"/>
      <c r="FQ967" s="56"/>
      <c r="FR967" s="56"/>
      <c r="FS967" s="56"/>
      <c r="FT967" s="56"/>
      <c r="FU967" s="56"/>
      <c r="FV967" s="56"/>
      <c r="FW967" s="56"/>
      <c r="FX967" s="56"/>
      <c r="FY967" s="56"/>
      <c r="FZ967" s="56"/>
      <c r="GA967" s="56"/>
      <c r="GB967" s="56"/>
      <c r="GC967" s="56"/>
      <c r="GD967" s="56"/>
      <c r="GE967" s="56"/>
      <c r="GF967" s="56"/>
      <c r="GG967" s="56"/>
      <c r="GH967" s="56"/>
      <c r="GI967" s="56"/>
      <c r="GJ967" s="56"/>
      <c r="GK967" s="56"/>
      <c r="GL967" s="56"/>
      <c r="GM967" s="56"/>
      <c r="GN967" s="56"/>
      <c r="GO967" s="56"/>
      <c r="GP967" s="56"/>
      <c r="GQ967" s="56"/>
      <c r="GR967" s="56"/>
      <c r="GS967" s="56"/>
      <c r="GT967" s="56"/>
      <c r="GU967" s="56"/>
      <c r="GV967" s="56"/>
      <c r="GW967" s="56"/>
      <c r="GX967" s="56"/>
      <c r="GY967" s="56"/>
      <c r="GZ967" s="56"/>
      <c r="HA967" s="56"/>
      <c r="HB967" s="56"/>
      <c r="HC967" s="56"/>
      <c r="HD967" s="56"/>
      <c r="HE967" s="56"/>
      <c r="HF967" s="56"/>
      <c r="HG967" s="56"/>
      <c r="HH967" s="56"/>
      <c r="HI967" s="56"/>
      <c r="HJ967" s="56"/>
      <c r="HK967" s="56"/>
      <c r="HL967" s="56"/>
      <c r="HM967" s="56"/>
    </row>
    <row r="968" spans="2:221" x14ac:dyDescent="0.25"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  <c r="BU968" s="56"/>
      <c r="BV968" s="56"/>
      <c r="BW968" s="56"/>
      <c r="BX968" s="56"/>
      <c r="BY968" s="56"/>
      <c r="BZ968" s="56"/>
      <c r="CA968" s="56"/>
      <c r="CB968" s="56"/>
      <c r="CC968" s="56"/>
      <c r="CD968" s="56"/>
      <c r="CE968" s="56"/>
      <c r="CF968" s="56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6"/>
      <c r="CT968" s="56"/>
      <c r="CU968" s="56"/>
      <c r="CV968" s="56"/>
      <c r="CW968" s="56"/>
      <c r="CX968" s="56"/>
      <c r="CY968" s="56"/>
      <c r="CZ968" s="56"/>
      <c r="DA968" s="56"/>
      <c r="DB968" s="56"/>
      <c r="DC968" s="56"/>
      <c r="DD968" s="56"/>
      <c r="DE968" s="56"/>
      <c r="DF968" s="56"/>
      <c r="DG968" s="56"/>
      <c r="DH968" s="56"/>
      <c r="DI968" s="56"/>
      <c r="DJ968" s="56"/>
      <c r="DK968" s="56"/>
      <c r="DL968" s="56"/>
      <c r="DM968" s="56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6"/>
      <c r="EA968" s="56"/>
      <c r="EB968" s="56"/>
      <c r="EC968" s="56"/>
      <c r="ED968" s="56"/>
      <c r="EE968" s="56"/>
      <c r="EF968" s="56"/>
      <c r="EG968" s="56"/>
      <c r="EH968" s="56"/>
      <c r="EI968" s="56"/>
      <c r="EJ968" s="56"/>
      <c r="EK968" s="56"/>
      <c r="EL968" s="56"/>
      <c r="EM968" s="56"/>
      <c r="EN968" s="56"/>
      <c r="EO968" s="56"/>
      <c r="EP968" s="56"/>
      <c r="EQ968" s="56"/>
      <c r="ER968" s="56"/>
      <c r="ES968" s="56"/>
      <c r="ET968" s="56"/>
      <c r="EU968" s="56"/>
      <c r="EV968" s="56"/>
      <c r="EW968" s="56"/>
      <c r="EX968" s="56"/>
      <c r="EY968" s="56"/>
      <c r="EZ968" s="56"/>
      <c r="FA968" s="56"/>
      <c r="FB968" s="56"/>
      <c r="FC968" s="56"/>
      <c r="FD968" s="56"/>
      <c r="FE968" s="56"/>
      <c r="FF968" s="56"/>
      <c r="FG968" s="56"/>
      <c r="FH968" s="56"/>
      <c r="FI968" s="56"/>
      <c r="FJ968" s="56"/>
      <c r="FK968" s="56"/>
      <c r="FL968" s="56"/>
      <c r="FM968" s="56"/>
      <c r="FN968" s="56"/>
      <c r="FO968" s="56"/>
      <c r="FP968" s="56"/>
      <c r="FQ968" s="56"/>
      <c r="FR968" s="56"/>
      <c r="FS968" s="56"/>
      <c r="FT968" s="56"/>
      <c r="FU968" s="56"/>
      <c r="FV968" s="56"/>
      <c r="FW968" s="56"/>
      <c r="FX968" s="56"/>
      <c r="FY968" s="56"/>
      <c r="FZ968" s="56"/>
      <c r="GA968" s="56"/>
      <c r="GB968" s="56"/>
      <c r="GC968" s="56"/>
      <c r="GD968" s="56"/>
      <c r="GE968" s="56"/>
      <c r="GF968" s="56"/>
      <c r="GG968" s="56"/>
      <c r="GH968" s="56"/>
      <c r="GI968" s="56"/>
      <c r="GJ968" s="56"/>
      <c r="GK968" s="56"/>
      <c r="GL968" s="56"/>
      <c r="GM968" s="56"/>
      <c r="GN968" s="56"/>
      <c r="GO968" s="56"/>
      <c r="GP968" s="56"/>
      <c r="GQ968" s="56"/>
      <c r="GR968" s="56"/>
      <c r="GS968" s="56"/>
      <c r="GT968" s="56"/>
      <c r="GU968" s="56"/>
      <c r="GV968" s="56"/>
      <c r="GW968" s="56"/>
      <c r="GX968" s="56"/>
      <c r="GY968" s="56"/>
      <c r="GZ968" s="56"/>
      <c r="HA968" s="56"/>
      <c r="HB968" s="56"/>
      <c r="HC968" s="56"/>
      <c r="HD968" s="56"/>
      <c r="HE968" s="56"/>
      <c r="HF968" s="56"/>
      <c r="HG968" s="56"/>
      <c r="HH968" s="56"/>
      <c r="HI968" s="56"/>
      <c r="HJ968" s="56"/>
      <c r="HK968" s="56"/>
      <c r="HL968" s="56"/>
      <c r="HM968" s="56"/>
    </row>
    <row r="969" spans="2:221" x14ac:dyDescent="0.25"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  <c r="BU969" s="56"/>
      <c r="BV969" s="56"/>
      <c r="BW969" s="56"/>
      <c r="BX969" s="56"/>
      <c r="BY969" s="56"/>
      <c r="BZ969" s="56"/>
      <c r="CA969" s="56"/>
      <c r="CB969" s="56"/>
      <c r="CC969" s="56"/>
      <c r="CD969" s="56"/>
      <c r="CE969" s="56"/>
      <c r="CF969" s="56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6"/>
      <c r="CT969" s="56"/>
      <c r="CU969" s="56"/>
      <c r="CV969" s="56"/>
      <c r="CW969" s="56"/>
      <c r="CX969" s="56"/>
      <c r="CY969" s="56"/>
      <c r="CZ969" s="56"/>
      <c r="DA969" s="56"/>
      <c r="DB969" s="56"/>
      <c r="DC969" s="56"/>
      <c r="DD969" s="56"/>
      <c r="DE969" s="56"/>
      <c r="DF969" s="56"/>
      <c r="DG969" s="56"/>
      <c r="DH969" s="56"/>
      <c r="DI969" s="56"/>
      <c r="DJ969" s="56"/>
      <c r="DK969" s="56"/>
      <c r="DL969" s="56"/>
      <c r="DM969" s="56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6"/>
      <c r="EA969" s="56"/>
      <c r="EB969" s="56"/>
      <c r="EC969" s="56"/>
      <c r="ED969" s="56"/>
      <c r="EE969" s="56"/>
      <c r="EF969" s="56"/>
      <c r="EG969" s="56"/>
      <c r="EH969" s="56"/>
      <c r="EI969" s="56"/>
      <c r="EJ969" s="56"/>
      <c r="EK969" s="56"/>
      <c r="EL969" s="56"/>
      <c r="EM969" s="56"/>
      <c r="EN969" s="56"/>
      <c r="EO969" s="56"/>
      <c r="EP969" s="56"/>
      <c r="EQ969" s="56"/>
      <c r="ER969" s="56"/>
      <c r="ES969" s="56"/>
      <c r="ET969" s="56"/>
      <c r="EU969" s="56"/>
      <c r="EV969" s="56"/>
      <c r="EW969" s="56"/>
      <c r="EX969" s="56"/>
      <c r="EY969" s="56"/>
      <c r="EZ969" s="56"/>
      <c r="FA969" s="56"/>
      <c r="FB969" s="56"/>
      <c r="FC969" s="56"/>
      <c r="FD969" s="56"/>
      <c r="FE969" s="56"/>
      <c r="FF969" s="56"/>
      <c r="FG969" s="56"/>
      <c r="FH969" s="56"/>
      <c r="FI969" s="56"/>
      <c r="FJ969" s="56"/>
      <c r="FK969" s="56"/>
      <c r="FL969" s="56"/>
      <c r="FM969" s="56"/>
      <c r="FN969" s="56"/>
      <c r="FO969" s="56"/>
      <c r="FP969" s="56"/>
      <c r="FQ969" s="56"/>
      <c r="FR969" s="56"/>
      <c r="FS969" s="56"/>
      <c r="FT969" s="56"/>
      <c r="FU969" s="56"/>
      <c r="FV969" s="56"/>
      <c r="FW969" s="56"/>
      <c r="FX969" s="56"/>
      <c r="FY969" s="56"/>
      <c r="FZ969" s="56"/>
      <c r="GA969" s="56"/>
      <c r="GB969" s="56"/>
      <c r="GC969" s="56"/>
      <c r="GD969" s="56"/>
      <c r="GE969" s="56"/>
      <c r="GF969" s="56"/>
      <c r="GG969" s="56"/>
      <c r="GH969" s="56"/>
      <c r="GI969" s="56"/>
      <c r="GJ969" s="56"/>
      <c r="GK969" s="56"/>
      <c r="GL969" s="56"/>
      <c r="GM969" s="56"/>
      <c r="GN969" s="56"/>
      <c r="GO969" s="56"/>
      <c r="GP969" s="56"/>
      <c r="GQ969" s="56"/>
      <c r="GR969" s="56"/>
      <c r="GS969" s="56"/>
      <c r="GT969" s="56"/>
      <c r="GU969" s="56"/>
      <c r="GV969" s="56"/>
      <c r="GW969" s="56"/>
      <c r="GX969" s="56"/>
      <c r="GY969" s="56"/>
      <c r="GZ969" s="56"/>
      <c r="HA969" s="56"/>
      <c r="HB969" s="56"/>
      <c r="HC969" s="56"/>
      <c r="HD969" s="56"/>
      <c r="HE969" s="56"/>
      <c r="HF969" s="56"/>
      <c r="HG969" s="56"/>
      <c r="HH969" s="56"/>
      <c r="HI969" s="56"/>
      <c r="HJ969" s="56"/>
      <c r="HK969" s="56"/>
      <c r="HL969" s="56"/>
      <c r="HM969" s="56"/>
    </row>
    <row r="970" spans="2:221" x14ac:dyDescent="0.25"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  <c r="BU970" s="56"/>
      <c r="BV970" s="56"/>
      <c r="BW970" s="56"/>
      <c r="BX970" s="56"/>
      <c r="BY970" s="56"/>
      <c r="BZ970" s="56"/>
      <c r="CA970" s="56"/>
      <c r="CB970" s="56"/>
      <c r="CC970" s="56"/>
      <c r="CD970" s="56"/>
      <c r="CE970" s="56"/>
      <c r="CF970" s="56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6"/>
      <c r="CT970" s="56"/>
      <c r="CU970" s="56"/>
      <c r="CV970" s="56"/>
      <c r="CW970" s="56"/>
      <c r="CX970" s="56"/>
      <c r="CY970" s="56"/>
      <c r="CZ970" s="56"/>
      <c r="DA970" s="56"/>
      <c r="DB970" s="56"/>
      <c r="DC970" s="56"/>
      <c r="DD970" s="56"/>
      <c r="DE970" s="56"/>
      <c r="DF970" s="56"/>
      <c r="DG970" s="56"/>
      <c r="DH970" s="56"/>
      <c r="DI970" s="56"/>
      <c r="DJ970" s="56"/>
      <c r="DK970" s="56"/>
      <c r="DL970" s="56"/>
      <c r="DM970" s="56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6"/>
      <c r="EA970" s="56"/>
      <c r="EB970" s="56"/>
      <c r="EC970" s="56"/>
      <c r="ED970" s="56"/>
      <c r="EE970" s="56"/>
      <c r="EF970" s="56"/>
      <c r="EG970" s="56"/>
      <c r="EH970" s="56"/>
      <c r="EI970" s="56"/>
      <c r="EJ970" s="56"/>
      <c r="EK970" s="56"/>
      <c r="EL970" s="56"/>
      <c r="EM970" s="56"/>
      <c r="EN970" s="56"/>
      <c r="EO970" s="56"/>
      <c r="EP970" s="56"/>
      <c r="EQ970" s="56"/>
      <c r="ER970" s="56"/>
      <c r="ES970" s="56"/>
      <c r="ET970" s="56"/>
      <c r="EU970" s="56"/>
      <c r="EV970" s="56"/>
      <c r="EW970" s="56"/>
      <c r="EX970" s="56"/>
      <c r="EY970" s="56"/>
      <c r="EZ970" s="56"/>
      <c r="FA970" s="56"/>
      <c r="FB970" s="56"/>
      <c r="FC970" s="56"/>
      <c r="FD970" s="56"/>
      <c r="FE970" s="56"/>
      <c r="FF970" s="56"/>
      <c r="FG970" s="56"/>
      <c r="FH970" s="56"/>
      <c r="FI970" s="56"/>
      <c r="FJ970" s="56"/>
      <c r="FK970" s="56"/>
      <c r="FL970" s="56"/>
      <c r="FM970" s="56"/>
      <c r="FN970" s="56"/>
      <c r="FO970" s="56"/>
      <c r="FP970" s="56"/>
      <c r="FQ970" s="56"/>
      <c r="FR970" s="56"/>
      <c r="FS970" s="56"/>
      <c r="FT970" s="56"/>
      <c r="FU970" s="56"/>
      <c r="FV970" s="56"/>
      <c r="FW970" s="56"/>
      <c r="FX970" s="56"/>
      <c r="FY970" s="56"/>
      <c r="FZ970" s="56"/>
      <c r="GA970" s="56"/>
      <c r="GB970" s="56"/>
      <c r="GC970" s="56"/>
      <c r="GD970" s="56"/>
      <c r="GE970" s="56"/>
      <c r="GF970" s="56"/>
      <c r="GG970" s="56"/>
      <c r="GH970" s="56"/>
      <c r="GI970" s="56"/>
      <c r="GJ970" s="56"/>
      <c r="GK970" s="56"/>
      <c r="GL970" s="56"/>
      <c r="GM970" s="56"/>
      <c r="GN970" s="56"/>
      <c r="GO970" s="56"/>
      <c r="GP970" s="56"/>
      <c r="GQ970" s="56"/>
      <c r="GR970" s="56"/>
      <c r="GS970" s="56"/>
      <c r="GT970" s="56"/>
      <c r="GU970" s="56"/>
      <c r="GV970" s="56"/>
      <c r="GW970" s="56"/>
      <c r="GX970" s="56"/>
      <c r="GY970" s="56"/>
      <c r="GZ970" s="56"/>
      <c r="HA970" s="56"/>
      <c r="HB970" s="56"/>
      <c r="HC970" s="56"/>
      <c r="HD970" s="56"/>
      <c r="HE970" s="56"/>
      <c r="HF970" s="56"/>
      <c r="HG970" s="56"/>
      <c r="HH970" s="56"/>
      <c r="HI970" s="56"/>
      <c r="HJ970" s="56"/>
      <c r="HK970" s="56"/>
      <c r="HL970" s="56"/>
      <c r="HM970" s="56"/>
    </row>
    <row r="971" spans="2:221" x14ac:dyDescent="0.25"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  <c r="BU971" s="56"/>
      <c r="BV971" s="56"/>
      <c r="BW971" s="56"/>
      <c r="BX971" s="56"/>
      <c r="BY971" s="56"/>
      <c r="BZ971" s="56"/>
      <c r="CA971" s="56"/>
      <c r="CB971" s="56"/>
      <c r="CC971" s="56"/>
      <c r="CD971" s="56"/>
      <c r="CE971" s="56"/>
      <c r="CF971" s="56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6"/>
      <c r="CT971" s="56"/>
      <c r="CU971" s="56"/>
      <c r="CV971" s="56"/>
      <c r="CW971" s="56"/>
      <c r="CX971" s="56"/>
      <c r="CY971" s="56"/>
      <c r="CZ971" s="56"/>
      <c r="DA971" s="56"/>
      <c r="DB971" s="56"/>
      <c r="DC971" s="56"/>
      <c r="DD971" s="56"/>
      <c r="DE971" s="56"/>
      <c r="DF971" s="56"/>
      <c r="DG971" s="56"/>
      <c r="DH971" s="56"/>
      <c r="DI971" s="56"/>
      <c r="DJ971" s="56"/>
      <c r="DK971" s="56"/>
      <c r="DL971" s="56"/>
      <c r="DM971" s="56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6"/>
      <c r="EA971" s="56"/>
      <c r="EB971" s="56"/>
      <c r="EC971" s="56"/>
      <c r="ED971" s="56"/>
      <c r="EE971" s="56"/>
      <c r="EF971" s="56"/>
      <c r="EG971" s="56"/>
      <c r="EH971" s="56"/>
      <c r="EI971" s="56"/>
      <c r="EJ971" s="56"/>
      <c r="EK971" s="56"/>
      <c r="EL971" s="56"/>
      <c r="EM971" s="56"/>
      <c r="EN971" s="56"/>
      <c r="EO971" s="56"/>
      <c r="EP971" s="56"/>
      <c r="EQ971" s="56"/>
      <c r="ER971" s="56"/>
      <c r="ES971" s="56"/>
      <c r="ET971" s="56"/>
      <c r="EU971" s="56"/>
      <c r="EV971" s="56"/>
      <c r="EW971" s="56"/>
      <c r="EX971" s="56"/>
      <c r="EY971" s="56"/>
      <c r="EZ971" s="56"/>
      <c r="FA971" s="56"/>
      <c r="FB971" s="56"/>
      <c r="FC971" s="56"/>
      <c r="FD971" s="56"/>
      <c r="FE971" s="56"/>
      <c r="FF971" s="56"/>
      <c r="FG971" s="56"/>
      <c r="FH971" s="56"/>
      <c r="FI971" s="56"/>
      <c r="FJ971" s="56"/>
      <c r="FK971" s="56"/>
      <c r="FL971" s="56"/>
      <c r="FM971" s="56"/>
      <c r="FN971" s="56"/>
      <c r="FO971" s="56"/>
      <c r="FP971" s="56"/>
      <c r="FQ971" s="56"/>
      <c r="FR971" s="56"/>
      <c r="FS971" s="56"/>
      <c r="FT971" s="56"/>
      <c r="FU971" s="56"/>
      <c r="FV971" s="56"/>
      <c r="FW971" s="56"/>
      <c r="FX971" s="56"/>
      <c r="FY971" s="56"/>
      <c r="FZ971" s="56"/>
      <c r="GA971" s="56"/>
      <c r="GB971" s="56"/>
      <c r="GC971" s="56"/>
      <c r="GD971" s="56"/>
      <c r="GE971" s="56"/>
      <c r="GF971" s="56"/>
      <c r="GG971" s="56"/>
      <c r="GH971" s="56"/>
      <c r="GI971" s="56"/>
      <c r="GJ971" s="56"/>
      <c r="GK971" s="56"/>
      <c r="GL971" s="56"/>
      <c r="GM971" s="56"/>
      <c r="GN971" s="56"/>
      <c r="GO971" s="56"/>
      <c r="GP971" s="56"/>
      <c r="GQ971" s="56"/>
      <c r="GR971" s="56"/>
      <c r="GS971" s="56"/>
      <c r="GT971" s="56"/>
      <c r="GU971" s="56"/>
      <c r="GV971" s="56"/>
      <c r="GW971" s="56"/>
      <c r="GX971" s="56"/>
      <c r="GY971" s="56"/>
      <c r="GZ971" s="56"/>
      <c r="HA971" s="56"/>
      <c r="HB971" s="56"/>
      <c r="HC971" s="56"/>
      <c r="HD971" s="56"/>
      <c r="HE971" s="56"/>
      <c r="HF971" s="56"/>
      <c r="HG971" s="56"/>
      <c r="HH971" s="56"/>
      <c r="HI971" s="56"/>
      <c r="HJ971" s="56"/>
      <c r="HK971" s="56"/>
      <c r="HL971" s="56"/>
      <c r="HM971" s="56"/>
    </row>
    <row r="972" spans="2:221" x14ac:dyDescent="0.25"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  <c r="BU972" s="56"/>
      <c r="BV972" s="56"/>
      <c r="BW972" s="56"/>
      <c r="BX972" s="56"/>
      <c r="BY972" s="56"/>
      <c r="BZ972" s="56"/>
      <c r="CA972" s="56"/>
      <c r="CB972" s="56"/>
      <c r="CC972" s="56"/>
      <c r="CD972" s="56"/>
      <c r="CE972" s="56"/>
      <c r="CF972" s="56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6"/>
      <c r="CT972" s="56"/>
      <c r="CU972" s="56"/>
      <c r="CV972" s="56"/>
      <c r="CW972" s="56"/>
      <c r="CX972" s="56"/>
      <c r="CY972" s="56"/>
      <c r="CZ972" s="56"/>
      <c r="DA972" s="56"/>
      <c r="DB972" s="56"/>
      <c r="DC972" s="56"/>
      <c r="DD972" s="56"/>
      <c r="DE972" s="56"/>
      <c r="DF972" s="56"/>
      <c r="DG972" s="56"/>
      <c r="DH972" s="56"/>
      <c r="DI972" s="56"/>
      <c r="DJ972" s="56"/>
      <c r="DK972" s="56"/>
      <c r="DL972" s="56"/>
      <c r="DM972" s="56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6"/>
      <c r="EA972" s="56"/>
      <c r="EB972" s="56"/>
      <c r="EC972" s="56"/>
      <c r="ED972" s="56"/>
      <c r="EE972" s="56"/>
      <c r="EF972" s="56"/>
      <c r="EG972" s="56"/>
      <c r="EH972" s="56"/>
      <c r="EI972" s="56"/>
      <c r="EJ972" s="56"/>
      <c r="EK972" s="56"/>
      <c r="EL972" s="56"/>
      <c r="EM972" s="56"/>
      <c r="EN972" s="56"/>
      <c r="EO972" s="56"/>
      <c r="EP972" s="56"/>
      <c r="EQ972" s="56"/>
      <c r="ER972" s="56"/>
      <c r="ES972" s="56"/>
      <c r="ET972" s="56"/>
      <c r="EU972" s="56"/>
      <c r="EV972" s="56"/>
      <c r="EW972" s="56"/>
      <c r="EX972" s="56"/>
      <c r="EY972" s="56"/>
      <c r="EZ972" s="56"/>
      <c r="FA972" s="56"/>
      <c r="FB972" s="56"/>
      <c r="FC972" s="56"/>
      <c r="FD972" s="56"/>
      <c r="FE972" s="56"/>
      <c r="FF972" s="56"/>
      <c r="FG972" s="56"/>
      <c r="FH972" s="56"/>
      <c r="FI972" s="56"/>
      <c r="FJ972" s="56"/>
      <c r="FK972" s="56"/>
      <c r="FL972" s="56"/>
      <c r="FM972" s="56"/>
      <c r="FN972" s="56"/>
      <c r="FO972" s="56"/>
      <c r="FP972" s="56"/>
      <c r="FQ972" s="56"/>
      <c r="FR972" s="56"/>
      <c r="FS972" s="56"/>
      <c r="FT972" s="56"/>
      <c r="FU972" s="56"/>
      <c r="FV972" s="56"/>
      <c r="FW972" s="56"/>
      <c r="FX972" s="56"/>
      <c r="FY972" s="56"/>
      <c r="FZ972" s="56"/>
      <c r="GA972" s="56"/>
      <c r="GB972" s="56"/>
      <c r="GC972" s="56"/>
      <c r="GD972" s="56"/>
      <c r="GE972" s="56"/>
      <c r="GF972" s="56"/>
      <c r="GG972" s="56"/>
      <c r="GH972" s="56"/>
      <c r="GI972" s="56"/>
      <c r="GJ972" s="56"/>
      <c r="GK972" s="56"/>
      <c r="GL972" s="56"/>
      <c r="GM972" s="56"/>
      <c r="GN972" s="56"/>
      <c r="GO972" s="56"/>
      <c r="GP972" s="56"/>
      <c r="GQ972" s="56"/>
      <c r="GR972" s="56"/>
      <c r="GS972" s="56"/>
      <c r="GT972" s="56"/>
      <c r="GU972" s="56"/>
      <c r="GV972" s="56"/>
      <c r="GW972" s="56"/>
      <c r="GX972" s="56"/>
      <c r="GY972" s="56"/>
      <c r="GZ972" s="56"/>
      <c r="HA972" s="56"/>
      <c r="HB972" s="56"/>
      <c r="HC972" s="56"/>
      <c r="HD972" s="56"/>
      <c r="HE972" s="56"/>
      <c r="HF972" s="56"/>
      <c r="HG972" s="56"/>
      <c r="HH972" s="56"/>
      <c r="HI972" s="56"/>
      <c r="HJ972" s="56"/>
      <c r="HK972" s="56"/>
      <c r="HL972" s="56"/>
      <c r="HM972" s="56"/>
    </row>
    <row r="973" spans="2:221" x14ac:dyDescent="0.25"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  <c r="BU973" s="56"/>
      <c r="BV973" s="56"/>
      <c r="BW973" s="56"/>
      <c r="BX973" s="56"/>
      <c r="BY973" s="56"/>
      <c r="BZ973" s="56"/>
      <c r="CA973" s="56"/>
      <c r="CB973" s="56"/>
      <c r="CC973" s="56"/>
      <c r="CD973" s="56"/>
      <c r="CE973" s="56"/>
      <c r="CF973" s="56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6"/>
      <c r="CT973" s="56"/>
      <c r="CU973" s="56"/>
      <c r="CV973" s="56"/>
      <c r="CW973" s="56"/>
      <c r="CX973" s="56"/>
      <c r="CY973" s="56"/>
      <c r="CZ973" s="56"/>
      <c r="DA973" s="56"/>
      <c r="DB973" s="56"/>
      <c r="DC973" s="56"/>
      <c r="DD973" s="56"/>
      <c r="DE973" s="56"/>
      <c r="DF973" s="56"/>
      <c r="DG973" s="56"/>
      <c r="DH973" s="56"/>
      <c r="DI973" s="56"/>
      <c r="DJ973" s="56"/>
      <c r="DK973" s="56"/>
      <c r="DL973" s="56"/>
      <c r="DM973" s="56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6"/>
      <c r="EA973" s="56"/>
      <c r="EB973" s="56"/>
      <c r="EC973" s="56"/>
      <c r="ED973" s="56"/>
      <c r="EE973" s="56"/>
      <c r="EF973" s="56"/>
      <c r="EG973" s="56"/>
      <c r="EH973" s="56"/>
      <c r="EI973" s="56"/>
      <c r="EJ973" s="56"/>
      <c r="EK973" s="56"/>
      <c r="EL973" s="56"/>
      <c r="EM973" s="56"/>
      <c r="EN973" s="56"/>
      <c r="EO973" s="56"/>
      <c r="EP973" s="56"/>
      <c r="EQ973" s="56"/>
      <c r="ER973" s="56"/>
      <c r="ES973" s="56"/>
      <c r="ET973" s="56"/>
      <c r="EU973" s="56"/>
      <c r="EV973" s="56"/>
      <c r="EW973" s="56"/>
      <c r="EX973" s="56"/>
      <c r="EY973" s="56"/>
      <c r="EZ973" s="56"/>
      <c r="FA973" s="56"/>
      <c r="FB973" s="56"/>
      <c r="FC973" s="56"/>
      <c r="FD973" s="56"/>
      <c r="FE973" s="56"/>
      <c r="FF973" s="56"/>
      <c r="FG973" s="56"/>
      <c r="FH973" s="56"/>
      <c r="FI973" s="56"/>
      <c r="FJ973" s="56"/>
      <c r="FK973" s="56"/>
      <c r="FL973" s="56"/>
      <c r="FM973" s="56"/>
      <c r="FN973" s="56"/>
      <c r="FO973" s="56"/>
      <c r="FP973" s="56"/>
      <c r="FQ973" s="56"/>
      <c r="FR973" s="56"/>
      <c r="FS973" s="56"/>
      <c r="FT973" s="56"/>
      <c r="FU973" s="56"/>
      <c r="FV973" s="56"/>
      <c r="FW973" s="56"/>
      <c r="FX973" s="56"/>
      <c r="FY973" s="56"/>
      <c r="FZ973" s="56"/>
      <c r="GA973" s="56"/>
      <c r="GB973" s="56"/>
      <c r="GC973" s="56"/>
      <c r="GD973" s="56"/>
      <c r="GE973" s="56"/>
      <c r="GF973" s="56"/>
      <c r="GG973" s="56"/>
      <c r="GH973" s="56"/>
      <c r="GI973" s="56"/>
      <c r="GJ973" s="56"/>
      <c r="GK973" s="56"/>
      <c r="GL973" s="56"/>
      <c r="GM973" s="56"/>
      <c r="GN973" s="56"/>
      <c r="GO973" s="56"/>
      <c r="GP973" s="56"/>
      <c r="GQ973" s="56"/>
      <c r="GR973" s="56"/>
      <c r="GS973" s="56"/>
      <c r="GT973" s="56"/>
      <c r="GU973" s="56"/>
      <c r="GV973" s="56"/>
      <c r="GW973" s="56"/>
      <c r="GX973" s="56"/>
      <c r="GY973" s="56"/>
      <c r="GZ973" s="56"/>
      <c r="HA973" s="56"/>
      <c r="HB973" s="56"/>
      <c r="HC973" s="56"/>
      <c r="HD973" s="56"/>
      <c r="HE973" s="56"/>
      <c r="HF973" s="56"/>
      <c r="HG973" s="56"/>
      <c r="HH973" s="56"/>
      <c r="HI973" s="56"/>
      <c r="HJ973" s="56"/>
      <c r="HK973" s="56"/>
      <c r="HL973" s="56"/>
      <c r="HM973" s="56"/>
    </row>
    <row r="974" spans="2:221" x14ac:dyDescent="0.25"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  <c r="BU974" s="56"/>
      <c r="BV974" s="56"/>
      <c r="BW974" s="56"/>
      <c r="BX974" s="56"/>
      <c r="BY974" s="56"/>
      <c r="BZ974" s="56"/>
      <c r="CA974" s="56"/>
      <c r="CB974" s="56"/>
      <c r="CC974" s="56"/>
      <c r="CD974" s="56"/>
      <c r="CE974" s="56"/>
      <c r="CF974" s="56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6"/>
      <c r="CT974" s="56"/>
      <c r="CU974" s="56"/>
      <c r="CV974" s="56"/>
      <c r="CW974" s="56"/>
      <c r="CX974" s="56"/>
      <c r="CY974" s="56"/>
      <c r="CZ974" s="56"/>
      <c r="DA974" s="56"/>
      <c r="DB974" s="56"/>
      <c r="DC974" s="56"/>
      <c r="DD974" s="56"/>
      <c r="DE974" s="56"/>
      <c r="DF974" s="56"/>
      <c r="DG974" s="56"/>
      <c r="DH974" s="56"/>
      <c r="DI974" s="56"/>
      <c r="DJ974" s="56"/>
      <c r="DK974" s="56"/>
      <c r="DL974" s="56"/>
      <c r="DM974" s="56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6"/>
      <c r="EA974" s="56"/>
      <c r="EB974" s="56"/>
      <c r="EC974" s="56"/>
      <c r="ED974" s="56"/>
      <c r="EE974" s="56"/>
      <c r="EF974" s="56"/>
      <c r="EG974" s="56"/>
      <c r="EH974" s="56"/>
      <c r="EI974" s="56"/>
      <c r="EJ974" s="56"/>
      <c r="EK974" s="56"/>
      <c r="EL974" s="56"/>
      <c r="EM974" s="56"/>
      <c r="EN974" s="56"/>
      <c r="EO974" s="56"/>
      <c r="EP974" s="56"/>
      <c r="EQ974" s="56"/>
      <c r="ER974" s="56"/>
      <c r="ES974" s="56"/>
      <c r="ET974" s="56"/>
      <c r="EU974" s="56"/>
      <c r="EV974" s="56"/>
      <c r="EW974" s="56"/>
      <c r="EX974" s="56"/>
      <c r="EY974" s="56"/>
      <c r="EZ974" s="56"/>
      <c r="FA974" s="56"/>
      <c r="FB974" s="56"/>
      <c r="FC974" s="56"/>
      <c r="FD974" s="56"/>
      <c r="FE974" s="56"/>
      <c r="FF974" s="56"/>
      <c r="FG974" s="56"/>
      <c r="FH974" s="56"/>
      <c r="FI974" s="56"/>
      <c r="FJ974" s="56"/>
      <c r="FK974" s="56"/>
      <c r="FL974" s="56"/>
      <c r="FM974" s="56"/>
      <c r="FN974" s="56"/>
      <c r="FO974" s="56"/>
      <c r="FP974" s="56"/>
      <c r="FQ974" s="56"/>
      <c r="FR974" s="56"/>
      <c r="FS974" s="56"/>
      <c r="FT974" s="56"/>
      <c r="FU974" s="56"/>
      <c r="FV974" s="56"/>
      <c r="FW974" s="56"/>
      <c r="FX974" s="56"/>
      <c r="FY974" s="56"/>
      <c r="FZ974" s="56"/>
      <c r="GA974" s="56"/>
      <c r="GB974" s="56"/>
      <c r="GC974" s="56"/>
      <c r="GD974" s="56"/>
      <c r="GE974" s="56"/>
      <c r="GF974" s="56"/>
      <c r="GG974" s="56"/>
      <c r="GH974" s="56"/>
      <c r="GI974" s="56"/>
      <c r="GJ974" s="56"/>
      <c r="GK974" s="56"/>
      <c r="GL974" s="56"/>
      <c r="GM974" s="56"/>
      <c r="GN974" s="56"/>
      <c r="GO974" s="56"/>
      <c r="GP974" s="56"/>
      <c r="GQ974" s="56"/>
      <c r="GR974" s="56"/>
      <c r="GS974" s="56"/>
      <c r="GT974" s="56"/>
      <c r="GU974" s="56"/>
      <c r="GV974" s="56"/>
      <c r="GW974" s="56"/>
      <c r="GX974" s="56"/>
      <c r="GY974" s="56"/>
      <c r="GZ974" s="56"/>
      <c r="HA974" s="56"/>
      <c r="HB974" s="56"/>
      <c r="HC974" s="56"/>
      <c r="HD974" s="56"/>
      <c r="HE974" s="56"/>
      <c r="HF974" s="56"/>
      <c r="HG974" s="56"/>
      <c r="HH974" s="56"/>
      <c r="HI974" s="56"/>
      <c r="HJ974" s="56"/>
      <c r="HK974" s="56"/>
      <c r="HL974" s="56"/>
      <c r="HM974" s="56"/>
    </row>
    <row r="975" spans="2:221" x14ac:dyDescent="0.25"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  <c r="BU975" s="56"/>
      <c r="BV975" s="56"/>
      <c r="BW975" s="56"/>
      <c r="BX975" s="56"/>
      <c r="BY975" s="56"/>
      <c r="BZ975" s="56"/>
      <c r="CA975" s="56"/>
      <c r="CB975" s="56"/>
      <c r="CC975" s="56"/>
      <c r="CD975" s="56"/>
      <c r="CE975" s="56"/>
      <c r="CF975" s="56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6"/>
      <c r="CT975" s="56"/>
      <c r="CU975" s="56"/>
      <c r="CV975" s="56"/>
      <c r="CW975" s="56"/>
      <c r="CX975" s="56"/>
      <c r="CY975" s="56"/>
      <c r="CZ975" s="56"/>
      <c r="DA975" s="56"/>
      <c r="DB975" s="56"/>
      <c r="DC975" s="56"/>
      <c r="DD975" s="56"/>
      <c r="DE975" s="56"/>
      <c r="DF975" s="56"/>
      <c r="DG975" s="56"/>
      <c r="DH975" s="56"/>
      <c r="DI975" s="56"/>
      <c r="DJ975" s="56"/>
      <c r="DK975" s="56"/>
      <c r="DL975" s="56"/>
      <c r="DM975" s="56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6"/>
      <c r="EA975" s="56"/>
      <c r="EB975" s="56"/>
      <c r="EC975" s="56"/>
      <c r="ED975" s="56"/>
      <c r="EE975" s="56"/>
      <c r="EF975" s="56"/>
      <c r="EG975" s="56"/>
      <c r="EH975" s="56"/>
      <c r="EI975" s="56"/>
      <c r="EJ975" s="56"/>
      <c r="EK975" s="56"/>
      <c r="EL975" s="56"/>
      <c r="EM975" s="56"/>
      <c r="EN975" s="56"/>
      <c r="EO975" s="56"/>
      <c r="EP975" s="56"/>
      <c r="EQ975" s="56"/>
      <c r="ER975" s="56"/>
      <c r="ES975" s="56"/>
      <c r="ET975" s="56"/>
      <c r="EU975" s="56"/>
      <c r="EV975" s="56"/>
      <c r="EW975" s="56"/>
      <c r="EX975" s="56"/>
      <c r="EY975" s="56"/>
      <c r="EZ975" s="56"/>
      <c r="FA975" s="56"/>
      <c r="FB975" s="56"/>
      <c r="FC975" s="56"/>
      <c r="FD975" s="56"/>
      <c r="FE975" s="56"/>
      <c r="FF975" s="56"/>
      <c r="FG975" s="56"/>
      <c r="FH975" s="56"/>
      <c r="FI975" s="56"/>
      <c r="FJ975" s="56"/>
      <c r="FK975" s="56"/>
      <c r="FL975" s="56"/>
      <c r="FM975" s="56"/>
      <c r="FN975" s="56"/>
      <c r="FO975" s="56"/>
      <c r="FP975" s="56"/>
      <c r="FQ975" s="56"/>
      <c r="FR975" s="56"/>
      <c r="FS975" s="56"/>
      <c r="FT975" s="56"/>
      <c r="FU975" s="56"/>
      <c r="FV975" s="56"/>
      <c r="FW975" s="56"/>
      <c r="FX975" s="56"/>
      <c r="FY975" s="56"/>
      <c r="FZ975" s="56"/>
      <c r="GA975" s="56"/>
      <c r="GB975" s="56"/>
      <c r="GC975" s="56"/>
      <c r="GD975" s="56"/>
      <c r="GE975" s="56"/>
      <c r="GF975" s="56"/>
      <c r="GG975" s="56"/>
      <c r="GH975" s="56"/>
      <c r="GI975" s="56"/>
      <c r="GJ975" s="56"/>
      <c r="GK975" s="56"/>
      <c r="GL975" s="56"/>
      <c r="GM975" s="56"/>
      <c r="GN975" s="56"/>
      <c r="GO975" s="56"/>
      <c r="GP975" s="56"/>
      <c r="GQ975" s="56"/>
      <c r="GR975" s="56"/>
      <c r="GS975" s="56"/>
      <c r="GT975" s="56"/>
      <c r="GU975" s="56"/>
      <c r="GV975" s="56"/>
      <c r="GW975" s="56"/>
      <c r="GX975" s="56"/>
      <c r="GY975" s="56"/>
      <c r="GZ975" s="56"/>
      <c r="HA975" s="56"/>
      <c r="HB975" s="56"/>
      <c r="HC975" s="56"/>
      <c r="HD975" s="56"/>
      <c r="HE975" s="56"/>
      <c r="HF975" s="56"/>
      <c r="HG975" s="56"/>
      <c r="HH975" s="56"/>
      <c r="HI975" s="56"/>
      <c r="HJ975" s="56"/>
      <c r="HK975" s="56"/>
      <c r="HL975" s="56"/>
      <c r="HM975" s="56"/>
    </row>
    <row r="976" spans="2:221" x14ac:dyDescent="0.25"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  <c r="BU976" s="56"/>
      <c r="BV976" s="56"/>
      <c r="BW976" s="56"/>
      <c r="BX976" s="56"/>
      <c r="BY976" s="56"/>
      <c r="BZ976" s="56"/>
      <c r="CA976" s="56"/>
      <c r="CB976" s="56"/>
      <c r="CC976" s="56"/>
      <c r="CD976" s="56"/>
      <c r="CE976" s="56"/>
      <c r="CF976" s="56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6"/>
      <c r="CT976" s="56"/>
      <c r="CU976" s="56"/>
      <c r="CV976" s="56"/>
      <c r="CW976" s="56"/>
      <c r="CX976" s="56"/>
      <c r="CY976" s="56"/>
      <c r="CZ976" s="56"/>
      <c r="DA976" s="56"/>
      <c r="DB976" s="56"/>
      <c r="DC976" s="56"/>
      <c r="DD976" s="56"/>
      <c r="DE976" s="56"/>
      <c r="DF976" s="56"/>
      <c r="DG976" s="56"/>
      <c r="DH976" s="56"/>
      <c r="DI976" s="56"/>
      <c r="DJ976" s="56"/>
      <c r="DK976" s="56"/>
      <c r="DL976" s="56"/>
      <c r="DM976" s="56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6"/>
      <c r="EA976" s="56"/>
      <c r="EB976" s="56"/>
      <c r="EC976" s="56"/>
      <c r="ED976" s="56"/>
      <c r="EE976" s="56"/>
      <c r="EF976" s="56"/>
      <c r="EG976" s="56"/>
      <c r="EH976" s="56"/>
      <c r="EI976" s="56"/>
      <c r="EJ976" s="56"/>
      <c r="EK976" s="56"/>
      <c r="EL976" s="56"/>
      <c r="EM976" s="56"/>
      <c r="EN976" s="56"/>
      <c r="EO976" s="56"/>
      <c r="EP976" s="56"/>
      <c r="EQ976" s="56"/>
      <c r="ER976" s="56"/>
      <c r="ES976" s="56"/>
      <c r="ET976" s="56"/>
      <c r="EU976" s="56"/>
      <c r="EV976" s="56"/>
      <c r="EW976" s="56"/>
      <c r="EX976" s="56"/>
      <c r="EY976" s="56"/>
      <c r="EZ976" s="56"/>
      <c r="FA976" s="56"/>
      <c r="FB976" s="56"/>
      <c r="FC976" s="56"/>
      <c r="FD976" s="56"/>
      <c r="FE976" s="56"/>
      <c r="FF976" s="56"/>
      <c r="FG976" s="56"/>
      <c r="FH976" s="56"/>
      <c r="FI976" s="56"/>
      <c r="FJ976" s="56"/>
      <c r="FK976" s="56"/>
      <c r="FL976" s="56"/>
      <c r="FM976" s="56"/>
      <c r="FN976" s="56"/>
      <c r="FO976" s="56"/>
      <c r="FP976" s="56"/>
      <c r="FQ976" s="56"/>
      <c r="FR976" s="56"/>
      <c r="FS976" s="56"/>
      <c r="FT976" s="56"/>
      <c r="FU976" s="56"/>
      <c r="FV976" s="56"/>
      <c r="FW976" s="56"/>
      <c r="FX976" s="56"/>
      <c r="FY976" s="56"/>
      <c r="FZ976" s="56"/>
      <c r="GA976" s="56"/>
      <c r="GB976" s="56"/>
      <c r="GC976" s="56"/>
      <c r="GD976" s="56"/>
      <c r="GE976" s="56"/>
      <c r="GF976" s="56"/>
      <c r="GG976" s="56"/>
      <c r="GH976" s="56"/>
      <c r="GI976" s="56"/>
      <c r="GJ976" s="56"/>
      <c r="GK976" s="56"/>
      <c r="GL976" s="56"/>
      <c r="GM976" s="56"/>
      <c r="GN976" s="56"/>
      <c r="GO976" s="56"/>
      <c r="GP976" s="56"/>
      <c r="GQ976" s="56"/>
      <c r="GR976" s="56"/>
      <c r="GS976" s="56"/>
      <c r="GT976" s="56"/>
      <c r="GU976" s="56"/>
      <c r="GV976" s="56"/>
      <c r="GW976" s="56"/>
      <c r="GX976" s="56"/>
      <c r="GY976" s="56"/>
      <c r="GZ976" s="56"/>
      <c r="HA976" s="56"/>
      <c r="HB976" s="56"/>
      <c r="HC976" s="56"/>
      <c r="HD976" s="56"/>
      <c r="HE976" s="56"/>
      <c r="HF976" s="56"/>
      <c r="HG976" s="56"/>
      <c r="HH976" s="56"/>
      <c r="HI976" s="56"/>
      <c r="HJ976" s="56"/>
      <c r="HK976" s="56"/>
      <c r="HL976" s="56"/>
      <c r="HM976" s="56"/>
    </row>
    <row r="977" spans="2:221" x14ac:dyDescent="0.25"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  <c r="BU977" s="56"/>
      <c r="BV977" s="56"/>
      <c r="BW977" s="56"/>
      <c r="BX977" s="56"/>
      <c r="BY977" s="56"/>
      <c r="BZ977" s="56"/>
      <c r="CA977" s="56"/>
      <c r="CB977" s="56"/>
      <c r="CC977" s="56"/>
      <c r="CD977" s="56"/>
      <c r="CE977" s="56"/>
      <c r="CF977" s="56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6"/>
      <c r="CT977" s="56"/>
      <c r="CU977" s="56"/>
      <c r="CV977" s="56"/>
      <c r="CW977" s="56"/>
      <c r="CX977" s="56"/>
      <c r="CY977" s="56"/>
      <c r="CZ977" s="56"/>
      <c r="DA977" s="56"/>
      <c r="DB977" s="56"/>
      <c r="DC977" s="56"/>
      <c r="DD977" s="56"/>
      <c r="DE977" s="56"/>
      <c r="DF977" s="56"/>
      <c r="DG977" s="56"/>
      <c r="DH977" s="56"/>
      <c r="DI977" s="56"/>
      <c r="DJ977" s="56"/>
      <c r="DK977" s="56"/>
      <c r="DL977" s="56"/>
      <c r="DM977" s="56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6"/>
      <c r="EA977" s="56"/>
      <c r="EB977" s="56"/>
      <c r="EC977" s="56"/>
      <c r="ED977" s="56"/>
      <c r="EE977" s="56"/>
      <c r="EF977" s="56"/>
      <c r="EG977" s="56"/>
      <c r="EH977" s="56"/>
      <c r="EI977" s="56"/>
      <c r="EJ977" s="56"/>
      <c r="EK977" s="56"/>
      <c r="EL977" s="56"/>
      <c r="EM977" s="56"/>
      <c r="EN977" s="56"/>
      <c r="EO977" s="56"/>
      <c r="EP977" s="56"/>
      <c r="EQ977" s="56"/>
      <c r="ER977" s="56"/>
      <c r="ES977" s="56"/>
      <c r="ET977" s="56"/>
      <c r="EU977" s="56"/>
      <c r="EV977" s="56"/>
      <c r="EW977" s="56"/>
      <c r="EX977" s="56"/>
      <c r="EY977" s="56"/>
      <c r="EZ977" s="56"/>
      <c r="FA977" s="56"/>
      <c r="FB977" s="56"/>
      <c r="FC977" s="56"/>
      <c r="FD977" s="56"/>
      <c r="FE977" s="56"/>
      <c r="FF977" s="56"/>
      <c r="FG977" s="56"/>
      <c r="FH977" s="56"/>
      <c r="FI977" s="56"/>
      <c r="FJ977" s="56"/>
      <c r="FK977" s="56"/>
      <c r="FL977" s="56"/>
      <c r="FM977" s="56"/>
      <c r="FN977" s="56"/>
      <c r="FO977" s="56"/>
      <c r="FP977" s="56"/>
      <c r="FQ977" s="56"/>
      <c r="FR977" s="56"/>
      <c r="FS977" s="56"/>
      <c r="FT977" s="56"/>
      <c r="FU977" s="56"/>
      <c r="FV977" s="56"/>
      <c r="FW977" s="56"/>
      <c r="FX977" s="56"/>
      <c r="FY977" s="56"/>
      <c r="FZ977" s="56"/>
      <c r="GA977" s="56"/>
      <c r="GB977" s="56"/>
      <c r="GC977" s="56"/>
      <c r="GD977" s="56"/>
      <c r="GE977" s="56"/>
      <c r="GF977" s="56"/>
      <c r="GG977" s="56"/>
      <c r="GH977" s="56"/>
      <c r="GI977" s="56"/>
      <c r="GJ977" s="56"/>
      <c r="GK977" s="56"/>
      <c r="GL977" s="56"/>
      <c r="GM977" s="56"/>
      <c r="GN977" s="56"/>
      <c r="GO977" s="56"/>
      <c r="GP977" s="56"/>
      <c r="GQ977" s="56"/>
      <c r="GR977" s="56"/>
      <c r="GS977" s="56"/>
      <c r="GT977" s="56"/>
      <c r="GU977" s="56"/>
      <c r="GV977" s="56"/>
      <c r="GW977" s="56"/>
      <c r="GX977" s="56"/>
      <c r="GY977" s="56"/>
      <c r="GZ977" s="56"/>
      <c r="HA977" s="56"/>
      <c r="HB977" s="56"/>
      <c r="HC977" s="56"/>
      <c r="HD977" s="56"/>
      <c r="HE977" s="56"/>
      <c r="HF977" s="56"/>
      <c r="HG977" s="56"/>
      <c r="HH977" s="56"/>
      <c r="HI977" s="56"/>
      <c r="HJ977" s="56"/>
      <c r="HK977" s="56"/>
      <c r="HL977" s="56"/>
      <c r="HM977" s="56"/>
    </row>
    <row r="978" spans="2:221" x14ac:dyDescent="0.25"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  <c r="BT978" s="56"/>
      <c r="BU978" s="56"/>
      <c r="BV978" s="56"/>
      <c r="BW978" s="56"/>
      <c r="BX978" s="56"/>
      <c r="BY978" s="56"/>
      <c r="BZ978" s="56"/>
      <c r="CA978" s="56"/>
      <c r="CB978" s="56"/>
      <c r="CC978" s="56"/>
      <c r="CD978" s="56"/>
      <c r="CE978" s="56"/>
      <c r="CF978" s="56"/>
      <c r="CG978" s="56"/>
      <c r="CH978" s="56"/>
      <c r="CI978" s="56"/>
      <c r="CJ978" s="56"/>
      <c r="CK978" s="56"/>
      <c r="CL978" s="56"/>
      <c r="CM978" s="56"/>
      <c r="CN978" s="56"/>
      <c r="CO978" s="56"/>
      <c r="CP978" s="56"/>
      <c r="CQ978" s="56"/>
      <c r="CR978" s="56"/>
      <c r="CS978" s="56"/>
      <c r="CT978" s="56"/>
      <c r="CU978" s="56"/>
      <c r="CV978" s="56"/>
      <c r="CW978" s="56"/>
      <c r="CX978" s="56"/>
      <c r="CY978" s="56"/>
      <c r="CZ978" s="56"/>
      <c r="DA978" s="56"/>
      <c r="DB978" s="56"/>
      <c r="DC978" s="56"/>
      <c r="DD978" s="56"/>
      <c r="DE978" s="56"/>
      <c r="DF978" s="56"/>
      <c r="DG978" s="56"/>
      <c r="DH978" s="56"/>
      <c r="DI978" s="56"/>
      <c r="DJ978" s="56"/>
      <c r="DK978" s="56"/>
      <c r="DL978" s="56"/>
      <c r="DM978" s="56"/>
      <c r="DN978" s="56"/>
      <c r="DO978" s="56"/>
      <c r="DP978" s="56"/>
      <c r="DQ978" s="56"/>
      <c r="DR978" s="56"/>
      <c r="DS978" s="56"/>
      <c r="DT978" s="56"/>
      <c r="DU978" s="56"/>
      <c r="DV978" s="56"/>
      <c r="DW978" s="56"/>
      <c r="DX978" s="56"/>
      <c r="DY978" s="56"/>
      <c r="DZ978" s="56"/>
      <c r="EA978" s="56"/>
      <c r="EB978" s="56"/>
      <c r="EC978" s="56"/>
      <c r="ED978" s="56"/>
      <c r="EE978" s="56"/>
      <c r="EF978" s="56"/>
      <c r="EG978" s="56"/>
      <c r="EH978" s="56"/>
      <c r="EI978" s="56"/>
      <c r="EJ978" s="56"/>
      <c r="EK978" s="56"/>
      <c r="EL978" s="56"/>
      <c r="EM978" s="56"/>
      <c r="EN978" s="56"/>
      <c r="EO978" s="56"/>
      <c r="EP978" s="56"/>
      <c r="EQ978" s="56"/>
      <c r="ER978" s="56"/>
      <c r="ES978" s="56"/>
      <c r="ET978" s="56"/>
      <c r="EU978" s="56"/>
      <c r="EV978" s="56"/>
      <c r="EW978" s="56"/>
      <c r="EX978" s="56"/>
      <c r="EY978" s="56"/>
      <c r="EZ978" s="56"/>
      <c r="FA978" s="56"/>
      <c r="FB978" s="56"/>
      <c r="FC978" s="56"/>
      <c r="FD978" s="56"/>
      <c r="FE978" s="56"/>
      <c r="FF978" s="56"/>
      <c r="FG978" s="56"/>
      <c r="FH978" s="56"/>
      <c r="FI978" s="56"/>
      <c r="FJ978" s="56"/>
      <c r="FK978" s="56"/>
      <c r="FL978" s="56"/>
      <c r="FM978" s="56"/>
      <c r="FN978" s="56"/>
      <c r="FO978" s="56"/>
      <c r="FP978" s="56"/>
      <c r="FQ978" s="56"/>
      <c r="FR978" s="56"/>
      <c r="FS978" s="56"/>
      <c r="FT978" s="56"/>
      <c r="FU978" s="56"/>
      <c r="FV978" s="56"/>
      <c r="FW978" s="56"/>
      <c r="FX978" s="56"/>
      <c r="FY978" s="56"/>
      <c r="FZ978" s="56"/>
      <c r="GA978" s="56"/>
      <c r="GB978" s="56"/>
      <c r="GC978" s="56"/>
      <c r="GD978" s="56"/>
      <c r="GE978" s="56"/>
      <c r="GF978" s="56"/>
      <c r="GG978" s="56"/>
      <c r="GH978" s="56"/>
      <c r="GI978" s="56"/>
      <c r="GJ978" s="56"/>
      <c r="GK978" s="56"/>
      <c r="GL978" s="56"/>
      <c r="GM978" s="56"/>
      <c r="GN978" s="56"/>
      <c r="GO978" s="56"/>
      <c r="GP978" s="56"/>
      <c r="GQ978" s="56"/>
      <c r="GR978" s="56"/>
      <c r="GS978" s="56"/>
      <c r="GT978" s="56"/>
      <c r="GU978" s="56"/>
      <c r="GV978" s="56"/>
      <c r="GW978" s="56"/>
      <c r="GX978" s="56"/>
      <c r="GY978" s="56"/>
      <c r="GZ978" s="56"/>
      <c r="HA978" s="56"/>
      <c r="HB978" s="56"/>
      <c r="HC978" s="56"/>
      <c r="HD978" s="56"/>
      <c r="HE978" s="56"/>
      <c r="HF978" s="56"/>
      <c r="HG978" s="56"/>
      <c r="HH978" s="56"/>
      <c r="HI978" s="56"/>
      <c r="HJ978" s="56"/>
      <c r="HK978" s="56"/>
      <c r="HL978" s="56"/>
      <c r="HM978" s="56"/>
    </row>
    <row r="979" spans="2:221" x14ac:dyDescent="0.25"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  <c r="BU979" s="56"/>
      <c r="BV979" s="56"/>
      <c r="BW979" s="56"/>
      <c r="BX979" s="56"/>
      <c r="BY979" s="56"/>
      <c r="BZ979" s="56"/>
      <c r="CA979" s="56"/>
      <c r="CB979" s="56"/>
      <c r="CC979" s="56"/>
      <c r="CD979" s="56"/>
      <c r="CE979" s="56"/>
      <c r="CF979" s="56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6"/>
      <c r="CT979" s="56"/>
      <c r="CU979" s="56"/>
      <c r="CV979" s="56"/>
      <c r="CW979" s="56"/>
      <c r="CX979" s="56"/>
      <c r="CY979" s="56"/>
      <c r="CZ979" s="56"/>
      <c r="DA979" s="56"/>
      <c r="DB979" s="56"/>
      <c r="DC979" s="56"/>
      <c r="DD979" s="56"/>
      <c r="DE979" s="56"/>
      <c r="DF979" s="56"/>
      <c r="DG979" s="56"/>
      <c r="DH979" s="56"/>
      <c r="DI979" s="56"/>
      <c r="DJ979" s="56"/>
      <c r="DK979" s="56"/>
      <c r="DL979" s="56"/>
      <c r="DM979" s="56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6"/>
      <c r="EA979" s="56"/>
      <c r="EB979" s="56"/>
      <c r="EC979" s="56"/>
      <c r="ED979" s="56"/>
      <c r="EE979" s="56"/>
      <c r="EF979" s="56"/>
      <c r="EG979" s="56"/>
      <c r="EH979" s="56"/>
      <c r="EI979" s="56"/>
      <c r="EJ979" s="56"/>
      <c r="EK979" s="56"/>
      <c r="EL979" s="56"/>
      <c r="EM979" s="56"/>
      <c r="EN979" s="56"/>
      <c r="EO979" s="56"/>
      <c r="EP979" s="56"/>
      <c r="EQ979" s="56"/>
      <c r="ER979" s="56"/>
      <c r="ES979" s="56"/>
      <c r="ET979" s="56"/>
      <c r="EU979" s="56"/>
      <c r="EV979" s="56"/>
      <c r="EW979" s="56"/>
      <c r="EX979" s="56"/>
      <c r="EY979" s="56"/>
      <c r="EZ979" s="56"/>
      <c r="FA979" s="56"/>
      <c r="FB979" s="56"/>
      <c r="FC979" s="56"/>
      <c r="FD979" s="56"/>
      <c r="FE979" s="56"/>
      <c r="FF979" s="56"/>
      <c r="FG979" s="56"/>
      <c r="FH979" s="56"/>
      <c r="FI979" s="56"/>
      <c r="FJ979" s="56"/>
      <c r="FK979" s="56"/>
      <c r="FL979" s="56"/>
      <c r="FM979" s="56"/>
      <c r="FN979" s="56"/>
      <c r="FO979" s="56"/>
      <c r="FP979" s="56"/>
      <c r="FQ979" s="56"/>
      <c r="FR979" s="56"/>
      <c r="FS979" s="56"/>
      <c r="FT979" s="56"/>
      <c r="FU979" s="56"/>
      <c r="FV979" s="56"/>
      <c r="FW979" s="56"/>
      <c r="FX979" s="56"/>
      <c r="FY979" s="56"/>
      <c r="FZ979" s="56"/>
      <c r="GA979" s="56"/>
      <c r="GB979" s="56"/>
      <c r="GC979" s="56"/>
      <c r="GD979" s="56"/>
      <c r="GE979" s="56"/>
      <c r="GF979" s="56"/>
      <c r="GG979" s="56"/>
      <c r="GH979" s="56"/>
      <c r="GI979" s="56"/>
      <c r="GJ979" s="56"/>
      <c r="GK979" s="56"/>
      <c r="GL979" s="56"/>
      <c r="GM979" s="56"/>
      <c r="GN979" s="56"/>
      <c r="GO979" s="56"/>
      <c r="GP979" s="56"/>
      <c r="GQ979" s="56"/>
      <c r="GR979" s="56"/>
      <c r="GS979" s="56"/>
      <c r="GT979" s="56"/>
      <c r="GU979" s="56"/>
      <c r="GV979" s="56"/>
      <c r="GW979" s="56"/>
      <c r="GX979" s="56"/>
      <c r="GY979" s="56"/>
      <c r="GZ979" s="56"/>
      <c r="HA979" s="56"/>
      <c r="HB979" s="56"/>
      <c r="HC979" s="56"/>
      <c r="HD979" s="56"/>
      <c r="HE979" s="56"/>
      <c r="HF979" s="56"/>
      <c r="HG979" s="56"/>
      <c r="HH979" s="56"/>
      <c r="HI979" s="56"/>
      <c r="HJ979" s="56"/>
      <c r="HK979" s="56"/>
      <c r="HL979" s="56"/>
      <c r="HM979" s="56"/>
    </row>
    <row r="980" spans="2:221" x14ac:dyDescent="0.25"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  <c r="BU980" s="56"/>
      <c r="BV980" s="56"/>
      <c r="BW980" s="56"/>
      <c r="BX980" s="56"/>
      <c r="BY980" s="56"/>
      <c r="BZ980" s="56"/>
      <c r="CA980" s="56"/>
      <c r="CB980" s="56"/>
      <c r="CC980" s="56"/>
      <c r="CD980" s="56"/>
      <c r="CE980" s="56"/>
      <c r="CF980" s="56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6"/>
      <c r="CT980" s="56"/>
      <c r="CU980" s="56"/>
      <c r="CV980" s="56"/>
      <c r="CW980" s="56"/>
      <c r="CX980" s="56"/>
      <c r="CY980" s="56"/>
      <c r="CZ980" s="56"/>
      <c r="DA980" s="56"/>
      <c r="DB980" s="56"/>
      <c r="DC980" s="56"/>
      <c r="DD980" s="56"/>
      <c r="DE980" s="56"/>
      <c r="DF980" s="56"/>
      <c r="DG980" s="56"/>
      <c r="DH980" s="56"/>
      <c r="DI980" s="56"/>
      <c r="DJ980" s="56"/>
      <c r="DK980" s="56"/>
      <c r="DL980" s="56"/>
      <c r="DM980" s="56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6"/>
      <c r="EA980" s="56"/>
      <c r="EB980" s="56"/>
      <c r="EC980" s="56"/>
      <c r="ED980" s="56"/>
      <c r="EE980" s="56"/>
      <c r="EF980" s="56"/>
      <c r="EG980" s="56"/>
      <c r="EH980" s="56"/>
      <c r="EI980" s="56"/>
      <c r="EJ980" s="56"/>
      <c r="EK980" s="56"/>
      <c r="EL980" s="56"/>
      <c r="EM980" s="56"/>
      <c r="EN980" s="56"/>
      <c r="EO980" s="56"/>
      <c r="EP980" s="56"/>
      <c r="EQ980" s="56"/>
      <c r="ER980" s="56"/>
      <c r="ES980" s="56"/>
      <c r="ET980" s="56"/>
      <c r="EU980" s="56"/>
      <c r="EV980" s="56"/>
      <c r="EW980" s="56"/>
      <c r="EX980" s="56"/>
      <c r="EY980" s="56"/>
      <c r="EZ980" s="56"/>
      <c r="FA980" s="56"/>
      <c r="FB980" s="56"/>
      <c r="FC980" s="56"/>
      <c r="FD980" s="56"/>
      <c r="FE980" s="56"/>
      <c r="FF980" s="56"/>
      <c r="FG980" s="56"/>
      <c r="FH980" s="56"/>
      <c r="FI980" s="56"/>
      <c r="FJ980" s="56"/>
      <c r="FK980" s="56"/>
      <c r="FL980" s="56"/>
      <c r="FM980" s="56"/>
      <c r="FN980" s="56"/>
      <c r="FO980" s="56"/>
      <c r="FP980" s="56"/>
      <c r="FQ980" s="56"/>
      <c r="FR980" s="56"/>
      <c r="FS980" s="56"/>
      <c r="FT980" s="56"/>
      <c r="FU980" s="56"/>
      <c r="FV980" s="56"/>
      <c r="FW980" s="56"/>
      <c r="FX980" s="56"/>
      <c r="FY980" s="56"/>
      <c r="FZ980" s="56"/>
      <c r="GA980" s="56"/>
      <c r="GB980" s="56"/>
      <c r="GC980" s="56"/>
      <c r="GD980" s="56"/>
      <c r="GE980" s="56"/>
      <c r="GF980" s="56"/>
      <c r="GG980" s="56"/>
      <c r="GH980" s="56"/>
      <c r="GI980" s="56"/>
      <c r="GJ980" s="56"/>
      <c r="GK980" s="56"/>
      <c r="GL980" s="56"/>
      <c r="GM980" s="56"/>
      <c r="GN980" s="56"/>
      <c r="GO980" s="56"/>
      <c r="GP980" s="56"/>
      <c r="GQ980" s="56"/>
      <c r="GR980" s="56"/>
      <c r="GS980" s="56"/>
      <c r="GT980" s="56"/>
      <c r="GU980" s="56"/>
      <c r="GV980" s="56"/>
      <c r="GW980" s="56"/>
      <c r="GX980" s="56"/>
      <c r="GY980" s="56"/>
      <c r="GZ980" s="56"/>
      <c r="HA980" s="56"/>
      <c r="HB980" s="56"/>
      <c r="HC980" s="56"/>
      <c r="HD980" s="56"/>
      <c r="HE980" s="56"/>
      <c r="HF980" s="56"/>
      <c r="HG980" s="56"/>
      <c r="HH980" s="56"/>
      <c r="HI980" s="56"/>
      <c r="HJ980" s="56"/>
      <c r="HK980" s="56"/>
      <c r="HL980" s="56"/>
      <c r="HM980" s="56"/>
    </row>
    <row r="981" spans="2:221" x14ac:dyDescent="0.25"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  <c r="BU981" s="56"/>
      <c r="BV981" s="56"/>
      <c r="BW981" s="56"/>
      <c r="BX981" s="56"/>
      <c r="BY981" s="56"/>
      <c r="BZ981" s="56"/>
      <c r="CA981" s="56"/>
      <c r="CB981" s="56"/>
      <c r="CC981" s="56"/>
      <c r="CD981" s="56"/>
      <c r="CE981" s="56"/>
      <c r="CF981" s="56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6"/>
      <c r="CT981" s="56"/>
      <c r="CU981" s="56"/>
      <c r="CV981" s="56"/>
      <c r="CW981" s="56"/>
      <c r="CX981" s="56"/>
      <c r="CY981" s="56"/>
      <c r="CZ981" s="56"/>
      <c r="DA981" s="56"/>
      <c r="DB981" s="56"/>
      <c r="DC981" s="56"/>
      <c r="DD981" s="56"/>
      <c r="DE981" s="56"/>
      <c r="DF981" s="56"/>
      <c r="DG981" s="56"/>
      <c r="DH981" s="56"/>
      <c r="DI981" s="56"/>
      <c r="DJ981" s="56"/>
      <c r="DK981" s="56"/>
      <c r="DL981" s="56"/>
      <c r="DM981" s="56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6"/>
      <c r="EA981" s="56"/>
      <c r="EB981" s="56"/>
      <c r="EC981" s="56"/>
      <c r="ED981" s="56"/>
      <c r="EE981" s="56"/>
      <c r="EF981" s="56"/>
      <c r="EG981" s="56"/>
      <c r="EH981" s="56"/>
      <c r="EI981" s="56"/>
      <c r="EJ981" s="56"/>
      <c r="EK981" s="56"/>
      <c r="EL981" s="56"/>
      <c r="EM981" s="56"/>
      <c r="EN981" s="56"/>
      <c r="EO981" s="56"/>
      <c r="EP981" s="56"/>
      <c r="EQ981" s="56"/>
      <c r="ER981" s="56"/>
      <c r="ES981" s="56"/>
      <c r="ET981" s="56"/>
      <c r="EU981" s="56"/>
      <c r="EV981" s="56"/>
      <c r="EW981" s="56"/>
      <c r="EX981" s="56"/>
      <c r="EY981" s="56"/>
      <c r="EZ981" s="56"/>
      <c r="FA981" s="56"/>
      <c r="FB981" s="56"/>
      <c r="FC981" s="56"/>
      <c r="FD981" s="56"/>
      <c r="FE981" s="56"/>
      <c r="FF981" s="56"/>
      <c r="FG981" s="56"/>
      <c r="FH981" s="56"/>
      <c r="FI981" s="56"/>
      <c r="FJ981" s="56"/>
      <c r="FK981" s="56"/>
      <c r="FL981" s="56"/>
      <c r="FM981" s="56"/>
      <c r="FN981" s="56"/>
      <c r="FO981" s="56"/>
      <c r="FP981" s="56"/>
      <c r="FQ981" s="56"/>
      <c r="FR981" s="56"/>
      <c r="FS981" s="56"/>
      <c r="FT981" s="56"/>
      <c r="FU981" s="56"/>
      <c r="FV981" s="56"/>
      <c r="FW981" s="56"/>
      <c r="FX981" s="56"/>
      <c r="FY981" s="56"/>
      <c r="FZ981" s="56"/>
      <c r="GA981" s="56"/>
      <c r="GB981" s="56"/>
      <c r="GC981" s="56"/>
      <c r="GD981" s="56"/>
      <c r="GE981" s="56"/>
      <c r="GF981" s="56"/>
      <c r="GG981" s="56"/>
      <c r="GH981" s="56"/>
      <c r="GI981" s="56"/>
      <c r="GJ981" s="56"/>
      <c r="GK981" s="56"/>
      <c r="GL981" s="56"/>
      <c r="GM981" s="56"/>
      <c r="GN981" s="56"/>
      <c r="GO981" s="56"/>
      <c r="GP981" s="56"/>
      <c r="GQ981" s="56"/>
      <c r="GR981" s="56"/>
      <c r="GS981" s="56"/>
      <c r="GT981" s="56"/>
      <c r="GU981" s="56"/>
      <c r="GV981" s="56"/>
      <c r="GW981" s="56"/>
      <c r="GX981" s="56"/>
      <c r="GY981" s="56"/>
      <c r="GZ981" s="56"/>
      <c r="HA981" s="56"/>
      <c r="HB981" s="56"/>
      <c r="HC981" s="56"/>
      <c r="HD981" s="56"/>
      <c r="HE981" s="56"/>
      <c r="HF981" s="56"/>
      <c r="HG981" s="56"/>
      <c r="HH981" s="56"/>
      <c r="HI981" s="56"/>
      <c r="HJ981" s="56"/>
      <c r="HK981" s="56"/>
      <c r="HL981" s="56"/>
      <c r="HM981" s="56"/>
    </row>
    <row r="982" spans="2:221" x14ac:dyDescent="0.25"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  <c r="BU982" s="56"/>
      <c r="BV982" s="56"/>
      <c r="BW982" s="56"/>
      <c r="BX982" s="56"/>
      <c r="BY982" s="56"/>
      <c r="BZ982" s="56"/>
      <c r="CA982" s="56"/>
      <c r="CB982" s="56"/>
      <c r="CC982" s="56"/>
      <c r="CD982" s="56"/>
      <c r="CE982" s="56"/>
      <c r="CF982" s="56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6"/>
      <c r="CT982" s="56"/>
      <c r="CU982" s="56"/>
      <c r="CV982" s="56"/>
      <c r="CW982" s="56"/>
      <c r="CX982" s="56"/>
      <c r="CY982" s="56"/>
      <c r="CZ982" s="56"/>
      <c r="DA982" s="56"/>
      <c r="DB982" s="56"/>
      <c r="DC982" s="56"/>
      <c r="DD982" s="56"/>
      <c r="DE982" s="56"/>
      <c r="DF982" s="56"/>
      <c r="DG982" s="56"/>
      <c r="DH982" s="56"/>
      <c r="DI982" s="56"/>
      <c r="DJ982" s="56"/>
      <c r="DK982" s="56"/>
      <c r="DL982" s="56"/>
      <c r="DM982" s="56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6"/>
      <c r="EA982" s="56"/>
      <c r="EB982" s="56"/>
      <c r="EC982" s="56"/>
      <c r="ED982" s="56"/>
      <c r="EE982" s="56"/>
      <c r="EF982" s="56"/>
      <c r="EG982" s="56"/>
      <c r="EH982" s="56"/>
      <c r="EI982" s="56"/>
      <c r="EJ982" s="56"/>
      <c r="EK982" s="56"/>
      <c r="EL982" s="56"/>
      <c r="EM982" s="56"/>
      <c r="EN982" s="56"/>
      <c r="EO982" s="56"/>
      <c r="EP982" s="56"/>
      <c r="EQ982" s="56"/>
      <c r="ER982" s="56"/>
      <c r="ES982" s="56"/>
      <c r="ET982" s="56"/>
      <c r="EU982" s="56"/>
      <c r="EV982" s="56"/>
      <c r="EW982" s="56"/>
      <c r="EX982" s="56"/>
      <c r="EY982" s="56"/>
      <c r="EZ982" s="56"/>
      <c r="FA982" s="56"/>
      <c r="FB982" s="56"/>
      <c r="FC982" s="56"/>
      <c r="FD982" s="56"/>
      <c r="FE982" s="56"/>
      <c r="FF982" s="56"/>
      <c r="FG982" s="56"/>
      <c r="FH982" s="56"/>
      <c r="FI982" s="56"/>
      <c r="FJ982" s="56"/>
      <c r="FK982" s="56"/>
      <c r="FL982" s="56"/>
      <c r="FM982" s="56"/>
      <c r="FN982" s="56"/>
      <c r="FO982" s="56"/>
      <c r="FP982" s="56"/>
      <c r="FQ982" s="56"/>
      <c r="FR982" s="56"/>
      <c r="FS982" s="56"/>
      <c r="FT982" s="56"/>
      <c r="FU982" s="56"/>
      <c r="FV982" s="56"/>
      <c r="FW982" s="56"/>
      <c r="FX982" s="56"/>
      <c r="FY982" s="56"/>
      <c r="FZ982" s="56"/>
      <c r="GA982" s="56"/>
      <c r="GB982" s="56"/>
      <c r="GC982" s="56"/>
      <c r="GD982" s="56"/>
      <c r="GE982" s="56"/>
      <c r="GF982" s="56"/>
      <c r="GG982" s="56"/>
      <c r="GH982" s="56"/>
      <c r="GI982" s="56"/>
      <c r="GJ982" s="56"/>
      <c r="GK982" s="56"/>
      <c r="GL982" s="56"/>
      <c r="GM982" s="56"/>
      <c r="GN982" s="56"/>
      <c r="GO982" s="56"/>
      <c r="GP982" s="56"/>
      <c r="GQ982" s="56"/>
      <c r="GR982" s="56"/>
      <c r="GS982" s="56"/>
      <c r="GT982" s="56"/>
      <c r="GU982" s="56"/>
      <c r="GV982" s="56"/>
      <c r="GW982" s="56"/>
      <c r="GX982" s="56"/>
      <c r="GY982" s="56"/>
      <c r="GZ982" s="56"/>
      <c r="HA982" s="56"/>
      <c r="HB982" s="56"/>
      <c r="HC982" s="56"/>
      <c r="HD982" s="56"/>
      <c r="HE982" s="56"/>
      <c r="HF982" s="56"/>
      <c r="HG982" s="56"/>
      <c r="HH982" s="56"/>
      <c r="HI982" s="56"/>
      <c r="HJ982" s="56"/>
      <c r="HK982" s="56"/>
      <c r="HL982" s="56"/>
      <c r="HM982" s="56"/>
    </row>
    <row r="983" spans="2:221" x14ac:dyDescent="0.25"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  <c r="BU983" s="56"/>
      <c r="BV983" s="56"/>
      <c r="BW983" s="56"/>
      <c r="BX983" s="56"/>
      <c r="BY983" s="56"/>
      <c r="BZ983" s="56"/>
      <c r="CA983" s="56"/>
      <c r="CB983" s="56"/>
      <c r="CC983" s="56"/>
      <c r="CD983" s="56"/>
      <c r="CE983" s="56"/>
      <c r="CF983" s="56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6"/>
      <c r="CT983" s="56"/>
      <c r="CU983" s="56"/>
      <c r="CV983" s="56"/>
      <c r="CW983" s="56"/>
      <c r="CX983" s="56"/>
      <c r="CY983" s="56"/>
      <c r="CZ983" s="56"/>
      <c r="DA983" s="56"/>
      <c r="DB983" s="56"/>
      <c r="DC983" s="56"/>
      <c r="DD983" s="56"/>
      <c r="DE983" s="56"/>
      <c r="DF983" s="56"/>
      <c r="DG983" s="56"/>
      <c r="DH983" s="56"/>
      <c r="DI983" s="56"/>
      <c r="DJ983" s="56"/>
      <c r="DK983" s="56"/>
      <c r="DL983" s="56"/>
      <c r="DM983" s="56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6"/>
      <c r="EA983" s="56"/>
      <c r="EB983" s="56"/>
      <c r="EC983" s="56"/>
      <c r="ED983" s="56"/>
      <c r="EE983" s="56"/>
      <c r="EF983" s="56"/>
      <c r="EG983" s="56"/>
      <c r="EH983" s="56"/>
      <c r="EI983" s="56"/>
      <c r="EJ983" s="56"/>
      <c r="EK983" s="56"/>
      <c r="EL983" s="56"/>
      <c r="EM983" s="56"/>
      <c r="EN983" s="56"/>
      <c r="EO983" s="56"/>
      <c r="EP983" s="56"/>
      <c r="EQ983" s="56"/>
      <c r="ER983" s="56"/>
      <c r="ES983" s="56"/>
      <c r="ET983" s="56"/>
      <c r="EU983" s="56"/>
      <c r="EV983" s="56"/>
      <c r="EW983" s="56"/>
      <c r="EX983" s="56"/>
      <c r="EY983" s="56"/>
      <c r="EZ983" s="56"/>
      <c r="FA983" s="56"/>
      <c r="FB983" s="56"/>
      <c r="FC983" s="56"/>
      <c r="FD983" s="56"/>
      <c r="FE983" s="56"/>
      <c r="FF983" s="56"/>
      <c r="FG983" s="56"/>
      <c r="FH983" s="56"/>
      <c r="FI983" s="56"/>
      <c r="FJ983" s="56"/>
      <c r="FK983" s="56"/>
      <c r="FL983" s="56"/>
      <c r="FM983" s="56"/>
      <c r="FN983" s="56"/>
      <c r="FO983" s="56"/>
      <c r="FP983" s="56"/>
      <c r="FQ983" s="56"/>
      <c r="FR983" s="56"/>
      <c r="FS983" s="56"/>
      <c r="FT983" s="56"/>
      <c r="FU983" s="56"/>
      <c r="FV983" s="56"/>
      <c r="FW983" s="56"/>
      <c r="FX983" s="56"/>
      <c r="FY983" s="56"/>
      <c r="FZ983" s="56"/>
      <c r="GA983" s="56"/>
      <c r="GB983" s="56"/>
      <c r="GC983" s="56"/>
      <c r="GD983" s="56"/>
      <c r="GE983" s="56"/>
      <c r="GF983" s="56"/>
      <c r="GG983" s="56"/>
      <c r="GH983" s="56"/>
      <c r="GI983" s="56"/>
      <c r="GJ983" s="56"/>
      <c r="GK983" s="56"/>
      <c r="GL983" s="56"/>
      <c r="GM983" s="56"/>
      <c r="GN983" s="56"/>
      <c r="GO983" s="56"/>
      <c r="GP983" s="56"/>
      <c r="GQ983" s="56"/>
      <c r="GR983" s="56"/>
      <c r="GS983" s="56"/>
      <c r="GT983" s="56"/>
      <c r="GU983" s="56"/>
      <c r="GV983" s="56"/>
      <c r="GW983" s="56"/>
      <c r="GX983" s="56"/>
      <c r="GY983" s="56"/>
      <c r="GZ983" s="56"/>
      <c r="HA983" s="56"/>
      <c r="HB983" s="56"/>
      <c r="HC983" s="56"/>
      <c r="HD983" s="56"/>
      <c r="HE983" s="56"/>
      <c r="HF983" s="56"/>
      <c r="HG983" s="56"/>
      <c r="HH983" s="56"/>
      <c r="HI983" s="56"/>
      <c r="HJ983" s="56"/>
      <c r="HK983" s="56"/>
      <c r="HL983" s="56"/>
      <c r="HM983" s="56"/>
    </row>
    <row r="984" spans="2:221" x14ac:dyDescent="0.25"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  <c r="BU984" s="56"/>
      <c r="BV984" s="56"/>
      <c r="BW984" s="56"/>
      <c r="BX984" s="56"/>
      <c r="BY984" s="56"/>
      <c r="BZ984" s="56"/>
      <c r="CA984" s="56"/>
      <c r="CB984" s="56"/>
      <c r="CC984" s="56"/>
      <c r="CD984" s="56"/>
      <c r="CE984" s="56"/>
      <c r="CF984" s="56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6"/>
      <c r="CT984" s="56"/>
      <c r="CU984" s="56"/>
      <c r="CV984" s="56"/>
      <c r="CW984" s="56"/>
      <c r="CX984" s="56"/>
      <c r="CY984" s="56"/>
      <c r="CZ984" s="56"/>
      <c r="DA984" s="56"/>
      <c r="DB984" s="56"/>
      <c r="DC984" s="56"/>
      <c r="DD984" s="56"/>
      <c r="DE984" s="56"/>
      <c r="DF984" s="56"/>
      <c r="DG984" s="56"/>
      <c r="DH984" s="56"/>
      <c r="DI984" s="56"/>
      <c r="DJ984" s="56"/>
      <c r="DK984" s="56"/>
      <c r="DL984" s="56"/>
      <c r="DM984" s="56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6"/>
      <c r="EA984" s="56"/>
      <c r="EB984" s="56"/>
      <c r="EC984" s="56"/>
      <c r="ED984" s="56"/>
      <c r="EE984" s="56"/>
      <c r="EF984" s="56"/>
      <c r="EG984" s="56"/>
      <c r="EH984" s="56"/>
      <c r="EI984" s="56"/>
      <c r="EJ984" s="56"/>
      <c r="EK984" s="56"/>
      <c r="EL984" s="56"/>
      <c r="EM984" s="56"/>
      <c r="EN984" s="56"/>
      <c r="EO984" s="56"/>
      <c r="EP984" s="56"/>
      <c r="EQ984" s="56"/>
      <c r="ER984" s="56"/>
      <c r="ES984" s="56"/>
      <c r="ET984" s="56"/>
      <c r="EU984" s="56"/>
      <c r="EV984" s="56"/>
      <c r="EW984" s="56"/>
      <c r="EX984" s="56"/>
      <c r="EY984" s="56"/>
      <c r="EZ984" s="56"/>
      <c r="FA984" s="56"/>
      <c r="FB984" s="56"/>
      <c r="FC984" s="56"/>
      <c r="FD984" s="56"/>
      <c r="FE984" s="56"/>
      <c r="FF984" s="56"/>
      <c r="FG984" s="56"/>
      <c r="FH984" s="56"/>
      <c r="FI984" s="56"/>
      <c r="FJ984" s="56"/>
      <c r="FK984" s="56"/>
      <c r="FL984" s="56"/>
      <c r="FM984" s="56"/>
      <c r="FN984" s="56"/>
      <c r="FO984" s="56"/>
      <c r="FP984" s="56"/>
      <c r="FQ984" s="56"/>
      <c r="FR984" s="56"/>
      <c r="FS984" s="56"/>
      <c r="FT984" s="56"/>
      <c r="FU984" s="56"/>
      <c r="FV984" s="56"/>
      <c r="FW984" s="56"/>
      <c r="FX984" s="56"/>
      <c r="FY984" s="56"/>
      <c r="FZ984" s="56"/>
      <c r="GA984" s="56"/>
      <c r="GB984" s="56"/>
      <c r="GC984" s="56"/>
      <c r="GD984" s="56"/>
      <c r="GE984" s="56"/>
      <c r="GF984" s="56"/>
      <c r="GG984" s="56"/>
      <c r="GH984" s="56"/>
      <c r="GI984" s="56"/>
      <c r="GJ984" s="56"/>
      <c r="GK984" s="56"/>
      <c r="GL984" s="56"/>
      <c r="GM984" s="56"/>
      <c r="GN984" s="56"/>
      <c r="GO984" s="56"/>
      <c r="GP984" s="56"/>
      <c r="GQ984" s="56"/>
      <c r="GR984" s="56"/>
      <c r="GS984" s="56"/>
      <c r="GT984" s="56"/>
      <c r="GU984" s="56"/>
      <c r="GV984" s="56"/>
      <c r="GW984" s="56"/>
      <c r="GX984" s="56"/>
      <c r="GY984" s="56"/>
      <c r="GZ984" s="56"/>
      <c r="HA984" s="56"/>
      <c r="HB984" s="56"/>
      <c r="HC984" s="56"/>
      <c r="HD984" s="56"/>
      <c r="HE984" s="56"/>
      <c r="HF984" s="56"/>
      <c r="HG984" s="56"/>
      <c r="HH984" s="56"/>
      <c r="HI984" s="56"/>
      <c r="HJ984" s="56"/>
      <c r="HK984" s="56"/>
      <c r="HL984" s="56"/>
      <c r="HM984" s="56"/>
    </row>
    <row r="985" spans="2:221" x14ac:dyDescent="0.25"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  <c r="BU985" s="56"/>
      <c r="BV985" s="56"/>
      <c r="BW985" s="56"/>
      <c r="BX985" s="56"/>
      <c r="BY985" s="56"/>
      <c r="BZ985" s="56"/>
      <c r="CA985" s="56"/>
      <c r="CB985" s="56"/>
      <c r="CC985" s="56"/>
      <c r="CD985" s="56"/>
      <c r="CE985" s="56"/>
      <c r="CF985" s="56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6"/>
      <c r="CT985" s="56"/>
      <c r="CU985" s="56"/>
      <c r="CV985" s="56"/>
      <c r="CW985" s="56"/>
      <c r="CX985" s="56"/>
      <c r="CY985" s="56"/>
      <c r="CZ985" s="56"/>
      <c r="DA985" s="56"/>
      <c r="DB985" s="56"/>
      <c r="DC985" s="56"/>
      <c r="DD985" s="56"/>
      <c r="DE985" s="56"/>
      <c r="DF985" s="56"/>
      <c r="DG985" s="56"/>
      <c r="DH985" s="56"/>
      <c r="DI985" s="56"/>
      <c r="DJ985" s="56"/>
      <c r="DK985" s="56"/>
      <c r="DL985" s="56"/>
      <c r="DM985" s="56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6"/>
      <c r="EA985" s="56"/>
      <c r="EB985" s="56"/>
      <c r="EC985" s="56"/>
      <c r="ED985" s="56"/>
      <c r="EE985" s="56"/>
      <c r="EF985" s="56"/>
      <c r="EG985" s="56"/>
      <c r="EH985" s="56"/>
      <c r="EI985" s="56"/>
      <c r="EJ985" s="56"/>
      <c r="EK985" s="56"/>
      <c r="EL985" s="56"/>
      <c r="EM985" s="56"/>
      <c r="EN985" s="56"/>
      <c r="EO985" s="56"/>
      <c r="EP985" s="56"/>
      <c r="EQ985" s="56"/>
      <c r="ER985" s="56"/>
      <c r="ES985" s="56"/>
      <c r="ET985" s="56"/>
      <c r="EU985" s="56"/>
      <c r="EV985" s="56"/>
      <c r="EW985" s="56"/>
      <c r="EX985" s="56"/>
      <c r="EY985" s="56"/>
      <c r="EZ985" s="56"/>
      <c r="FA985" s="56"/>
      <c r="FB985" s="56"/>
      <c r="FC985" s="56"/>
      <c r="FD985" s="56"/>
      <c r="FE985" s="56"/>
      <c r="FF985" s="56"/>
      <c r="FG985" s="56"/>
      <c r="FH985" s="56"/>
      <c r="FI985" s="56"/>
      <c r="FJ985" s="56"/>
      <c r="FK985" s="56"/>
      <c r="FL985" s="56"/>
      <c r="FM985" s="56"/>
      <c r="FN985" s="56"/>
      <c r="FO985" s="56"/>
      <c r="FP985" s="56"/>
      <c r="FQ985" s="56"/>
      <c r="FR985" s="56"/>
      <c r="FS985" s="56"/>
      <c r="FT985" s="56"/>
      <c r="FU985" s="56"/>
      <c r="FV985" s="56"/>
      <c r="FW985" s="56"/>
      <c r="FX985" s="56"/>
      <c r="FY985" s="56"/>
      <c r="FZ985" s="56"/>
      <c r="GA985" s="56"/>
      <c r="GB985" s="56"/>
      <c r="GC985" s="56"/>
      <c r="GD985" s="56"/>
      <c r="GE985" s="56"/>
      <c r="GF985" s="56"/>
      <c r="GG985" s="56"/>
      <c r="GH985" s="56"/>
      <c r="GI985" s="56"/>
      <c r="GJ985" s="56"/>
      <c r="GK985" s="56"/>
      <c r="GL985" s="56"/>
      <c r="GM985" s="56"/>
      <c r="GN985" s="56"/>
      <c r="GO985" s="56"/>
      <c r="GP985" s="56"/>
      <c r="GQ985" s="56"/>
      <c r="GR985" s="56"/>
      <c r="GS985" s="56"/>
      <c r="GT985" s="56"/>
      <c r="GU985" s="56"/>
      <c r="GV985" s="56"/>
      <c r="GW985" s="56"/>
      <c r="GX985" s="56"/>
      <c r="GY985" s="56"/>
      <c r="GZ985" s="56"/>
      <c r="HA985" s="56"/>
      <c r="HB985" s="56"/>
      <c r="HC985" s="56"/>
      <c r="HD985" s="56"/>
      <c r="HE985" s="56"/>
      <c r="HF985" s="56"/>
      <c r="HG985" s="56"/>
      <c r="HH985" s="56"/>
      <c r="HI985" s="56"/>
      <c r="HJ985" s="56"/>
      <c r="HK985" s="56"/>
      <c r="HL985" s="56"/>
      <c r="HM985" s="56"/>
    </row>
    <row r="986" spans="2:221" x14ac:dyDescent="0.25"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  <c r="BU986" s="56"/>
      <c r="BV986" s="56"/>
      <c r="BW986" s="56"/>
      <c r="BX986" s="56"/>
      <c r="BY986" s="56"/>
      <c r="BZ986" s="56"/>
      <c r="CA986" s="56"/>
      <c r="CB986" s="56"/>
      <c r="CC986" s="56"/>
      <c r="CD986" s="56"/>
      <c r="CE986" s="56"/>
      <c r="CF986" s="56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6"/>
      <c r="CT986" s="56"/>
      <c r="CU986" s="56"/>
      <c r="CV986" s="56"/>
      <c r="CW986" s="56"/>
      <c r="CX986" s="56"/>
      <c r="CY986" s="56"/>
      <c r="CZ986" s="56"/>
      <c r="DA986" s="56"/>
      <c r="DB986" s="56"/>
      <c r="DC986" s="56"/>
      <c r="DD986" s="56"/>
      <c r="DE986" s="56"/>
      <c r="DF986" s="56"/>
      <c r="DG986" s="56"/>
      <c r="DH986" s="56"/>
      <c r="DI986" s="56"/>
      <c r="DJ986" s="56"/>
      <c r="DK986" s="56"/>
      <c r="DL986" s="56"/>
      <c r="DM986" s="56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6"/>
      <c r="EA986" s="56"/>
      <c r="EB986" s="56"/>
      <c r="EC986" s="56"/>
      <c r="ED986" s="56"/>
      <c r="EE986" s="56"/>
      <c r="EF986" s="56"/>
      <c r="EG986" s="56"/>
      <c r="EH986" s="56"/>
      <c r="EI986" s="56"/>
      <c r="EJ986" s="56"/>
      <c r="EK986" s="56"/>
      <c r="EL986" s="56"/>
      <c r="EM986" s="56"/>
      <c r="EN986" s="56"/>
      <c r="EO986" s="56"/>
      <c r="EP986" s="56"/>
      <c r="EQ986" s="56"/>
      <c r="ER986" s="56"/>
      <c r="ES986" s="56"/>
      <c r="ET986" s="56"/>
      <c r="EU986" s="56"/>
      <c r="EV986" s="56"/>
      <c r="EW986" s="56"/>
      <c r="EX986" s="56"/>
      <c r="EY986" s="56"/>
      <c r="EZ986" s="56"/>
      <c r="FA986" s="56"/>
      <c r="FB986" s="56"/>
      <c r="FC986" s="56"/>
      <c r="FD986" s="56"/>
      <c r="FE986" s="56"/>
      <c r="FF986" s="56"/>
      <c r="FG986" s="56"/>
      <c r="FH986" s="56"/>
      <c r="FI986" s="56"/>
      <c r="FJ986" s="56"/>
      <c r="FK986" s="56"/>
      <c r="FL986" s="56"/>
      <c r="FM986" s="56"/>
      <c r="FN986" s="56"/>
      <c r="FO986" s="56"/>
      <c r="FP986" s="56"/>
      <c r="FQ986" s="56"/>
      <c r="FR986" s="56"/>
      <c r="FS986" s="56"/>
      <c r="FT986" s="56"/>
      <c r="FU986" s="56"/>
      <c r="FV986" s="56"/>
      <c r="FW986" s="56"/>
      <c r="FX986" s="56"/>
      <c r="FY986" s="56"/>
      <c r="FZ986" s="56"/>
      <c r="GA986" s="56"/>
      <c r="GB986" s="56"/>
      <c r="GC986" s="56"/>
      <c r="GD986" s="56"/>
      <c r="GE986" s="56"/>
      <c r="GF986" s="56"/>
      <c r="GG986" s="56"/>
      <c r="GH986" s="56"/>
      <c r="GI986" s="56"/>
      <c r="GJ986" s="56"/>
      <c r="GK986" s="56"/>
      <c r="GL986" s="56"/>
      <c r="GM986" s="56"/>
      <c r="GN986" s="56"/>
      <c r="GO986" s="56"/>
      <c r="GP986" s="56"/>
      <c r="GQ986" s="56"/>
      <c r="GR986" s="56"/>
      <c r="GS986" s="56"/>
      <c r="GT986" s="56"/>
      <c r="GU986" s="56"/>
      <c r="GV986" s="56"/>
      <c r="GW986" s="56"/>
      <c r="GX986" s="56"/>
      <c r="GY986" s="56"/>
      <c r="GZ986" s="56"/>
      <c r="HA986" s="56"/>
      <c r="HB986" s="56"/>
      <c r="HC986" s="56"/>
      <c r="HD986" s="56"/>
      <c r="HE986" s="56"/>
      <c r="HF986" s="56"/>
      <c r="HG986" s="56"/>
      <c r="HH986" s="56"/>
      <c r="HI986" s="56"/>
      <c r="HJ986" s="56"/>
      <c r="HK986" s="56"/>
      <c r="HL986" s="56"/>
      <c r="HM986" s="56"/>
    </row>
    <row r="987" spans="2:221" x14ac:dyDescent="0.25"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  <c r="BU987" s="56"/>
      <c r="BV987" s="56"/>
      <c r="BW987" s="56"/>
      <c r="BX987" s="56"/>
      <c r="BY987" s="56"/>
      <c r="BZ987" s="56"/>
      <c r="CA987" s="56"/>
      <c r="CB987" s="56"/>
      <c r="CC987" s="56"/>
      <c r="CD987" s="56"/>
      <c r="CE987" s="56"/>
      <c r="CF987" s="56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6"/>
      <c r="CT987" s="56"/>
      <c r="CU987" s="56"/>
      <c r="CV987" s="56"/>
      <c r="CW987" s="56"/>
      <c r="CX987" s="56"/>
      <c r="CY987" s="56"/>
      <c r="CZ987" s="56"/>
      <c r="DA987" s="56"/>
      <c r="DB987" s="56"/>
      <c r="DC987" s="56"/>
      <c r="DD987" s="56"/>
      <c r="DE987" s="56"/>
      <c r="DF987" s="56"/>
      <c r="DG987" s="56"/>
      <c r="DH987" s="56"/>
      <c r="DI987" s="56"/>
      <c r="DJ987" s="56"/>
      <c r="DK987" s="56"/>
      <c r="DL987" s="56"/>
      <c r="DM987" s="56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6"/>
      <c r="EA987" s="56"/>
      <c r="EB987" s="56"/>
      <c r="EC987" s="56"/>
      <c r="ED987" s="56"/>
      <c r="EE987" s="56"/>
      <c r="EF987" s="56"/>
      <c r="EG987" s="56"/>
      <c r="EH987" s="56"/>
      <c r="EI987" s="56"/>
      <c r="EJ987" s="56"/>
      <c r="EK987" s="56"/>
      <c r="EL987" s="56"/>
      <c r="EM987" s="56"/>
      <c r="EN987" s="56"/>
      <c r="EO987" s="56"/>
      <c r="EP987" s="56"/>
      <c r="EQ987" s="56"/>
      <c r="ER987" s="56"/>
      <c r="ES987" s="56"/>
      <c r="ET987" s="56"/>
      <c r="EU987" s="56"/>
      <c r="EV987" s="56"/>
      <c r="EW987" s="56"/>
      <c r="EX987" s="56"/>
      <c r="EY987" s="56"/>
      <c r="EZ987" s="56"/>
      <c r="FA987" s="56"/>
      <c r="FB987" s="56"/>
      <c r="FC987" s="56"/>
      <c r="FD987" s="56"/>
      <c r="FE987" s="56"/>
      <c r="FF987" s="56"/>
      <c r="FG987" s="56"/>
      <c r="FH987" s="56"/>
      <c r="FI987" s="56"/>
      <c r="FJ987" s="56"/>
      <c r="FK987" s="56"/>
      <c r="FL987" s="56"/>
      <c r="FM987" s="56"/>
      <c r="FN987" s="56"/>
      <c r="FO987" s="56"/>
      <c r="FP987" s="56"/>
      <c r="FQ987" s="56"/>
      <c r="FR987" s="56"/>
      <c r="FS987" s="56"/>
      <c r="FT987" s="56"/>
      <c r="FU987" s="56"/>
      <c r="FV987" s="56"/>
      <c r="FW987" s="56"/>
      <c r="FX987" s="56"/>
      <c r="FY987" s="56"/>
      <c r="FZ987" s="56"/>
      <c r="GA987" s="56"/>
      <c r="GB987" s="56"/>
      <c r="GC987" s="56"/>
      <c r="GD987" s="56"/>
      <c r="GE987" s="56"/>
      <c r="GF987" s="56"/>
      <c r="GG987" s="56"/>
      <c r="GH987" s="56"/>
      <c r="GI987" s="56"/>
      <c r="GJ987" s="56"/>
      <c r="GK987" s="56"/>
      <c r="GL987" s="56"/>
      <c r="GM987" s="56"/>
      <c r="GN987" s="56"/>
      <c r="GO987" s="56"/>
      <c r="GP987" s="56"/>
      <c r="GQ987" s="56"/>
      <c r="GR987" s="56"/>
      <c r="GS987" s="56"/>
      <c r="GT987" s="56"/>
      <c r="GU987" s="56"/>
      <c r="GV987" s="56"/>
      <c r="GW987" s="56"/>
      <c r="GX987" s="56"/>
      <c r="GY987" s="56"/>
      <c r="GZ987" s="56"/>
      <c r="HA987" s="56"/>
      <c r="HB987" s="56"/>
      <c r="HC987" s="56"/>
      <c r="HD987" s="56"/>
      <c r="HE987" s="56"/>
      <c r="HF987" s="56"/>
      <c r="HG987" s="56"/>
      <c r="HH987" s="56"/>
      <c r="HI987" s="56"/>
      <c r="HJ987" s="56"/>
      <c r="HK987" s="56"/>
      <c r="HL987" s="56"/>
      <c r="HM987" s="56"/>
    </row>
    <row r="988" spans="2:221" x14ac:dyDescent="0.25"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  <c r="BU988" s="56"/>
      <c r="BV988" s="56"/>
      <c r="BW988" s="56"/>
      <c r="BX988" s="56"/>
      <c r="BY988" s="56"/>
      <c r="BZ988" s="56"/>
      <c r="CA988" s="56"/>
      <c r="CB988" s="56"/>
      <c r="CC988" s="56"/>
      <c r="CD988" s="56"/>
      <c r="CE988" s="56"/>
      <c r="CF988" s="56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6"/>
      <c r="CT988" s="56"/>
      <c r="CU988" s="56"/>
      <c r="CV988" s="56"/>
      <c r="CW988" s="56"/>
      <c r="CX988" s="56"/>
      <c r="CY988" s="56"/>
      <c r="CZ988" s="56"/>
      <c r="DA988" s="56"/>
      <c r="DB988" s="56"/>
      <c r="DC988" s="56"/>
      <c r="DD988" s="56"/>
      <c r="DE988" s="56"/>
      <c r="DF988" s="56"/>
      <c r="DG988" s="56"/>
      <c r="DH988" s="56"/>
      <c r="DI988" s="56"/>
      <c r="DJ988" s="56"/>
      <c r="DK988" s="56"/>
      <c r="DL988" s="56"/>
      <c r="DM988" s="56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6"/>
      <c r="EA988" s="56"/>
      <c r="EB988" s="56"/>
      <c r="EC988" s="56"/>
      <c r="ED988" s="56"/>
      <c r="EE988" s="56"/>
      <c r="EF988" s="56"/>
      <c r="EG988" s="56"/>
      <c r="EH988" s="56"/>
      <c r="EI988" s="56"/>
      <c r="EJ988" s="56"/>
      <c r="EK988" s="56"/>
      <c r="EL988" s="56"/>
      <c r="EM988" s="56"/>
      <c r="EN988" s="56"/>
      <c r="EO988" s="56"/>
      <c r="EP988" s="56"/>
      <c r="EQ988" s="56"/>
      <c r="ER988" s="56"/>
      <c r="ES988" s="56"/>
      <c r="ET988" s="56"/>
      <c r="EU988" s="56"/>
      <c r="EV988" s="56"/>
      <c r="EW988" s="56"/>
      <c r="EX988" s="56"/>
      <c r="EY988" s="56"/>
      <c r="EZ988" s="56"/>
      <c r="FA988" s="56"/>
      <c r="FB988" s="56"/>
      <c r="FC988" s="56"/>
      <c r="FD988" s="56"/>
      <c r="FE988" s="56"/>
      <c r="FF988" s="56"/>
      <c r="FG988" s="56"/>
      <c r="FH988" s="56"/>
      <c r="FI988" s="56"/>
      <c r="FJ988" s="56"/>
      <c r="FK988" s="56"/>
      <c r="FL988" s="56"/>
      <c r="FM988" s="56"/>
      <c r="FN988" s="56"/>
      <c r="FO988" s="56"/>
      <c r="FP988" s="56"/>
      <c r="FQ988" s="56"/>
      <c r="FR988" s="56"/>
      <c r="FS988" s="56"/>
      <c r="FT988" s="56"/>
      <c r="FU988" s="56"/>
      <c r="FV988" s="56"/>
      <c r="FW988" s="56"/>
      <c r="FX988" s="56"/>
      <c r="FY988" s="56"/>
      <c r="FZ988" s="56"/>
      <c r="GA988" s="56"/>
      <c r="GB988" s="56"/>
      <c r="GC988" s="56"/>
      <c r="GD988" s="56"/>
      <c r="GE988" s="56"/>
      <c r="GF988" s="56"/>
      <c r="GG988" s="56"/>
      <c r="GH988" s="56"/>
      <c r="GI988" s="56"/>
      <c r="GJ988" s="56"/>
      <c r="GK988" s="56"/>
      <c r="GL988" s="56"/>
      <c r="GM988" s="56"/>
      <c r="GN988" s="56"/>
      <c r="GO988" s="56"/>
      <c r="GP988" s="56"/>
      <c r="GQ988" s="56"/>
      <c r="GR988" s="56"/>
      <c r="GS988" s="56"/>
      <c r="GT988" s="56"/>
      <c r="GU988" s="56"/>
      <c r="GV988" s="56"/>
      <c r="GW988" s="56"/>
      <c r="GX988" s="56"/>
      <c r="GY988" s="56"/>
      <c r="GZ988" s="56"/>
      <c r="HA988" s="56"/>
      <c r="HB988" s="56"/>
      <c r="HC988" s="56"/>
      <c r="HD988" s="56"/>
      <c r="HE988" s="56"/>
      <c r="HF988" s="56"/>
      <c r="HG988" s="56"/>
      <c r="HH988" s="56"/>
      <c r="HI988" s="56"/>
      <c r="HJ988" s="56"/>
      <c r="HK988" s="56"/>
      <c r="HL988" s="56"/>
      <c r="HM988" s="56"/>
    </row>
    <row r="989" spans="2:221" x14ac:dyDescent="0.25"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  <c r="BU989" s="56"/>
      <c r="BV989" s="56"/>
      <c r="BW989" s="56"/>
      <c r="BX989" s="56"/>
      <c r="BY989" s="56"/>
      <c r="BZ989" s="56"/>
      <c r="CA989" s="56"/>
      <c r="CB989" s="56"/>
      <c r="CC989" s="56"/>
      <c r="CD989" s="56"/>
      <c r="CE989" s="56"/>
      <c r="CF989" s="56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6"/>
      <c r="CT989" s="56"/>
      <c r="CU989" s="56"/>
      <c r="CV989" s="56"/>
      <c r="CW989" s="56"/>
      <c r="CX989" s="56"/>
      <c r="CY989" s="56"/>
      <c r="CZ989" s="56"/>
      <c r="DA989" s="56"/>
      <c r="DB989" s="56"/>
      <c r="DC989" s="56"/>
      <c r="DD989" s="56"/>
      <c r="DE989" s="56"/>
      <c r="DF989" s="56"/>
      <c r="DG989" s="56"/>
      <c r="DH989" s="56"/>
      <c r="DI989" s="56"/>
      <c r="DJ989" s="56"/>
      <c r="DK989" s="56"/>
      <c r="DL989" s="56"/>
      <c r="DM989" s="56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6"/>
      <c r="EA989" s="56"/>
      <c r="EB989" s="56"/>
      <c r="EC989" s="56"/>
      <c r="ED989" s="56"/>
      <c r="EE989" s="56"/>
      <c r="EF989" s="56"/>
      <c r="EG989" s="56"/>
      <c r="EH989" s="56"/>
      <c r="EI989" s="56"/>
      <c r="EJ989" s="56"/>
      <c r="EK989" s="56"/>
      <c r="EL989" s="56"/>
      <c r="EM989" s="56"/>
      <c r="EN989" s="56"/>
      <c r="EO989" s="56"/>
      <c r="EP989" s="56"/>
      <c r="EQ989" s="56"/>
      <c r="ER989" s="56"/>
      <c r="ES989" s="56"/>
      <c r="ET989" s="56"/>
      <c r="EU989" s="56"/>
      <c r="EV989" s="56"/>
      <c r="EW989" s="56"/>
      <c r="EX989" s="56"/>
      <c r="EY989" s="56"/>
      <c r="EZ989" s="56"/>
      <c r="FA989" s="56"/>
      <c r="FB989" s="56"/>
      <c r="FC989" s="56"/>
      <c r="FD989" s="56"/>
      <c r="FE989" s="56"/>
      <c r="FF989" s="56"/>
      <c r="FG989" s="56"/>
      <c r="FH989" s="56"/>
      <c r="FI989" s="56"/>
      <c r="FJ989" s="56"/>
      <c r="FK989" s="56"/>
      <c r="FL989" s="56"/>
      <c r="FM989" s="56"/>
      <c r="FN989" s="56"/>
      <c r="FO989" s="56"/>
      <c r="FP989" s="56"/>
      <c r="FQ989" s="56"/>
      <c r="FR989" s="56"/>
      <c r="FS989" s="56"/>
      <c r="FT989" s="56"/>
      <c r="FU989" s="56"/>
      <c r="FV989" s="56"/>
      <c r="FW989" s="56"/>
      <c r="FX989" s="56"/>
      <c r="FY989" s="56"/>
      <c r="FZ989" s="56"/>
      <c r="GA989" s="56"/>
      <c r="GB989" s="56"/>
      <c r="GC989" s="56"/>
      <c r="GD989" s="56"/>
      <c r="GE989" s="56"/>
      <c r="GF989" s="56"/>
      <c r="GG989" s="56"/>
      <c r="GH989" s="56"/>
      <c r="GI989" s="56"/>
      <c r="GJ989" s="56"/>
      <c r="GK989" s="56"/>
      <c r="GL989" s="56"/>
      <c r="GM989" s="56"/>
      <c r="GN989" s="56"/>
      <c r="GO989" s="56"/>
      <c r="GP989" s="56"/>
      <c r="GQ989" s="56"/>
      <c r="GR989" s="56"/>
      <c r="GS989" s="56"/>
      <c r="GT989" s="56"/>
      <c r="GU989" s="56"/>
      <c r="GV989" s="56"/>
      <c r="GW989" s="56"/>
      <c r="GX989" s="56"/>
      <c r="GY989" s="56"/>
      <c r="GZ989" s="56"/>
      <c r="HA989" s="56"/>
      <c r="HB989" s="56"/>
      <c r="HC989" s="56"/>
      <c r="HD989" s="56"/>
      <c r="HE989" s="56"/>
      <c r="HF989" s="56"/>
      <c r="HG989" s="56"/>
      <c r="HH989" s="56"/>
      <c r="HI989" s="56"/>
      <c r="HJ989" s="56"/>
      <c r="HK989" s="56"/>
      <c r="HL989" s="56"/>
      <c r="HM989" s="56"/>
    </row>
    <row r="990" spans="2:221" x14ac:dyDescent="0.25"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  <c r="BU990" s="56"/>
      <c r="BV990" s="56"/>
      <c r="BW990" s="56"/>
      <c r="BX990" s="56"/>
      <c r="BY990" s="56"/>
      <c r="BZ990" s="56"/>
      <c r="CA990" s="56"/>
      <c r="CB990" s="56"/>
      <c r="CC990" s="56"/>
      <c r="CD990" s="56"/>
      <c r="CE990" s="56"/>
      <c r="CF990" s="56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6"/>
      <c r="CT990" s="56"/>
      <c r="CU990" s="56"/>
      <c r="CV990" s="56"/>
      <c r="CW990" s="56"/>
      <c r="CX990" s="56"/>
      <c r="CY990" s="56"/>
      <c r="CZ990" s="56"/>
      <c r="DA990" s="56"/>
      <c r="DB990" s="56"/>
      <c r="DC990" s="56"/>
      <c r="DD990" s="56"/>
      <c r="DE990" s="56"/>
      <c r="DF990" s="56"/>
      <c r="DG990" s="56"/>
      <c r="DH990" s="56"/>
      <c r="DI990" s="56"/>
      <c r="DJ990" s="56"/>
      <c r="DK990" s="56"/>
      <c r="DL990" s="56"/>
      <c r="DM990" s="56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6"/>
      <c r="EA990" s="56"/>
      <c r="EB990" s="56"/>
      <c r="EC990" s="56"/>
      <c r="ED990" s="56"/>
      <c r="EE990" s="56"/>
      <c r="EF990" s="56"/>
      <c r="EG990" s="56"/>
      <c r="EH990" s="56"/>
      <c r="EI990" s="56"/>
      <c r="EJ990" s="56"/>
      <c r="EK990" s="56"/>
      <c r="EL990" s="56"/>
      <c r="EM990" s="56"/>
      <c r="EN990" s="56"/>
      <c r="EO990" s="56"/>
      <c r="EP990" s="56"/>
      <c r="EQ990" s="56"/>
      <c r="ER990" s="56"/>
      <c r="ES990" s="56"/>
      <c r="ET990" s="56"/>
      <c r="EU990" s="56"/>
      <c r="EV990" s="56"/>
      <c r="EW990" s="56"/>
      <c r="EX990" s="56"/>
      <c r="EY990" s="56"/>
      <c r="EZ990" s="56"/>
      <c r="FA990" s="56"/>
      <c r="FB990" s="56"/>
      <c r="FC990" s="56"/>
      <c r="FD990" s="56"/>
      <c r="FE990" s="56"/>
      <c r="FF990" s="56"/>
      <c r="FG990" s="56"/>
      <c r="FH990" s="56"/>
      <c r="FI990" s="56"/>
      <c r="FJ990" s="56"/>
      <c r="FK990" s="56"/>
      <c r="FL990" s="56"/>
      <c r="FM990" s="56"/>
      <c r="FN990" s="56"/>
      <c r="FO990" s="56"/>
      <c r="FP990" s="56"/>
      <c r="FQ990" s="56"/>
      <c r="FR990" s="56"/>
      <c r="FS990" s="56"/>
      <c r="FT990" s="56"/>
      <c r="FU990" s="56"/>
      <c r="FV990" s="56"/>
      <c r="FW990" s="56"/>
      <c r="FX990" s="56"/>
      <c r="FY990" s="56"/>
      <c r="FZ990" s="56"/>
      <c r="GA990" s="56"/>
      <c r="GB990" s="56"/>
      <c r="GC990" s="56"/>
      <c r="GD990" s="56"/>
      <c r="GE990" s="56"/>
      <c r="GF990" s="56"/>
      <c r="GG990" s="56"/>
      <c r="GH990" s="56"/>
      <c r="GI990" s="56"/>
      <c r="GJ990" s="56"/>
      <c r="GK990" s="56"/>
      <c r="GL990" s="56"/>
      <c r="GM990" s="56"/>
      <c r="GN990" s="56"/>
      <c r="GO990" s="56"/>
      <c r="GP990" s="56"/>
      <c r="GQ990" s="56"/>
      <c r="GR990" s="56"/>
      <c r="GS990" s="56"/>
      <c r="GT990" s="56"/>
      <c r="GU990" s="56"/>
      <c r="GV990" s="56"/>
      <c r="GW990" s="56"/>
      <c r="GX990" s="56"/>
      <c r="GY990" s="56"/>
      <c r="GZ990" s="56"/>
      <c r="HA990" s="56"/>
      <c r="HB990" s="56"/>
      <c r="HC990" s="56"/>
      <c r="HD990" s="56"/>
      <c r="HE990" s="56"/>
      <c r="HF990" s="56"/>
      <c r="HG990" s="56"/>
      <c r="HH990" s="56"/>
      <c r="HI990" s="56"/>
      <c r="HJ990" s="56"/>
      <c r="HK990" s="56"/>
      <c r="HL990" s="56"/>
      <c r="HM990" s="56"/>
    </row>
    <row r="991" spans="2:221" x14ac:dyDescent="0.25"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  <c r="BU991" s="56"/>
      <c r="BV991" s="56"/>
      <c r="BW991" s="56"/>
      <c r="BX991" s="56"/>
      <c r="BY991" s="56"/>
      <c r="BZ991" s="56"/>
      <c r="CA991" s="56"/>
      <c r="CB991" s="56"/>
      <c r="CC991" s="56"/>
      <c r="CD991" s="56"/>
      <c r="CE991" s="56"/>
      <c r="CF991" s="56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6"/>
      <c r="CT991" s="56"/>
      <c r="CU991" s="56"/>
      <c r="CV991" s="56"/>
      <c r="CW991" s="56"/>
      <c r="CX991" s="56"/>
      <c r="CY991" s="56"/>
      <c r="CZ991" s="56"/>
      <c r="DA991" s="56"/>
      <c r="DB991" s="56"/>
      <c r="DC991" s="56"/>
      <c r="DD991" s="56"/>
      <c r="DE991" s="56"/>
      <c r="DF991" s="56"/>
      <c r="DG991" s="56"/>
      <c r="DH991" s="56"/>
      <c r="DI991" s="56"/>
      <c r="DJ991" s="56"/>
      <c r="DK991" s="56"/>
      <c r="DL991" s="56"/>
      <c r="DM991" s="56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6"/>
      <c r="EA991" s="56"/>
      <c r="EB991" s="56"/>
      <c r="EC991" s="56"/>
      <c r="ED991" s="56"/>
      <c r="EE991" s="56"/>
      <c r="EF991" s="56"/>
      <c r="EG991" s="56"/>
      <c r="EH991" s="56"/>
      <c r="EI991" s="56"/>
      <c r="EJ991" s="56"/>
      <c r="EK991" s="56"/>
      <c r="EL991" s="56"/>
      <c r="EM991" s="56"/>
      <c r="EN991" s="56"/>
      <c r="EO991" s="56"/>
      <c r="EP991" s="56"/>
      <c r="EQ991" s="56"/>
      <c r="ER991" s="56"/>
      <c r="ES991" s="56"/>
      <c r="ET991" s="56"/>
      <c r="EU991" s="56"/>
      <c r="EV991" s="56"/>
      <c r="EW991" s="56"/>
      <c r="EX991" s="56"/>
      <c r="EY991" s="56"/>
      <c r="EZ991" s="56"/>
      <c r="FA991" s="56"/>
      <c r="FB991" s="56"/>
      <c r="FC991" s="56"/>
      <c r="FD991" s="56"/>
      <c r="FE991" s="56"/>
      <c r="FF991" s="56"/>
      <c r="FG991" s="56"/>
      <c r="FH991" s="56"/>
      <c r="FI991" s="56"/>
      <c r="FJ991" s="56"/>
      <c r="FK991" s="56"/>
      <c r="FL991" s="56"/>
      <c r="FM991" s="56"/>
      <c r="FN991" s="56"/>
      <c r="FO991" s="56"/>
      <c r="FP991" s="56"/>
      <c r="FQ991" s="56"/>
      <c r="FR991" s="56"/>
      <c r="FS991" s="56"/>
      <c r="FT991" s="56"/>
      <c r="FU991" s="56"/>
      <c r="FV991" s="56"/>
      <c r="FW991" s="56"/>
      <c r="FX991" s="56"/>
      <c r="FY991" s="56"/>
      <c r="FZ991" s="56"/>
      <c r="GA991" s="56"/>
      <c r="GB991" s="56"/>
      <c r="GC991" s="56"/>
      <c r="GD991" s="56"/>
      <c r="GE991" s="56"/>
      <c r="GF991" s="56"/>
      <c r="GG991" s="56"/>
      <c r="GH991" s="56"/>
      <c r="GI991" s="56"/>
      <c r="GJ991" s="56"/>
      <c r="GK991" s="56"/>
      <c r="GL991" s="56"/>
      <c r="GM991" s="56"/>
      <c r="GN991" s="56"/>
      <c r="GO991" s="56"/>
      <c r="GP991" s="56"/>
      <c r="GQ991" s="56"/>
      <c r="GR991" s="56"/>
      <c r="GS991" s="56"/>
      <c r="GT991" s="56"/>
      <c r="GU991" s="56"/>
      <c r="GV991" s="56"/>
      <c r="GW991" s="56"/>
      <c r="GX991" s="56"/>
      <c r="GY991" s="56"/>
      <c r="GZ991" s="56"/>
      <c r="HA991" s="56"/>
      <c r="HB991" s="56"/>
      <c r="HC991" s="56"/>
      <c r="HD991" s="56"/>
      <c r="HE991" s="56"/>
      <c r="HF991" s="56"/>
      <c r="HG991" s="56"/>
      <c r="HH991" s="56"/>
      <c r="HI991" s="56"/>
      <c r="HJ991" s="56"/>
      <c r="HK991" s="56"/>
      <c r="HL991" s="56"/>
      <c r="HM991" s="56"/>
    </row>
    <row r="992" spans="2:221" x14ac:dyDescent="0.25"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  <c r="BU992" s="56"/>
      <c r="BV992" s="56"/>
      <c r="BW992" s="56"/>
      <c r="BX992" s="56"/>
      <c r="BY992" s="56"/>
      <c r="BZ992" s="56"/>
      <c r="CA992" s="56"/>
      <c r="CB992" s="56"/>
      <c r="CC992" s="56"/>
      <c r="CD992" s="56"/>
      <c r="CE992" s="56"/>
      <c r="CF992" s="56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6"/>
      <c r="CT992" s="56"/>
      <c r="CU992" s="56"/>
      <c r="CV992" s="56"/>
      <c r="CW992" s="56"/>
      <c r="CX992" s="56"/>
      <c r="CY992" s="56"/>
      <c r="CZ992" s="56"/>
      <c r="DA992" s="56"/>
      <c r="DB992" s="56"/>
      <c r="DC992" s="56"/>
      <c r="DD992" s="56"/>
      <c r="DE992" s="56"/>
      <c r="DF992" s="56"/>
      <c r="DG992" s="56"/>
      <c r="DH992" s="56"/>
      <c r="DI992" s="56"/>
      <c r="DJ992" s="56"/>
      <c r="DK992" s="56"/>
      <c r="DL992" s="56"/>
      <c r="DM992" s="56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6"/>
      <c r="EA992" s="56"/>
      <c r="EB992" s="56"/>
      <c r="EC992" s="56"/>
      <c r="ED992" s="56"/>
      <c r="EE992" s="56"/>
      <c r="EF992" s="56"/>
      <c r="EG992" s="56"/>
      <c r="EH992" s="56"/>
      <c r="EI992" s="56"/>
      <c r="EJ992" s="56"/>
      <c r="EK992" s="56"/>
      <c r="EL992" s="56"/>
      <c r="EM992" s="56"/>
      <c r="EN992" s="56"/>
      <c r="EO992" s="56"/>
      <c r="EP992" s="56"/>
      <c r="EQ992" s="56"/>
      <c r="ER992" s="56"/>
      <c r="ES992" s="56"/>
      <c r="ET992" s="56"/>
      <c r="EU992" s="56"/>
      <c r="EV992" s="56"/>
      <c r="EW992" s="56"/>
      <c r="EX992" s="56"/>
      <c r="EY992" s="56"/>
      <c r="EZ992" s="56"/>
      <c r="FA992" s="56"/>
      <c r="FB992" s="56"/>
      <c r="FC992" s="56"/>
      <c r="FD992" s="56"/>
      <c r="FE992" s="56"/>
      <c r="FF992" s="56"/>
      <c r="FG992" s="56"/>
      <c r="FH992" s="56"/>
      <c r="FI992" s="56"/>
      <c r="FJ992" s="56"/>
      <c r="FK992" s="56"/>
      <c r="FL992" s="56"/>
      <c r="FM992" s="56"/>
      <c r="FN992" s="56"/>
      <c r="FO992" s="56"/>
      <c r="FP992" s="56"/>
      <c r="FQ992" s="56"/>
      <c r="FR992" s="56"/>
      <c r="FS992" s="56"/>
      <c r="FT992" s="56"/>
      <c r="FU992" s="56"/>
      <c r="FV992" s="56"/>
      <c r="FW992" s="56"/>
      <c r="FX992" s="56"/>
      <c r="FY992" s="56"/>
      <c r="FZ992" s="56"/>
      <c r="GA992" s="56"/>
      <c r="GB992" s="56"/>
      <c r="GC992" s="56"/>
      <c r="GD992" s="56"/>
      <c r="GE992" s="56"/>
      <c r="GF992" s="56"/>
      <c r="GG992" s="56"/>
      <c r="GH992" s="56"/>
      <c r="GI992" s="56"/>
      <c r="GJ992" s="56"/>
      <c r="GK992" s="56"/>
      <c r="GL992" s="56"/>
      <c r="GM992" s="56"/>
      <c r="GN992" s="56"/>
      <c r="GO992" s="56"/>
      <c r="GP992" s="56"/>
      <c r="GQ992" s="56"/>
      <c r="GR992" s="56"/>
      <c r="GS992" s="56"/>
      <c r="GT992" s="56"/>
      <c r="GU992" s="56"/>
      <c r="GV992" s="56"/>
      <c r="GW992" s="56"/>
      <c r="GX992" s="56"/>
      <c r="GY992" s="56"/>
      <c r="GZ992" s="56"/>
      <c r="HA992" s="56"/>
      <c r="HB992" s="56"/>
      <c r="HC992" s="56"/>
      <c r="HD992" s="56"/>
      <c r="HE992" s="56"/>
      <c r="HF992" s="56"/>
      <c r="HG992" s="56"/>
      <c r="HH992" s="56"/>
      <c r="HI992" s="56"/>
      <c r="HJ992" s="56"/>
      <c r="HK992" s="56"/>
      <c r="HL992" s="56"/>
      <c r="HM992" s="56"/>
    </row>
    <row r="993" spans="2:221" x14ac:dyDescent="0.25"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  <c r="BU993" s="56"/>
      <c r="BV993" s="56"/>
      <c r="BW993" s="56"/>
      <c r="BX993" s="56"/>
      <c r="BY993" s="56"/>
      <c r="BZ993" s="56"/>
      <c r="CA993" s="56"/>
      <c r="CB993" s="56"/>
      <c r="CC993" s="56"/>
      <c r="CD993" s="56"/>
      <c r="CE993" s="56"/>
      <c r="CF993" s="56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6"/>
      <c r="CT993" s="56"/>
      <c r="CU993" s="56"/>
      <c r="CV993" s="56"/>
      <c r="CW993" s="56"/>
      <c r="CX993" s="56"/>
      <c r="CY993" s="56"/>
      <c r="CZ993" s="56"/>
      <c r="DA993" s="56"/>
      <c r="DB993" s="56"/>
      <c r="DC993" s="56"/>
      <c r="DD993" s="56"/>
      <c r="DE993" s="56"/>
      <c r="DF993" s="56"/>
      <c r="DG993" s="56"/>
      <c r="DH993" s="56"/>
      <c r="DI993" s="56"/>
      <c r="DJ993" s="56"/>
      <c r="DK993" s="56"/>
      <c r="DL993" s="56"/>
      <c r="DM993" s="56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6"/>
      <c r="EA993" s="56"/>
      <c r="EB993" s="56"/>
      <c r="EC993" s="56"/>
      <c r="ED993" s="56"/>
      <c r="EE993" s="56"/>
      <c r="EF993" s="56"/>
      <c r="EG993" s="56"/>
      <c r="EH993" s="56"/>
      <c r="EI993" s="56"/>
      <c r="EJ993" s="56"/>
      <c r="EK993" s="56"/>
      <c r="EL993" s="56"/>
      <c r="EM993" s="56"/>
      <c r="EN993" s="56"/>
      <c r="EO993" s="56"/>
      <c r="EP993" s="56"/>
      <c r="EQ993" s="56"/>
      <c r="ER993" s="56"/>
      <c r="ES993" s="56"/>
      <c r="ET993" s="56"/>
      <c r="EU993" s="56"/>
      <c r="EV993" s="56"/>
      <c r="EW993" s="56"/>
      <c r="EX993" s="56"/>
      <c r="EY993" s="56"/>
      <c r="EZ993" s="56"/>
      <c r="FA993" s="56"/>
      <c r="FB993" s="56"/>
      <c r="FC993" s="56"/>
      <c r="FD993" s="56"/>
      <c r="FE993" s="56"/>
      <c r="FF993" s="56"/>
      <c r="FG993" s="56"/>
      <c r="FH993" s="56"/>
      <c r="FI993" s="56"/>
      <c r="FJ993" s="56"/>
      <c r="FK993" s="56"/>
      <c r="FL993" s="56"/>
      <c r="FM993" s="56"/>
      <c r="FN993" s="56"/>
      <c r="FO993" s="56"/>
      <c r="FP993" s="56"/>
      <c r="FQ993" s="56"/>
      <c r="FR993" s="56"/>
      <c r="FS993" s="56"/>
      <c r="FT993" s="56"/>
      <c r="FU993" s="56"/>
      <c r="FV993" s="56"/>
      <c r="FW993" s="56"/>
      <c r="FX993" s="56"/>
      <c r="FY993" s="56"/>
      <c r="FZ993" s="56"/>
      <c r="GA993" s="56"/>
      <c r="GB993" s="56"/>
      <c r="GC993" s="56"/>
      <c r="GD993" s="56"/>
      <c r="GE993" s="56"/>
      <c r="GF993" s="56"/>
      <c r="GG993" s="56"/>
      <c r="GH993" s="56"/>
      <c r="GI993" s="56"/>
      <c r="GJ993" s="56"/>
      <c r="GK993" s="56"/>
      <c r="GL993" s="56"/>
      <c r="GM993" s="56"/>
      <c r="GN993" s="56"/>
      <c r="GO993" s="56"/>
      <c r="GP993" s="56"/>
      <c r="GQ993" s="56"/>
      <c r="GR993" s="56"/>
      <c r="GS993" s="56"/>
      <c r="GT993" s="56"/>
      <c r="GU993" s="56"/>
      <c r="GV993" s="56"/>
      <c r="GW993" s="56"/>
      <c r="GX993" s="56"/>
      <c r="GY993" s="56"/>
      <c r="GZ993" s="56"/>
      <c r="HA993" s="56"/>
      <c r="HB993" s="56"/>
      <c r="HC993" s="56"/>
      <c r="HD993" s="56"/>
      <c r="HE993" s="56"/>
      <c r="HF993" s="56"/>
      <c r="HG993" s="56"/>
      <c r="HH993" s="56"/>
      <c r="HI993" s="56"/>
      <c r="HJ993" s="56"/>
      <c r="HK993" s="56"/>
      <c r="HL993" s="56"/>
      <c r="HM993" s="56"/>
    </row>
    <row r="994" spans="2:221" x14ac:dyDescent="0.25"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  <c r="BU994" s="56"/>
      <c r="BV994" s="56"/>
      <c r="BW994" s="56"/>
      <c r="BX994" s="56"/>
      <c r="BY994" s="56"/>
      <c r="BZ994" s="56"/>
      <c r="CA994" s="56"/>
      <c r="CB994" s="56"/>
      <c r="CC994" s="56"/>
      <c r="CD994" s="56"/>
      <c r="CE994" s="56"/>
      <c r="CF994" s="56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6"/>
      <c r="CT994" s="56"/>
      <c r="CU994" s="56"/>
      <c r="CV994" s="56"/>
      <c r="CW994" s="56"/>
      <c r="CX994" s="56"/>
      <c r="CY994" s="56"/>
      <c r="CZ994" s="56"/>
      <c r="DA994" s="56"/>
      <c r="DB994" s="56"/>
      <c r="DC994" s="56"/>
      <c r="DD994" s="56"/>
      <c r="DE994" s="56"/>
      <c r="DF994" s="56"/>
      <c r="DG994" s="56"/>
      <c r="DH994" s="56"/>
      <c r="DI994" s="56"/>
      <c r="DJ994" s="56"/>
      <c r="DK994" s="56"/>
      <c r="DL994" s="56"/>
      <c r="DM994" s="56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6"/>
      <c r="EA994" s="56"/>
      <c r="EB994" s="56"/>
      <c r="EC994" s="56"/>
      <c r="ED994" s="56"/>
      <c r="EE994" s="56"/>
      <c r="EF994" s="56"/>
      <c r="EG994" s="56"/>
      <c r="EH994" s="56"/>
      <c r="EI994" s="56"/>
      <c r="EJ994" s="56"/>
      <c r="EK994" s="56"/>
      <c r="EL994" s="56"/>
      <c r="EM994" s="56"/>
      <c r="EN994" s="56"/>
      <c r="EO994" s="56"/>
      <c r="EP994" s="56"/>
      <c r="EQ994" s="56"/>
      <c r="ER994" s="56"/>
      <c r="ES994" s="56"/>
      <c r="ET994" s="56"/>
      <c r="EU994" s="56"/>
      <c r="EV994" s="56"/>
      <c r="EW994" s="56"/>
      <c r="EX994" s="56"/>
      <c r="EY994" s="56"/>
      <c r="EZ994" s="56"/>
      <c r="FA994" s="56"/>
      <c r="FB994" s="56"/>
      <c r="FC994" s="56"/>
      <c r="FD994" s="56"/>
      <c r="FE994" s="56"/>
      <c r="FF994" s="56"/>
      <c r="FG994" s="56"/>
      <c r="FH994" s="56"/>
      <c r="FI994" s="56"/>
      <c r="FJ994" s="56"/>
      <c r="FK994" s="56"/>
      <c r="FL994" s="56"/>
      <c r="FM994" s="56"/>
      <c r="FN994" s="56"/>
      <c r="FO994" s="56"/>
      <c r="FP994" s="56"/>
      <c r="FQ994" s="56"/>
      <c r="FR994" s="56"/>
      <c r="FS994" s="56"/>
      <c r="FT994" s="56"/>
      <c r="FU994" s="56"/>
      <c r="FV994" s="56"/>
      <c r="FW994" s="56"/>
      <c r="FX994" s="56"/>
      <c r="FY994" s="56"/>
      <c r="FZ994" s="56"/>
      <c r="GA994" s="56"/>
      <c r="GB994" s="56"/>
      <c r="GC994" s="56"/>
      <c r="GD994" s="56"/>
      <c r="GE994" s="56"/>
      <c r="GF994" s="56"/>
      <c r="GG994" s="56"/>
      <c r="GH994" s="56"/>
      <c r="GI994" s="56"/>
      <c r="GJ994" s="56"/>
      <c r="GK994" s="56"/>
      <c r="GL994" s="56"/>
      <c r="GM994" s="56"/>
      <c r="GN994" s="56"/>
      <c r="GO994" s="56"/>
      <c r="GP994" s="56"/>
      <c r="GQ994" s="56"/>
      <c r="GR994" s="56"/>
      <c r="GS994" s="56"/>
      <c r="GT994" s="56"/>
      <c r="GU994" s="56"/>
      <c r="GV994" s="56"/>
      <c r="GW994" s="56"/>
      <c r="GX994" s="56"/>
      <c r="GY994" s="56"/>
      <c r="GZ994" s="56"/>
      <c r="HA994" s="56"/>
      <c r="HB994" s="56"/>
      <c r="HC994" s="56"/>
      <c r="HD994" s="56"/>
      <c r="HE994" s="56"/>
      <c r="HF994" s="56"/>
      <c r="HG994" s="56"/>
      <c r="HH994" s="56"/>
      <c r="HI994" s="56"/>
      <c r="HJ994" s="56"/>
      <c r="HK994" s="56"/>
      <c r="HL994" s="56"/>
      <c r="HM994" s="56"/>
    </row>
    <row r="995" spans="2:221" x14ac:dyDescent="0.25"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  <c r="BU995" s="56"/>
      <c r="BV995" s="56"/>
      <c r="BW995" s="56"/>
      <c r="BX995" s="56"/>
      <c r="BY995" s="56"/>
      <c r="BZ995" s="56"/>
      <c r="CA995" s="56"/>
      <c r="CB995" s="56"/>
      <c r="CC995" s="56"/>
      <c r="CD995" s="56"/>
      <c r="CE995" s="56"/>
      <c r="CF995" s="56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6"/>
      <c r="CT995" s="56"/>
      <c r="CU995" s="56"/>
      <c r="CV995" s="56"/>
      <c r="CW995" s="56"/>
      <c r="CX995" s="56"/>
      <c r="CY995" s="56"/>
      <c r="CZ995" s="56"/>
      <c r="DA995" s="56"/>
      <c r="DB995" s="56"/>
      <c r="DC995" s="56"/>
      <c r="DD995" s="56"/>
      <c r="DE995" s="56"/>
      <c r="DF995" s="56"/>
      <c r="DG995" s="56"/>
      <c r="DH995" s="56"/>
      <c r="DI995" s="56"/>
      <c r="DJ995" s="56"/>
      <c r="DK995" s="56"/>
      <c r="DL995" s="56"/>
      <c r="DM995" s="56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6"/>
      <c r="EA995" s="56"/>
      <c r="EB995" s="56"/>
      <c r="EC995" s="56"/>
      <c r="ED995" s="56"/>
      <c r="EE995" s="56"/>
      <c r="EF995" s="56"/>
      <c r="EG995" s="56"/>
      <c r="EH995" s="56"/>
      <c r="EI995" s="56"/>
      <c r="EJ995" s="56"/>
      <c r="EK995" s="56"/>
      <c r="EL995" s="56"/>
      <c r="EM995" s="56"/>
      <c r="EN995" s="56"/>
      <c r="EO995" s="56"/>
      <c r="EP995" s="56"/>
      <c r="EQ995" s="56"/>
      <c r="ER995" s="56"/>
      <c r="ES995" s="56"/>
      <c r="ET995" s="56"/>
      <c r="EU995" s="56"/>
      <c r="EV995" s="56"/>
      <c r="EW995" s="56"/>
      <c r="EX995" s="56"/>
      <c r="EY995" s="56"/>
      <c r="EZ995" s="56"/>
      <c r="FA995" s="56"/>
      <c r="FB995" s="56"/>
      <c r="FC995" s="56"/>
      <c r="FD995" s="56"/>
      <c r="FE995" s="56"/>
      <c r="FF995" s="56"/>
      <c r="FG995" s="56"/>
      <c r="FH995" s="56"/>
      <c r="FI995" s="56"/>
      <c r="FJ995" s="56"/>
      <c r="FK995" s="56"/>
      <c r="FL995" s="56"/>
      <c r="FM995" s="56"/>
      <c r="FN995" s="56"/>
      <c r="FO995" s="56"/>
      <c r="FP995" s="56"/>
      <c r="FQ995" s="56"/>
      <c r="FR995" s="56"/>
      <c r="FS995" s="56"/>
      <c r="FT995" s="56"/>
      <c r="FU995" s="56"/>
      <c r="FV995" s="56"/>
      <c r="FW995" s="56"/>
      <c r="FX995" s="56"/>
      <c r="FY995" s="56"/>
      <c r="FZ995" s="56"/>
      <c r="GA995" s="56"/>
      <c r="GB995" s="56"/>
      <c r="GC995" s="56"/>
      <c r="GD995" s="56"/>
      <c r="GE995" s="56"/>
      <c r="GF995" s="56"/>
      <c r="GG995" s="56"/>
      <c r="GH995" s="56"/>
      <c r="GI995" s="56"/>
      <c r="GJ995" s="56"/>
      <c r="GK995" s="56"/>
      <c r="GL995" s="56"/>
      <c r="GM995" s="56"/>
      <c r="GN995" s="56"/>
      <c r="GO995" s="56"/>
      <c r="GP995" s="56"/>
      <c r="GQ995" s="56"/>
      <c r="GR995" s="56"/>
      <c r="GS995" s="56"/>
      <c r="GT995" s="56"/>
      <c r="GU995" s="56"/>
      <c r="GV995" s="56"/>
      <c r="GW995" s="56"/>
      <c r="GX995" s="56"/>
      <c r="GY995" s="56"/>
      <c r="GZ995" s="56"/>
      <c r="HA995" s="56"/>
      <c r="HB995" s="56"/>
      <c r="HC995" s="56"/>
      <c r="HD995" s="56"/>
      <c r="HE995" s="56"/>
      <c r="HF995" s="56"/>
      <c r="HG995" s="56"/>
      <c r="HH995" s="56"/>
      <c r="HI995" s="56"/>
      <c r="HJ995" s="56"/>
      <c r="HK995" s="56"/>
      <c r="HL995" s="56"/>
      <c r="HM995" s="56"/>
    </row>
    <row r="996" spans="2:221" x14ac:dyDescent="0.25"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  <c r="BU996" s="56"/>
      <c r="BV996" s="56"/>
      <c r="BW996" s="56"/>
      <c r="BX996" s="56"/>
      <c r="BY996" s="56"/>
      <c r="BZ996" s="56"/>
      <c r="CA996" s="56"/>
      <c r="CB996" s="56"/>
      <c r="CC996" s="56"/>
      <c r="CD996" s="56"/>
      <c r="CE996" s="56"/>
      <c r="CF996" s="56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6"/>
      <c r="CT996" s="56"/>
      <c r="CU996" s="56"/>
      <c r="CV996" s="56"/>
      <c r="CW996" s="56"/>
      <c r="CX996" s="56"/>
      <c r="CY996" s="56"/>
      <c r="CZ996" s="56"/>
      <c r="DA996" s="56"/>
      <c r="DB996" s="56"/>
      <c r="DC996" s="56"/>
      <c r="DD996" s="56"/>
      <c r="DE996" s="56"/>
      <c r="DF996" s="56"/>
      <c r="DG996" s="56"/>
      <c r="DH996" s="56"/>
      <c r="DI996" s="56"/>
      <c r="DJ996" s="56"/>
      <c r="DK996" s="56"/>
      <c r="DL996" s="56"/>
      <c r="DM996" s="56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6"/>
      <c r="EA996" s="56"/>
      <c r="EB996" s="56"/>
      <c r="EC996" s="56"/>
      <c r="ED996" s="56"/>
      <c r="EE996" s="56"/>
      <c r="EF996" s="56"/>
      <c r="EG996" s="56"/>
      <c r="EH996" s="56"/>
      <c r="EI996" s="56"/>
      <c r="EJ996" s="56"/>
      <c r="EK996" s="56"/>
      <c r="EL996" s="56"/>
      <c r="EM996" s="56"/>
      <c r="EN996" s="56"/>
      <c r="EO996" s="56"/>
      <c r="EP996" s="56"/>
      <c r="EQ996" s="56"/>
      <c r="ER996" s="56"/>
      <c r="ES996" s="56"/>
      <c r="ET996" s="56"/>
      <c r="EU996" s="56"/>
      <c r="EV996" s="56"/>
      <c r="EW996" s="56"/>
      <c r="EX996" s="56"/>
      <c r="EY996" s="56"/>
      <c r="EZ996" s="56"/>
      <c r="FA996" s="56"/>
      <c r="FB996" s="56"/>
      <c r="FC996" s="56"/>
      <c r="FD996" s="56"/>
      <c r="FE996" s="56"/>
      <c r="FF996" s="56"/>
      <c r="FG996" s="56"/>
      <c r="FH996" s="56"/>
      <c r="FI996" s="56"/>
      <c r="FJ996" s="56"/>
      <c r="FK996" s="56"/>
      <c r="FL996" s="56"/>
      <c r="FM996" s="56"/>
      <c r="FN996" s="56"/>
      <c r="FO996" s="56"/>
      <c r="FP996" s="56"/>
      <c r="FQ996" s="56"/>
      <c r="FR996" s="56"/>
      <c r="FS996" s="56"/>
      <c r="FT996" s="56"/>
      <c r="FU996" s="56"/>
      <c r="FV996" s="56"/>
      <c r="FW996" s="56"/>
      <c r="FX996" s="56"/>
      <c r="FY996" s="56"/>
      <c r="FZ996" s="56"/>
      <c r="GA996" s="56"/>
      <c r="GB996" s="56"/>
      <c r="GC996" s="56"/>
      <c r="GD996" s="56"/>
      <c r="GE996" s="56"/>
      <c r="GF996" s="56"/>
      <c r="GG996" s="56"/>
      <c r="GH996" s="56"/>
      <c r="GI996" s="56"/>
      <c r="GJ996" s="56"/>
      <c r="GK996" s="56"/>
      <c r="GL996" s="56"/>
      <c r="GM996" s="56"/>
      <c r="GN996" s="56"/>
      <c r="GO996" s="56"/>
      <c r="GP996" s="56"/>
      <c r="GQ996" s="56"/>
      <c r="GR996" s="56"/>
      <c r="GS996" s="56"/>
      <c r="GT996" s="56"/>
      <c r="GU996" s="56"/>
      <c r="GV996" s="56"/>
      <c r="GW996" s="56"/>
      <c r="GX996" s="56"/>
      <c r="GY996" s="56"/>
      <c r="GZ996" s="56"/>
      <c r="HA996" s="56"/>
      <c r="HB996" s="56"/>
      <c r="HC996" s="56"/>
      <c r="HD996" s="56"/>
      <c r="HE996" s="56"/>
      <c r="HF996" s="56"/>
      <c r="HG996" s="56"/>
      <c r="HH996" s="56"/>
      <c r="HI996" s="56"/>
      <c r="HJ996" s="56"/>
      <c r="HK996" s="56"/>
      <c r="HL996" s="56"/>
      <c r="HM996" s="56"/>
    </row>
    <row r="997" spans="2:221" x14ac:dyDescent="0.25"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  <c r="BU997" s="56"/>
      <c r="BV997" s="56"/>
      <c r="BW997" s="56"/>
      <c r="BX997" s="56"/>
      <c r="BY997" s="56"/>
      <c r="BZ997" s="56"/>
      <c r="CA997" s="56"/>
      <c r="CB997" s="56"/>
      <c r="CC997" s="56"/>
      <c r="CD997" s="56"/>
      <c r="CE997" s="56"/>
      <c r="CF997" s="56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6"/>
      <c r="CT997" s="56"/>
      <c r="CU997" s="56"/>
      <c r="CV997" s="56"/>
      <c r="CW997" s="56"/>
      <c r="CX997" s="56"/>
      <c r="CY997" s="56"/>
      <c r="CZ997" s="56"/>
      <c r="DA997" s="56"/>
      <c r="DB997" s="56"/>
      <c r="DC997" s="56"/>
      <c r="DD997" s="56"/>
      <c r="DE997" s="56"/>
      <c r="DF997" s="56"/>
      <c r="DG997" s="56"/>
      <c r="DH997" s="56"/>
      <c r="DI997" s="56"/>
      <c r="DJ997" s="56"/>
      <c r="DK997" s="56"/>
      <c r="DL997" s="56"/>
      <c r="DM997" s="56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6"/>
      <c r="EA997" s="56"/>
      <c r="EB997" s="56"/>
      <c r="EC997" s="56"/>
      <c r="ED997" s="56"/>
      <c r="EE997" s="56"/>
      <c r="EF997" s="56"/>
      <c r="EG997" s="56"/>
      <c r="EH997" s="56"/>
      <c r="EI997" s="56"/>
      <c r="EJ997" s="56"/>
      <c r="EK997" s="56"/>
      <c r="EL997" s="56"/>
      <c r="EM997" s="56"/>
      <c r="EN997" s="56"/>
      <c r="EO997" s="56"/>
      <c r="EP997" s="56"/>
      <c r="EQ997" s="56"/>
      <c r="ER997" s="56"/>
      <c r="ES997" s="56"/>
      <c r="ET997" s="56"/>
      <c r="EU997" s="56"/>
      <c r="EV997" s="56"/>
      <c r="EW997" s="56"/>
      <c r="EX997" s="56"/>
      <c r="EY997" s="56"/>
      <c r="EZ997" s="56"/>
      <c r="FA997" s="56"/>
      <c r="FB997" s="56"/>
      <c r="FC997" s="56"/>
      <c r="FD997" s="56"/>
      <c r="FE997" s="56"/>
      <c r="FF997" s="56"/>
      <c r="FG997" s="56"/>
      <c r="FH997" s="56"/>
      <c r="FI997" s="56"/>
      <c r="FJ997" s="56"/>
      <c r="FK997" s="56"/>
      <c r="FL997" s="56"/>
      <c r="FM997" s="56"/>
      <c r="FN997" s="56"/>
      <c r="FO997" s="56"/>
      <c r="FP997" s="56"/>
      <c r="FQ997" s="56"/>
      <c r="FR997" s="56"/>
      <c r="FS997" s="56"/>
      <c r="FT997" s="56"/>
      <c r="FU997" s="56"/>
      <c r="FV997" s="56"/>
      <c r="FW997" s="56"/>
      <c r="FX997" s="56"/>
      <c r="FY997" s="56"/>
      <c r="FZ997" s="56"/>
      <c r="GA997" s="56"/>
      <c r="GB997" s="56"/>
      <c r="GC997" s="56"/>
      <c r="GD997" s="56"/>
      <c r="GE997" s="56"/>
      <c r="GF997" s="56"/>
      <c r="GG997" s="56"/>
      <c r="GH997" s="56"/>
      <c r="GI997" s="56"/>
      <c r="GJ997" s="56"/>
      <c r="GK997" s="56"/>
      <c r="GL997" s="56"/>
      <c r="GM997" s="56"/>
      <c r="GN997" s="56"/>
      <c r="GO997" s="56"/>
      <c r="GP997" s="56"/>
      <c r="GQ997" s="56"/>
      <c r="GR997" s="56"/>
      <c r="GS997" s="56"/>
      <c r="GT997" s="56"/>
      <c r="GU997" s="56"/>
      <c r="GV997" s="56"/>
      <c r="GW997" s="56"/>
      <c r="GX997" s="56"/>
      <c r="GY997" s="56"/>
      <c r="GZ997" s="56"/>
      <c r="HA997" s="56"/>
      <c r="HB997" s="56"/>
      <c r="HC997" s="56"/>
      <c r="HD997" s="56"/>
      <c r="HE997" s="56"/>
      <c r="HF997" s="56"/>
      <c r="HG997" s="56"/>
      <c r="HH997" s="56"/>
      <c r="HI997" s="56"/>
      <c r="HJ997" s="56"/>
      <c r="HK997" s="56"/>
      <c r="HL997" s="56"/>
      <c r="HM997" s="56"/>
    </row>
    <row r="998" spans="2:221" x14ac:dyDescent="0.25"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  <c r="BU998" s="56"/>
      <c r="BV998" s="56"/>
      <c r="BW998" s="56"/>
      <c r="BX998" s="56"/>
      <c r="BY998" s="56"/>
      <c r="BZ998" s="56"/>
      <c r="CA998" s="56"/>
      <c r="CB998" s="56"/>
      <c r="CC998" s="56"/>
      <c r="CD998" s="56"/>
      <c r="CE998" s="56"/>
      <c r="CF998" s="56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6"/>
      <c r="CT998" s="56"/>
      <c r="CU998" s="56"/>
      <c r="CV998" s="56"/>
      <c r="CW998" s="56"/>
      <c r="CX998" s="56"/>
      <c r="CY998" s="56"/>
      <c r="CZ998" s="56"/>
      <c r="DA998" s="56"/>
      <c r="DB998" s="56"/>
      <c r="DC998" s="56"/>
      <c r="DD998" s="56"/>
      <c r="DE998" s="56"/>
      <c r="DF998" s="56"/>
      <c r="DG998" s="56"/>
      <c r="DH998" s="56"/>
      <c r="DI998" s="56"/>
      <c r="DJ998" s="56"/>
      <c r="DK998" s="56"/>
      <c r="DL998" s="56"/>
      <c r="DM998" s="56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6"/>
      <c r="EA998" s="56"/>
      <c r="EB998" s="56"/>
      <c r="EC998" s="56"/>
      <c r="ED998" s="56"/>
      <c r="EE998" s="56"/>
      <c r="EF998" s="56"/>
      <c r="EG998" s="56"/>
      <c r="EH998" s="56"/>
      <c r="EI998" s="56"/>
      <c r="EJ998" s="56"/>
      <c r="EK998" s="56"/>
      <c r="EL998" s="56"/>
      <c r="EM998" s="56"/>
      <c r="EN998" s="56"/>
      <c r="EO998" s="56"/>
      <c r="EP998" s="56"/>
      <c r="EQ998" s="56"/>
      <c r="ER998" s="56"/>
      <c r="ES998" s="56"/>
      <c r="ET998" s="56"/>
      <c r="EU998" s="56"/>
      <c r="EV998" s="56"/>
      <c r="EW998" s="56"/>
      <c r="EX998" s="56"/>
      <c r="EY998" s="56"/>
      <c r="EZ998" s="56"/>
      <c r="FA998" s="56"/>
      <c r="FB998" s="56"/>
      <c r="FC998" s="56"/>
      <c r="FD998" s="56"/>
      <c r="FE998" s="56"/>
      <c r="FF998" s="56"/>
      <c r="FG998" s="56"/>
      <c r="FH998" s="56"/>
      <c r="FI998" s="56"/>
      <c r="FJ998" s="56"/>
      <c r="FK998" s="56"/>
      <c r="FL998" s="56"/>
      <c r="FM998" s="56"/>
      <c r="FN998" s="56"/>
      <c r="FO998" s="56"/>
      <c r="FP998" s="56"/>
      <c r="FQ998" s="56"/>
      <c r="FR998" s="56"/>
      <c r="FS998" s="56"/>
      <c r="FT998" s="56"/>
      <c r="FU998" s="56"/>
      <c r="FV998" s="56"/>
      <c r="FW998" s="56"/>
      <c r="FX998" s="56"/>
      <c r="FY998" s="56"/>
      <c r="FZ998" s="56"/>
      <c r="GA998" s="56"/>
      <c r="GB998" s="56"/>
      <c r="GC998" s="56"/>
      <c r="GD998" s="56"/>
      <c r="GE998" s="56"/>
      <c r="GF998" s="56"/>
      <c r="GG998" s="56"/>
      <c r="GH998" s="56"/>
      <c r="GI998" s="56"/>
      <c r="GJ998" s="56"/>
      <c r="GK998" s="56"/>
      <c r="GL998" s="56"/>
      <c r="GM998" s="56"/>
      <c r="GN998" s="56"/>
      <c r="GO998" s="56"/>
      <c r="GP998" s="56"/>
      <c r="GQ998" s="56"/>
      <c r="GR998" s="56"/>
      <c r="GS998" s="56"/>
      <c r="GT998" s="56"/>
      <c r="GU998" s="56"/>
      <c r="GV998" s="56"/>
      <c r="GW998" s="56"/>
      <c r="GX998" s="56"/>
      <c r="GY998" s="56"/>
      <c r="GZ998" s="56"/>
      <c r="HA998" s="56"/>
      <c r="HB998" s="56"/>
      <c r="HC998" s="56"/>
      <c r="HD998" s="56"/>
      <c r="HE998" s="56"/>
      <c r="HF998" s="56"/>
      <c r="HG998" s="56"/>
      <c r="HH998" s="56"/>
      <c r="HI998" s="56"/>
      <c r="HJ998" s="56"/>
      <c r="HK998" s="56"/>
      <c r="HL998" s="56"/>
      <c r="HM998" s="56"/>
    </row>
    <row r="999" spans="2:221" x14ac:dyDescent="0.25"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  <c r="BU999" s="56"/>
      <c r="BV999" s="56"/>
      <c r="BW999" s="56"/>
      <c r="BX999" s="56"/>
      <c r="BY999" s="56"/>
      <c r="BZ999" s="56"/>
      <c r="CA999" s="56"/>
      <c r="CB999" s="56"/>
      <c r="CC999" s="56"/>
      <c r="CD999" s="56"/>
      <c r="CE999" s="56"/>
      <c r="CF999" s="56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6"/>
      <c r="CT999" s="56"/>
      <c r="CU999" s="56"/>
      <c r="CV999" s="56"/>
      <c r="CW999" s="56"/>
      <c r="CX999" s="56"/>
      <c r="CY999" s="56"/>
      <c r="CZ999" s="56"/>
      <c r="DA999" s="56"/>
      <c r="DB999" s="56"/>
      <c r="DC999" s="56"/>
      <c r="DD999" s="56"/>
      <c r="DE999" s="56"/>
      <c r="DF999" s="56"/>
      <c r="DG999" s="56"/>
      <c r="DH999" s="56"/>
      <c r="DI999" s="56"/>
      <c r="DJ999" s="56"/>
      <c r="DK999" s="56"/>
      <c r="DL999" s="56"/>
      <c r="DM999" s="56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6"/>
      <c r="EA999" s="56"/>
      <c r="EB999" s="56"/>
      <c r="EC999" s="56"/>
      <c r="ED999" s="56"/>
      <c r="EE999" s="56"/>
      <c r="EF999" s="56"/>
      <c r="EG999" s="56"/>
      <c r="EH999" s="56"/>
      <c r="EI999" s="56"/>
      <c r="EJ999" s="56"/>
      <c r="EK999" s="56"/>
      <c r="EL999" s="56"/>
      <c r="EM999" s="56"/>
      <c r="EN999" s="56"/>
      <c r="EO999" s="56"/>
      <c r="EP999" s="56"/>
      <c r="EQ999" s="56"/>
      <c r="ER999" s="56"/>
      <c r="ES999" s="56"/>
      <c r="ET999" s="56"/>
      <c r="EU999" s="56"/>
      <c r="EV999" s="56"/>
      <c r="EW999" s="56"/>
      <c r="EX999" s="56"/>
      <c r="EY999" s="56"/>
      <c r="EZ999" s="56"/>
      <c r="FA999" s="56"/>
      <c r="FB999" s="56"/>
      <c r="FC999" s="56"/>
      <c r="FD999" s="56"/>
      <c r="FE999" s="56"/>
      <c r="FF999" s="56"/>
      <c r="FG999" s="56"/>
      <c r="FH999" s="56"/>
      <c r="FI999" s="56"/>
      <c r="FJ999" s="56"/>
      <c r="FK999" s="56"/>
      <c r="FL999" s="56"/>
      <c r="FM999" s="56"/>
      <c r="FN999" s="56"/>
      <c r="FO999" s="56"/>
      <c r="FP999" s="56"/>
      <c r="FQ999" s="56"/>
      <c r="FR999" s="56"/>
      <c r="FS999" s="56"/>
      <c r="FT999" s="56"/>
      <c r="FU999" s="56"/>
      <c r="FV999" s="56"/>
      <c r="FW999" s="56"/>
      <c r="FX999" s="56"/>
      <c r="FY999" s="56"/>
      <c r="FZ999" s="56"/>
      <c r="GA999" s="56"/>
      <c r="GB999" s="56"/>
      <c r="GC999" s="56"/>
      <c r="GD999" s="56"/>
      <c r="GE999" s="56"/>
      <c r="GF999" s="56"/>
      <c r="GG999" s="56"/>
      <c r="GH999" s="56"/>
      <c r="GI999" s="56"/>
      <c r="GJ999" s="56"/>
      <c r="GK999" s="56"/>
      <c r="GL999" s="56"/>
      <c r="GM999" s="56"/>
      <c r="GN999" s="56"/>
      <c r="GO999" s="56"/>
      <c r="GP999" s="56"/>
      <c r="GQ999" s="56"/>
      <c r="GR999" s="56"/>
      <c r="GS999" s="56"/>
      <c r="GT999" s="56"/>
      <c r="GU999" s="56"/>
      <c r="GV999" s="56"/>
      <c r="GW999" s="56"/>
      <c r="GX999" s="56"/>
      <c r="GY999" s="56"/>
      <c r="GZ999" s="56"/>
      <c r="HA999" s="56"/>
      <c r="HB999" s="56"/>
      <c r="HC999" s="56"/>
      <c r="HD999" s="56"/>
      <c r="HE999" s="56"/>
      <c r="HF999" s="56"/>
      <c r="HG999" s="56"/>
      <c r="HH999" s="56"/>
      <c r="HI999" s="56"/>
      <c r="HJ999" s="56"/>
      <c r="HK999" s="56"/>
      <c r="HL999" s="56"/>
      <c r="HM999" s="56"/>
    </row>
    <row r="1000" spans="2:221" x14ac:dyDescent="0.25"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  <c r="BU1000" s="56"/>
      <c r="BV1000" s="56"/>
      <c r="BW1000" s="56"/>
      <c r="BX1000" s="56"/>
      <c r="BY1000" s="56"/>
      <c r="BZ1000" s="56"/>
      <c r="CA1000" s="56"/>
      <c r="CB1000" s="56"/>
      <c r="CC1000" s="56"/>
      <c r="CD1000" s="56"/>
      <c r="CE1000" s="56"/>
      <c r="CF1000" s="56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6"/>
      <c r="CT1000" s="56"/>
      <c r="CU1000" s="56"/>
      <c r="CV1000" s="56"/>
      <c r="CW1000" s="56"/>
      <c r="CX1000" s="56"/>
      <c r="CY1000" s="56"/>
      <c r="CZ1000" s="56"/>
      <c r="DA1000" s="56"/>
      <c r="DB1000" s="56"/>
      <c r="DC1000" s="56"/>
      <c r="DD1000" s="56"/>
      <c r="DE1000" s="56"/>
      <c r="DF1000" s="56"/>
      <c r="DG1000" s="56"/>
      <c r="DH1000" s="56"/>
      <c r="DI1000" s="56"/>
      <c r="DJ1000" s="56"/>
      <c r="DK1000" s="56"/>
      <c r="DL1000" s="56"/>
      <c r="DM1000" s="56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6"/>
      <c r="EA1000" s="56"/>
      <c r="EB1000" s="56"/>
      <c r="EC1000" s="56"/>
      <c r="ED1000" s="56"/>
      <c r="EE1000" s="56"/>
      <c r="EF1000" s="56"/>
      <c r="EG1000" s="56"/>
      <c r="EH1000" s="56"/>
      <c r="EI1000" s="56"/>
      <c r="EJ1000" s="56"/>
      <c r="EK1000" s="56"/>
      <c r="EL1000" s="56"/>
      <c r="EM1000" s="56"/>
      <c r="EN1000" s="56"/>
      <c r="EO1000" s="56"/>
      <c r="EP1000" s="56"/>
      <c r="EQ1000" s="56"/>
      <c r="ER1000" s="56"/>
      <c r="ES1000" s="56"/>
      <c r="ET1000" s="56"/>
      <c r="EU1000" s="56"/>
      <c r="EV1000" s="56"/>
      <c r="EW1000" s="56"/>
      <c r="EX1000" s="56"/>
      <c r="EY1000" s="56"/>
      <c r="EZ1000" s="56"/>
      <c r="FA1000" s="56"/>
      <c r="FB1000" s="56"/>
      <c r="FC1000" s="56"/>
      <c r="FD1000" s="56"/>
      <c r="FE1000" s="56"/>
      <c r="FF1000" s="56"/>
      <c r="FG1000" s="56"/>
      <c r="FH1000" s="56"/>
      <c r="FI1000" s="56"/>
      <c r="FJ1000" s="56"/>
      <c r="FK1000" s="56"/>
      <c r="FL1000" s="56"/>
      <c r="FM1000" s="56"/>
      <c r="FN1000" s="56"/>
      <c r="FO1000" s="56"/>
      <c r="FP1000" s="56"/>
      <c r="FQ1000" s="56"/>
      <c r="FR1000" s="56"/>
      <c r="FS1000" s="56"/>
      <c r="FT1000" s="56"/>
      <c r="FU1000" s="56"/>
      <c r="FV1000" s="56"/>
      <c r="FW1000" s="56"/>
      <c r="FX1000" s="56"/>
      <c r="FY1000" s="56"/>
      <c r="FZ1000" s="56"/>
      <c r="GA1000" s="56"/>
      <c r="GB1000" s="56"/>
      <c r="GC1000" s="56"/>
      <c r="GD1000" s="56"/>
      <c r="GE1000" s="56"/>
      <c r="GF1000" s="56"/>
      <c r="GG1000" s="56"/>
      <c r="GH1000" s="56"/>
      <c r="GI1000" s="56"/>
      <c r="GJ1000" s="56"/>
      <c r="GK1000" s="56"/>
      <c r="GL1000" s="56"/>
      <c r="GM1000" s="56"/>
      <c r="GN1000" s="56"/>
      <c r="GO1000" s="56"/>
      <c r="GP1000" s="56"/>
      <c r="GQ1000" s="56"/>
      <c r="GR1000" s="56"/>
      <c r="GS1000" s="56"/>
      <c r="GT1000" s="56"/>
      <c r="GU1000" s="56"/>
      <c r="GV1000" s="56"/>
      <c r="GW1000" s="56"/>
      <c r="GX1000" s="56"/>
      <c r="GY1000" s="56"/>
      <c r="GZ1000" s="56"/>
      <c r="HA1000" s="56"/>
      <c r="HB1000" s="56"/>
      <c r="HC1000" s="56"/>
      <c r="HD1000" s="56"/>
      <c r="HE1000" s="56"/>
      <c r="HF1000" s="56"/>
      <c r="HG1000" s="56"/>
      <c r="HH1000" s="56"/>
      <c r="HI1000" s="56"/>
      <c r="HJ1000" s="56"/>
      <c r="HK1000" s="56"/>
      <c r="HL1000" s="56"/>
      <c r="HM1000" s="56"/>
    </row>
    <row r="1001" spans="2:221" x14ac:dyDescent="0.25"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56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6"/>
      <c r="CT1001" s="56"/>
      <c r="CU1001" s="56"/>
      <c r="CV1001" s="56"/>
      <c r="CW1001" s="56"/>
      <c r="CX1001" s="56"/>
      <c r="CY1001" s="56"/>
      <c r="CZ1001" s="56"/>
      <c r="DA1001" s="56"/>
      <c r="DB1001" s="56"/>
      <c r="DC1001" s="56"/>
      <c r="DD1001" s="56"/>
      <c r="DE1001" s="56"/>
      <c r="DF1001" s="56"/>
      <c r="DG1001" s="56"/>
      <c r="DH1001" s="56"/>
      <c r="DI1001" s="56"/>
      <c r="DJ1001" s="56"/>
      <c r="DK1001" s="56"/>
      <c r="DL1001" s="56"/>
      <c r="DM1001" s="56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6"/>
      <c r="EA1001" s="56"/>
      <c r="EB1001" s="56"/>
      <c r="EC1001" s="56"/>
      <c r="ED1001" s="56"/>
      <c r="EE1001" s="56"/>
      <c r="EF1001" s="56"/>
      <c r="EG1001" s="56"/>
      <c r="EH1001" s="56"/>
      <c r="EI1001" s="56"/>
      <c r="EJ1001" s="56"/>
      <c r="EK1001" s="56"/>
      <c r="EL1001" s="56"/>
      <c r="EM1001" s="56"/>
      <c r="EN1001" s="56"/>
      <c r="EO1001" s="56"/>
      <c r="EP1001" s="56"/>
      <c r="EQ1001" s="56"/>
      <c r="ER1001" s="56"/>
      <c r="ES1001" s="56"/>
      <c r="ET1001" s="56"/>
      <c r="EU1001" s="56"/>
      <c r="EV1001" s="56"/>
      <c r="EW1001" s="56"/>
      <c r="EX1001" s="56"/>
      <c r="EY1001" s="56"/>
      <c r="EZ1001" s="56"/>
      <c r="FA1001" s="56"/>
      <c r="FB1001" s="56"/>
      <c r="FC1001" s="56"/>
      <c r="FD1001" s="56"/>
      <c r="FE1001" s="56"/>
      <c r="FF1001" s="56"/>
      <c r="FG1001" s="56"/>
      <c r="FH1001" s="56"/>
      <c r="FI1001" s="56"/>
      <c r="FJ1001" s="56"/>
      <c r="FK1001" s="56"/>
      <c r="FL1001" s="56"/>
      <c r="FM1001" s="56"/>
      <c r="FN1001" s="56"/>
      <c r="FO1001" s="56"/>
      <c r="FP1001" s="56"/>
      <c r="FQ1001" s="56"/>
      <c r="FR1001" s="56"/>
      <c r="FS1001" s="56"/>
      <c r="FT1001" s="56"/>
      <c r="FU1001" s="56"/>
      <c r="FV1001" s="56"/>
      <c r="FW1001" s="56"/>
      <c r="FX1001" s="56"/>
      <c r="FY1001" s="56"/>
      <c r="FZ1001" s="56"/>
      <c r="GA1001" s="56"/>
      <c r="GB1001" s="56"/>
      <c r="GC1001" s="56"/>
      <c r="GD1001" s="56"/>
      <c r="GE1001" s="56"/>
      <c r="GF1001" s="56"/>
      <c r="GG1001" s="56"/>
      <c r="GH1001" s="56"/>
      <c r="GI1001" s="56"/>
      <c r="GJ1001" s="56"/>
      <c r="GK1001" s="56"/>
      <c r="GL1001" s="56"/>
      <c r="GM1001" s="56"/>
      <c r="GN1001" s="56"/>
      <c r="GO1001" s="56"/>
      <c r="GP1001" s="56"/>
      <c r="GQ1001" s="56"/>
      <c r="GR1001" s="56"/>
      <c r="GS1001" s="56"/>
      <c r="GT1001" s="56"/>
      <c r="GU1001" s="56"/>
      <c r="GV1001" s="56"/>
      <c r="GW1001" s="56"/>
      <c r="GX1001" s="56"/>
      <c r="GY1001" s="56"/>
      <c r="GZ1001" s="56"/>
      <c r="HA1001" s="56"/>
      <c r="HB1001" s="56"/>
      <c r="HC1001" s="56"/>
      <c r="HD1001" s="56"/>
      <c r="HE1001" s="56"/>
      <c r="HF1001" s="56"/>
      <c r="HG1001" s="56"/>
      <c r="HH1001" s="56"/>
      <c r="HI1001" s="56"/>
      <c r="HJ1001" s="56"/>
      <c r="HK1001" s="56"/>
      <c r="HL1001" s="56"/>
      <c r="HM1001" s="56"/>
    </row>
    <row r="1002" spans="2:221" x14ac:dyDescent="0.25"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  <c r="AA1002" s="56"/>
      <c r="AB1002" s="56"/>
      <c r="AC1002" s="56"/>
      <c r="AD1002" s="56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  <c r="BU1002" s="56"/>
      <c r="BV1002" s="56"/>
      <c r="BW1002" s="56"/>
      <c r="BX1002" s="56"/>
      <c r="BY1002" s="56"/>
      <c r="BZ1002" s="56"/>
      <c r="CA1002" s="56"/>
      <c r="CB1002" s="56"/>
      <c r="CC1002" s="56"/>
      <c r="CD1002" s="56"/>
      <c r="CE1002" s="56"/>
      <c r="CF1002" s="56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6"/>
      <c r="CT1002" s="56"/>
      <c r="CU1002" s="56"/>
      <c r="CV1002" s="56"/>
      <c r="CW1002" s="56"/>
      <c r="CX1002" s="56"/>
      <c r="CY1002" s="56"/>
      <c r="CZ1002" s="56"/>
      <c r="DA1002" s="56"/>
      <c r="DB1002" s="56"/>
      <c r="DC1002" s="56"/>
      <c r="DD1002" s="56"/>
      <c r="DE1002" s="56"/>
      <c r="DF1002" s="56"/>
      <c r="DG1002" s="56"/>
      <c r="DH1002" s="56"/>
      <c r="DI1002" s="56"/>
      <c r="DJ1002" s="56"/>
      <c r="DK1002" s="56"/>
      <c r="DL1002" s="56"/>
      <c r="DM1002" s="56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6"/>
      <c r="EA1002" s="56"/>
      <c r="EB1002" s="56"/>
      <c r="EC1002" s="56"/>
      <c r="ED1002" s="56"/>
      <c r="EE1002" s="56"/>
      <c r="EF1002" s="56"/>
      <c r="EG1002" s="56"/>
      <c r="EH1002" s="56"/>
      <c r="EI1002" s="56"/>
      <c r="EJ1002" s="56"/>
      <c r="EK1002" s="56"/>
      <c r="EL1002" s="56"/>
      <c r="EM1002" s="56"/>
      <c r="EN1002" s="56"/>
      <c r="EO1002" s="56"/>
      <c r="EP1002" s="56"/>
      <c r="EQ1002" s="56"/>
      <c r="ER1002" s="56"/>
      <c r="ES1002" s="56"/>
      <c r="ET1002" s="56"/>
      <c r="EU1002" s="56"/>
      <c r="EV1002" s="56"/>
      <c r="EW1002" s="56"/>
      <c r="EX1002" s="56"/>
      <c r="EY1002" s="56"/>
      <c r="EZ1002" s="56"/>
      <c r="FA1002" s="56"/>
      <c r="FB1002" s="56"/>
      <c r="FC1002" s="56"/>
      <c r="FD1002" s="56"/>
      <c r="FE1002" s="56"/>
      <c r="FF1002" s="56"/>
      <c r="FG1002" s="56"/>
      <c r="FH1002" s="56"/>
      <c r="FI1002" s="56"/>
      <c r="FJ1002" s="56"/>
      <c r="FK1002" s="56"/>
      <c r="FL1002" s="56"/>
      <c r="FM1002" s="56"/>
      <c r="FN1002" s="56"/>
      <c r="FO1002" s="56"/>
      <c r="FP1002" s="56"/>
      <c r="FQ1002" s="56"/>
      <c r="FR1002" s="56"/>
      <c r="FS1002" s="56"/>
      <c r="FT1002" s="56"/>
      <c r="FU1002" s="56"/>
      <c r="FV1002" s="56"/>
      <c r="FW1002" s="56"/>
      <c r="FX1002" s="56"/>
      <c r="FY1002" s="56"/>
      <c r="FZ1002" s="56"/>
      <c r="GA1002" s="56"/>
      <c r="GB1002" s="56"/>
      <c r="GC1002" s="56"/>
      <c r="GD1002" s="56"/>
      <c r="GE1002" s="56"/>
      <c r="GF1002" s="56"/>
      <c r="GG1002" s="56"/>
      <c r="GH1002" s="56"/>
      <c r="GI1002" s="56"/>
      <c r="GJ1002" s="56"/>
      <c r="GK1002" s="56"/>
      <c r="GL1002" s="56"/>
      <c r="GM1002" s="56"/>
      <c r="GN1002" s="56"/>
      <c r="GO1002" s="56"/>
      <c r="GP1002" s="56"/>
      <c r="GQ1002" s="56"/>
      <c r="GR1002" s="56"/>
      <c r="GS1002" s="56"/>
      <c r="GT1002" s="56"/>
      <c r="GU1002" s="56"/>
      <c r="GV1002" s="56"/>
      <c r="GW1002" s="56"/>
      <c r="GX1002" s="56"/>
      <c r="GY1002" s="56"/>
      <c r="GZ1002" s="56"/>
      <c r="HA1002" s="56"/>
      <c r="HB1002" s="56"/>
      <c r="HC1002" s="56"/>
      <c r="HD1002" s="56"/>
      <c r="HE1002" s="56"/>
      <c r="HF1002" s="56"/>
      <c r="HG1002" s="56"/>
      <c r="HH1002" s="56"/>
      <c r="HI1002" s="56"/>
      <c r="HJ1002" s="56"/>
      <c r="HK1002" s="56"/>
      <c r="HL1002" s="56"/>
      <c r="HM1002" s="56"/>
    </row>
    <row r="1003" spans="2:221" x14ac:dyDescent="0.25"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  <c r="BU1003" s="56"/>
      <c r="BV1003" s="56"/>
      <c r="BW1003" s="56"/>
      <c r="BX1003" s="56"/>
      <c r="BY1003" s="56"/>
      <c r="BZ1003" s="56"/>
      <c r="CA1003" s="56"/>
      <c r="CB1003" s="56"/>
      <c r="CC1003" s="56"/>
      <c r="CD1003" s="56"/>
      <c r="CE1003" s="56"/>
      <c r="CF1003" s="56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6"/>
      <c r="CT1003" s="56"/>
      <c r="CU1003" s="56"/>
      <c r="CV1003" s="56"/>
      <c r="CW1003" s="56"/>
      <c r="CX1003" s="56"/>
      <c r="CY1003" s="56"/>
      <c r="CZ1003" s="56"/>
      <c r="DA1003" s="56"/>
      <c r="DB1003" s="56"/>
      <c r="DC1003" s="56"/>
      <c r="DD1003" s="56"/>
      <c r="DE1003" s="56"/>
      <c r="DF1003" s="56"/>
      <c r="DG1003" s="56"/>
      <c r="DH1003" s="56"/>
      <c r="DI1003" s="56"/>
      <c r="DJ1003" s="56"/>
      <c r="DK1003" s="56"/>
      <c r="DL1003" s="56"/>
      <c r="DM1003" s="56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6"/>
      <c r="EA1003" s="56"/>
      <c r="EB1003" s="56"/>
      <c r="EC1003" s="56"/>
      <c r="ED1003" s="56"/>
      <c r="EE1003" s="56"/>
      <c r="EF1003" s="56"/>
      <c r="EG1003" s="56"/>
      <c r="EH1003" s="56"/>
      <c r="EI1003" s="56"/>
      <c r="EJ1003" s="56"/>
      <c r="EK1003" s="56"/>
      <c r="EL1003" s="56"/>
      <c r="EM1003" s="56"/>
      <c r="EN1003" s="56"/>
      <c r="EO1003" s="56"/>
      <c r="EP1003" s="56"/>
      <c r="EQ1003" s="56"/>
      <c r="ER1003" s="56"/>
      <c r="ES1003" s="56"/>
      <c r="ET1003" s="56"/>
      <c r="EU1003" s="56"/>
      <c r="EV1003" s="56"/>
      <c r="EW1003" s="56"/>
      <c r="EX1003" s="56"/>
      <c r="EY1003" s="56"/>
      <c r="EZ1003" s="56"/>
      <c r="FA1003" s="56"/>
      <c r="FB1003" s="56"/>
      <c r="FC1003" s="56"/>
      <c r="FD1003" s="56"/>
      <c r="FE1003" s="56"/>
      <c r="FF1003" s="56"/>
      <c r="FG1003" s="56"/>
      <c r="FH1003" s="56"/>
      <c r="FI1003" s="56"/>
      <c r="FJ1003" s="56"/>
      <c r="FK1003" s="56"/>
      <c r="FL1003" s="56"/>
      <c r="FM1003" s="56"/>
      <c r="FN1003" s="56"/>
      <c r="FO1003" s="56"/>
      <c r="FP1003" s="56"/>
      <c r="FQ1003" s="56"/>
      <c r="FR1003" s="56"/>
      <c r="FS1003" s="56"/>
      <c r="FT1003" s="56"/>
      <c r="FU1003" s="56"/>
      <c r="FV1003" s="56"/>
      <c r="FW1003" s="56"/>
      <c r="FX1003" s="56"/>
      <c r="FY1003" s="56"/>
      <c r="FZ1003" s="56"/>
      <c r="GA1003" s="56"/>
      <c r="GB1003" s="56"/>
      <c r="GC1003" s="56"/>
      <c r="GD1003" s="56"/>
      <c r="GE1003" s="56"/>
      <c r="GF1003" s="56"/>
      <c r="GG1003" s="56"/>
      <c r="GH1003" s="56"/>
      <c r="GI1003" s="56"/>
      <c r="GJ1003" s="56"/>
      <c r="GK1003" s="56"/>
      <c r="GL1003" s="56"/>
      <c r="GM1003" s="56"/>
      <c r="GN1003" s="56"/>
      <c r="GO1003" s="56"/>
      <c r="GP1003" s="56"/>
      <c r="GQ1003" s="56"/>
      <c r="GR1003" s="56"/>
      <c r="GS1003" s="56"/>
      <c r="GT1003" s="56"/>
      <c r="GU1003" s="56"/>
      <c r="GV1003" s="56"/>
      <c r="GW1003" s="56"/>
      <c r="GX1003" s="56"/>
      <c r="GY1003" s="56"/>
      <c r="GZ1003" s="56"/>
      <c r="HA1003" s="56"/>
      <c r="HB1003" s="56"/>
      <c r="HC1003" s="56"/>
      <c r="HD1003" s="56"/>
      <c r="HE1003" s="56"/>
      <c r="HF1003" s="56"/>
      <c r="HG1003" s="56"/>
      <c r="HH1003" s="56"/>
      <c r="HI1003" s="56"/>
      <c r="HJ1003" s="56"/>
      <c r="HK1003" s="56"/>
      <c r="HL1003" s="56"/>
      <c r="HM1003" s="56"/>
    </row>
    <row r="1004" spans="2:221" x14ac:dyDescent="0.25"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  <c r="BU1004" s="56"/>
      <c r="BV1004" s="56"/>
      <c r="BW1004" s="56"/>
      <c r="BX1004" s="56"/>
      <c r="BY1004" s="56"/>
      <c r="BZ1004" s="56"/>
      <c r="CA1004" s="56"/>
      <c r="CB1004" s="56"/>
      <c r="CC1004" s="56"/>
      <c r="CD1004" s="56"/>
      <c r="CE1004" s="56"/>
      <c r="CF1004" s="56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6"/>
      <c r="CT1004" s="56"/>
      <c r="CU1004" s="56"/>
      <c r="CV1004" s="56"/>
      <c r="CW1004" s="56"/>
      <c r="CX1004" s="56"/>
      <c r="CY1004" s="56"/>
      <c r="CZ1004" s="56"/>
      <c r="DA1004" s="56"/>
      <c r="DB1004" s="56"/>
      <c r="DC1004" s="56"/>
      <c r="DD1004" s="56"/>
      <c r="DE1004" s="56"/>
      <c r="DF1004" s="56"/>
      <c r="DG1004" s="56"/>
      <c r="DH1004" s="56"/>
      <c r="DI1004" s="56"/>
      <c r="DJ1004" s="56"/>
      <c r="DK1004" s="56"/>
      <c r="DL1004" s="56"/>
      <c r="DM1004" s="56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6"/>
      <c r="EA1004" s="56"/>
      <c r="EB1004" s="56"/>
      <c r="EC1004" s="56"/>
      <c r="ED1004" s="56"/>
      <c r="EE1004" s="56"/>
      <c r="EF1004" s="56"/>
      <c r="EG1004" s="56"/>
      <c r="EH1004" s="56"/>
      <c r="EI1004" s="56"/>
      <c r="EJ1004" s="56"/>
      <c r="EK1004" s="56"/>
      <c r="EL1004" s="56"/>
      <c r="EM1004" s="56"/>
      <c r="EN1004" s="56"/>
      <c r="EO1004" s="56"/>
      <c r="EP1004" s="56"/>
      <c r="EQ1004" s="56"/>
      <c r="ER1004" s="56"/>
      <c r="ES1004" s="56"/>
      <c r="ET1004" s="56"/>
      <c r="EU1004" s="56"/>
      <c r="EV1004" s="56"/>
      <c r="EW1004" s="56"/>
      <c r="EX1004" s="56"/>
      <c r="EY1004" s="56"/>
      <c r="EZ1004" s="56"/>
      <c r="FA1004" s="56"/>
      <c r="FB1004" s="56"/>
      <c r="FC1004" s="56"/>
      <c r="FD1004" s="56"/>
      <c r="FE1004" s="56"/>
      <c r="FF1004" s="56"/>
      <c r="FG1004" s="56"/>
      <c r="FH1004" s="56"/>
      <c r="FI1004" s="56"/>
      <c r="FJ1004" s="56"/>
      <c r="FK1004" s="56"/>
      <c r="FL1004" s="56"/>
      <c r="FM1004" s="56"/>
      <c r="FN1004" s="56"/>
      <c r="FO1004" s="56"/>
      <c r="FP1004" s="56"/>
      <c r="FQ1004" s="56"/>
      <c r="FR1004" s="56"/>
      <c r="FS1004" s="56"/>
      <c r="FT1004" s="56"/>
      <c r="FU1004" s="56"/>
      <c r="FV1004" s="56"/>
      <c r="FW1004" s="56"/>
      <c r="FX1004" s="56"/>
      <c r="FY1004" s="56"/>
      <c r="FZ1004" s="56"/>
      <c r="GA1004" s="56"/>
      <c r="GB1004" s="56"/>
      <c r="GC1004" s="56"/>
      <c r="GD1004" s="56"/>
      <c r="GE1004" s="56"/>
      <c r="GF1004" s="56"/>
      <c r="GG1004" s="56"/>
      <c r="GH1004" s="56"/>
      <c r="GI1004" s="56"/>
      <c r="GJ1004" s="56"/>
      <c r="GK1004" s="56"/>
      <c r="GL1004" s="56"/>
      <c r="GM1004" s="56"/>
      <c r="GN1004" s="56"/>
      <c r="GO1004" s="56"/>
      <c r="GP1004" s="56"/>
      <c r="GQ1004" s="56"/>
      <c r="GR1004" s="56"/>
      <c r="GS1004" s="56"/>
      <c r="GT1004" s="56"/>
      <c r="GU1004" s="56"/>
      <c r="GV1004" s="56"/>
      <c r="GW1004" s="56"/>
      <c r="GX1004" s="56"/>
      <c r="GY1004" s="56"/>
      <c r="GZ1004" s="56"/>
      <c r="HA1004" s="56"/>
      <c r="HB1004" s="56"/>
      <c r="HC1004" s="56"/>
      <c r="HD1004" s="56"/>
      <c r="HE1004" s="56"/>
      <c r="HF1004" s="56"/>
      <c r="HG1004" s="56"/>
      <c r="HH1004" s="56"/>
      <c r="HI1004" s="56"/>
      <c r="HJ1004" s="56"/>
      <c r="HK1004" s="56"/>
      <c r="HL1004" s="56"/>
      <c r="HM1004" s="56"/>
    </row>
    <row r="1005" spans="2:221" x14ac:dyDescent="0.25"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  <c r="T1005" s="56"/>
      <c r="U1005" s="56"/>
      <c r="V1005" s="56"/>
      <c r="W1005" s="56"/>
      <c r="X1005" s="56"/>
      <c r="Y1005" s="56"/>
      <c r="Z1005" s="56"/>
      <c r="AA1005" s="56"/>
      <c r="AB1005" s="56"/>
      <c r="AC1005" s="56"/>
      <c r="AD1005" s="56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  <c r="BU1005" s="56"/>
      <c r="BV1005" s="56"/>
      <c r="BW1005" s="56"/>
      <c r="BX1005" s="56"/>
      <c r="BY1005" s="56"/>
      <c r="BZ1005" s="56"/>
      <c r="CA1005" s="56"/>
      <c r="CB1005" s="56"/>
      <c r="CC1005" s="56"/>
      <c r="CD1005" s="56"/>
      <c r="CE1005" s="56"/>
      <c r="CF1005" s="56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6"/>
      <c r="CT1005" s="56"/>
      <c r="CU1005" s="56"/>
      <c r="CV1005" s="56"/>
      <c r="CW1005" s="56"/>
      <c r="CX1005" s="56"/>
      <c r="CY1005" s="56"/>
      <c r="CZ1005" s="56"/>
      <c r="DA1005" s="56"/>
      <c r="DB1005" s="56"/>
      <c r="DC1005" s="56"/>
      <c r="DD1005" s="56"/>
      <c r="DE1005" s="56"/>
      <c r="DF1005" s="56"/>
      <c r="DG1005" s="56"/>
      <c r="DH1005" s="56"/>
      <c r="DI1005" s="56"/>
      <c r="DJ1005" s="56"/>
      <c r="DK1005" s="56"/>
      <c r="DL1005" s="56"/>
      <c r="DM1005" s="56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6"/>
      <c r="EA1005" s="56"/>
      <c r="EB1005" s="56"/>
      <c r="EC1005" s="56"/>
      <c r="ED1005" s="56"/>
      <c r="EE1005" s="56"/>
      <c r="EF1005" s="56"/>
      <c r="EG1005" s="56"/>
      <c r="EH1005" s="56"/>
      <c r="EI1005" s="56"/>
      <c r="EJ1005" s="56"/>
      <c r="EK1005" s="56"/>
      <c r="EL1005" s="56"/>
      <c r="EM1005" s="56"/>
      <c r="EN1005" s="56"/>
      <c r="EO1005" s="56"/>
      <c r="EP1005" s="56"/>
      <c r="EQ1005" s="56"/>
      <c r="ER1005" s="56"/>
      <c r="ES1005" s="56"/>
      <c r="ET1005" s="56"/>
      <c r="EU1005" s="56"/>
      <c r="EV1005" s="56"/>
      <c r="EW1005" s="56"/>
      <c r="EX1005" s="56"/>
      <c r="EY1005" s="56"/>
      <c r="EZ1005" s="56"/>
      <c r="FA1005" s="56"/>
      <c r="FB1005" s="56"/>
      <c r="FC1005" s="56"/>
      <c r="FD1005" s="56"/>
      <c r="FE1005" s="56"/>
      <c r="FF1005" s="56"/>
      <c r="FG1005" s="56"/>
      <c r="FH1005" s="56"/>
      <c r="FI1005" s="56"/>
      <c r="FJ1005" s="56"/>
      <c r="FK1005" s="56"/>
      <c r="FL1005" s="56"/>
      <c r="FM1005" s="56"/>
      <c r="FN1005" s="56"/>
      <c r="FO1005" s="56"/>
      <c r="FP1005" s="56"/>
      <c r="FQ1005" s="56"/>
      <c r="FR1005" s="56"/>
      <c r="FS1005" s="56"/>
      <c r="FT1005" s="56"/>
      <c r="FU1005" s="56"/>
      <c r="FV1005" s="56"/>
      <c r="FW1005" s="56"/>
      <c r="FX1005" s="56"/>
      <c r="FY1005" s="56"/>
      <c r="FZ1005" s="56"/>
      <c r="GA1005" s="56"/>
      <c r="GB1005" s="56"/>
      <c r="GC1005" s="56"/>
      <c r="GD1005" s="56"/>
      <c r="GE1005" s="56"/>
      <c r="GF1005" s="56"/>
      <c r="GG1005" s="56"/>
      <c r="GH1005" s="56"/>
      <c r="GI1005" s="56"/>
      <c r="GJ1005" s="56"/>
      <c r="GK1005" s="56"/>
      <c r="GL1005" s="56"/>
      <c r="GM1005" s="56"/>
      <c r="GN1005" s="56"/>
      <c r="GO1005" s="56"/>
      <c r="GP1005" s="56"/>
      <c r="GQ1005" s="56"/>
      <c r="GR1005" s="56"/>
      <c r="GS1005" s="56"/>
      <c r="GT1005" s="56"/>
      <c r="GU1005" s="56"/>
      <c r="GV1005" s="56"/>
      <c r="GW1005" s="56"/>
      <c r="GX1005" s="56"/>
      <c r="GY1005" s="56"/>
      <c r="GZ1005" s="56"/>
      <c r="HA1005" s="56"/>
      <c r="HB1005" s="56"/>
      <c r="HC1005" s="56"/>
      <c r="HD1005" s="56"/>
      <c r="HE1005" s="56"/>
      <c r="HF1005" s="56"/>
      <c r="HG1005" s="56"/>
      <c r="HH1005" s="56"/>
      <c r="HI1005" s="56"/>
      <c r="HJ1005" s="56"/>
      <c r="HK1005" s="56"/>
      <c r="HL1005" s="56"/>
      <c r="HM1005" s="56"/>
    </row>
    <row r="1006" spans="2:221" x14ac:dyDescent="0.25"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  <c r="S1006" s="56"/>
      <c r="T1006" s="56"/>
      <c r="U1006" s="56"/>
      <c r="V1006" s="56"/>
      <c r="W1006" s="56"/>
      <c r="X1006" s="56"/>
      <c r="Y1006" s="56"/>
      <c r="Z1006" s="56"/>
      <c r="AA1006" s="56"/>
      <c r="AB1006" s="56"/>
      <c r="AC1006" s="56"/>
      <c r="AD1006" s="56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  <c r="BU1006" s="56"/>
      <c r="BV1006" s="56"/>
      <c r="BW1006" s="56"/>
      <c r="BX1006" s="56"/>
      <c r="BY1006" s="56"/>
      <c r="BZ1006" s="56"/>
      <c r="CA1006" s="56"/>
      <c r="CB1006" s="56"/>
      <c r="CC1006" s="56"/>
      <c r="CD1006" s="56"/>
      <c r="CE1006" s="56"/>
      <c r="CF1006" s="56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6"/>
      <c r="CT1006" s="56"/>
      <c r="CU1006" s="56"/>
      <c r="CV1006" s="56"/>
      <c r="CW1006" s="56"/>
      <c r="CX1006" s="56"/>
      <c r="CY1006" s="56"/>
      <c r="CZ1006" s="56"/>
      <c r="DA1006" s="56"/>
      <c r="DB1006" s="56"/>
      <c r="DC1006" s="56"/>
      <c r="DD1006" s="56"/>
      <c r="DE1006" s="56"/>
      <c r="DF1006" s="56"/>
      <c r="DG1006" s="56"/>
      <c r="DH1006" s="56"/>
      <c r="DI1006" s="56"/>
      <c r="DJ1006" s="56"/>
      <c r="DK1006" s="56"/>
      <c r="DL1006" s="56"/>
      <c r="DM1006" s="56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6"/>
      <c r="EA1006" s="56"/>
      <c r="EB1006" s="56"/>
      <c r="EC1006" s="56"/>
      <c r="ED1006" s="56"/>
      <c r="EE1006" s="56"/>
      <c r="EF1006" s="56"/>
      <c r="EG1006" s="56"/>
      <c r="EH1006" s="56"/>
      <c r="EI1006" s="56"/>
      <c r="EJ1006" s="56"/>
      <c r="EK1006" s="56"/>
      <c r="EL1006" s="56"/>
      <c r="EM1006" s="56"/>
      <c r="EN1006" s="56"/>
      <c r="EO1006" s="56"/>
      <c r="EP1006" s="56"/>
      <c r="EQ1006" s="56"/>
      <c r="ER1006" s="56"/>
      <c r="ES1006" s="56"/>
      <c r="ET1006" s="56"/>
      <c r="EU1006" s="56"/>
      <c r="EV1006" s="56"/>
      <c r="EW1006" s="56"/>
      <c r="EX1006" s="56"/>
      <c r="EY1006" s="56"/>
      <c r="EZ1006" s="56"/>
      <c r="FA1006" s="56"/>
      <c r="FB1006" s="56"/>
      <c r="FC1006" s="56"/>
      <c r="FD1006" s="56"/>
      <c r="FE1006" s="56"/>
      <c r="FF1006" s="56"/>
      <c r="FG1006" s="56"/>
      <c r="FH1006" s="56"/>
      <c r="FI1006" s="56"/>
      <c r="FJ1006" s="56"/>
      <c r="FK1006" s="56"/>
      <c r="FL1006" s="56"/>
      <c r="FM1006" s="56"/>
      <c r="FN1006" s="56"/>
      <c r="FO1006" s="56"/>
      <c r="FP1006" s="56"/>
      <c r="FQ1006" s="56"/>
      <c r="FR1006" s="56"/>
      <c r="FS1006" s="56"/>
      <c r="FT1006" s="56"/>
      <c r="FU1006" s="56"/>
      <c r="FV1006" s="56"/>
      <c r="FW1006" s="56"/>
      <c r="FX1006" s="56"/>
      <c r="FY1006" s="56"/>
      <c r="FZ1006" s="56"/>
      <c r="GA1006" s="56"/>
      <c r="GB1006" s="56"/>
      <c r="GC1006" s="56"/>
      <c r="GD1006" s="56"/>
      <c r="GE1006" s="56"/>
      <c r="GF1006" s="56"/>
      <c r="GG1006" s="56"/>
      <c r="GH1006" s="56"/>
      <c r="GI1006" s="56"/>
      <c r="GJ1006" s="56"/>
      <c r="GK1006" s="56"/>
      <c r="GL1006" s="56"/>
      <c r="GM1006" s="56"/>
      <c r="GN1006" s="56"/>
      <c r="GO1006" s="56"/>
      <c r="GP1006" s="56"/>
      <c r="GQ1006" s="56"/>
      <c r="GR1006" s="56"/>
      <c r="GS1006" s="56"/>
      <c r="GT1006" s="56"/>
      <c r="GU1006" s="56"/>
      <c r="GV1006" s="56"/>
      <c r="GW1006" s="56"/>
      <c r="GX1006" s="56"/>
      <c r="GY1006" s="56"/>
      <c r="GZ1006" s="56"/>
      <c r="HA1006" s="56"/>
      <c r="HB1006" s="56"/>
      <c r="HC1006" s="56"/>
      <c r="HD1006" s="56"/>
      <c r="HE1006" s="56"/>
      <c r="HF1006" s="56"/>
      <c r="HG1006" s="56"/>
      <c r="HH1006" s="56"/>
      <c r="HI1006" s="56"/>
      <c r="HJ1006" s="56"/>
      <c r="HK1006" s="56"/>
      <c r="HL1006" s="56"/>
      <c r="HM1006" s="56"/>
    </row>
    <row r="1007" spans="2:221" x14ac:dyDescent="0.25"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  <c r="BU1007" s="56"/>
      <c r="BV1007" s="56"/>
      <c r="BW1007" s="56"/>
      <c r="BX1007" s="56"/>
      <c r="BY1007" s="56"/>
      <c r="BZ1007" s="56"/>
      <c r="CA1007" s="56"/>
      <c r="CB1007" s="56"/>
      <c r="CC1007" s="56"/>
      <c r="CD1007" s="56"/>
      <c r="CE1007" s="56"/>
      <c r="CF1007" s="56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6"/>
      <c r="CT1007" s="56"/>
      <c r="CU1007" s="56"/>
      <c r="CV1007" s="56"/>
      <c r="CW1007" s="56"/>
      <c r="CX1007" s="56"/>
      <c r="CY1007" s="56"/>
      <c r="CZ1007" s="56"/>
      <c r="DA1007" s="56"/>
      <c r="DB1007" s="56"/>
      <c r="DC1007" s="56"/>
      <c r="DD1007" s="56"/>
      <c r="DE1007" s="56"/>
      <c r="DF1007" s="56"/>
      <c r="DG1007" s="56"/>
      <c r="DH1007" s="56"/>
      <c r="DI1007" s="56"/>
      <c r="DJ1007" s="56"/>
      <c r="DK1007" s="56"/>
      <c r="DL1007" s="56"/>
      <c r="DM1007" s="56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6"/>
      <c r="EA1007" s="56"/>
      <c r="EB1007" s="56"/>
      <c r="EC1007" s="56"/>
      <c r="ED1007" s="56"/>
      <c r="EE1007" s="56"/>
      <c r="EF1007" s="56"/>
      <c r="EG1007" s="56"/>
      <c r="EH1007" s="56"/>
      <c r="EI1007" s="56"/>
      <c r="EJ1007" s="56"/>
      <c r="EK1007" s="56"/>
      <c r="EL1007" s="56"/>
      <c r="EM1007" s="56"/>
      <c r="EN1007" s="56"/>
      <c r="EO1007" s="56"/>
      <c r="EP1007" s="56"/>
      <c r="EQ1007" s="56"/>
      <c r="ER1007" s="56"/>
      <c r="ES1007" s="56"/>
      <c r="ET1007" s="56"/>
      <c r="EU1007" s="56"/>
      <c r="EV1007" s="56"/>
      <c r="EW1007" s="56"/>
      <c r="EX1007" s="56"/>
      <c r="EY1007" s="56"/>
      <c r="EZ1007" s="56"/>
      <c r="FA1007" s="56"/>
      <c r="FB1007" s="56"/>
      <c r="FC1007" s="56"/>
      <c r="FD1007" s="56"/>
      <c r="FE1007" s="56"/>
      <c r="FF1007" s="56"/>
      <c r="FG1007" s="56"/>
      <c r="FH1007" s="56"/>
      <c r="FI1007" s="56"/>
      <c r="FJ1007" s="56"/>
      <c r="FK1007" s="56"/>
      <c r="FL1007" s="56"/>
      <c r="FM1007" s="56"/>
      <c r="FN1007" s="56"/>
      <c r="FO1007" s="56"/>
      <c r="FP1007" s="56"/>
      <c r="FQ1007" s="56"/>
      <c r="FR1007" s="56"/>
      <c r="FS1007" s="56"/>
      <c r="FT1007" s="56"/>
      <c r="FU1007" s="56"/>
      <c r="FV1007" s="56"/>
      <c r="FW1007" s="56"/>
      <c r="FX1007" s="56"/>
      <c r="FY1007" s="56"/>
      <c r="FZ1007" s="56"/>
      <c r="GA1007" s="56"/>
      <c r="GB1007" s="56"/>
      <c r="GC1007" s="56"/>
      <c r="GD1007" s="56"/>
      <c r="GE1007" s="56"/>
      <c r="GF1007" s="56"/>
      <c r="GG1007" s="56"/>
      <c r="GH1007" s="56"/>
      <c r="GI1007" s="56"/>
      <c r="GJ1007" s="56"/>
      <c r="GK1007" s="56"/>
      <c r="GL1007" s="56"/>
      <c r="GM1007" s="56"/>
      <c r="GN1007" s="56"/>
      <c r="GO1007" s="56"/>
      <c r="GP1007" s="56"/>
      <c r="GQ1007" s="56"/>
      <c r="GR1007" s="56"/>
      <c r="GS1007" s="56"/>
      <c r="GT1007" s="56"/>
      <c r="GU1007" s="56"/>
      <c r="GV1007" s="56"/>
      <c r="GW1007" s="56"/>
      <c r="GX1007" s="56"/>
      <c r="GY1007" s="56"/>
      <c r="GZ1007" s="56"/>
      <c r="HA1007" s="56"/>
      <c r="HB1007" s="56"/>
      <c r="HC1007" s="56"/>
      <c r="HD1007" s="56"/>
      <c r="HE1007" s="56"/>
      <c r="HF1007" s="56"/>
      <c r="HG1007" s="56"/>
      <c r="HH1007" s="56"/>
      <c r="HI1007" s="56"/>
      <c r="HJ1007" s="56"/>
      <c r="HK1007" s="56"/>
      <c r="HL1007" s="56"/>
      <c r="HM1007" s="56"/>
    </row>
    <row r="1008" spans="2:221" x14ac:dyDescent="0.25">
      <c r="B1008" s="56"/>
      <c r="C1008" s="56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  <c r="S1008" s="56"/>
      <c r="T1008" s="56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56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  <c r="BU1008" s="56"/>
      <c r="BV1008" s="56"/>
      <c r="BW1008" s="56"/>
      <c r="BX1008" s="56"/>
      <c r="BY1008" s="56"/>
      <c r="BZ1008" s="56"/>
      <c r="CA1008" s="56"/>
      <c r="CB1008" s="56"/>
      <c r="CC1008" s="56"/>
      <c r="CD1008" s="56"/>
      <c r="CE1008" s="56"/>
      <c r="CF1008" s="56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6"/>
      <c r="CT1008" s="56"/>
      <c r="CU1008" s="56"/>
      <c r="CV1008" s="56"/>
      <c r="CW1008" s="56"/>
      <c r="CX1008" s="56"/>
      <c r="CY1008" s="56"/>
      <c r="CZ1008" s="56"/>
      <c r="DA1008" s="56"/>
      <c r="DB1008" s="56"/>
      <c r="DC1008" s="56"/>
      <c r="DD1008" s="56"/>
      <c r="DE1008" s="56"/>
      <c r="DF1008" s="56"/>
      <c r="DG1008" s="56"/>
      <c r="DH1008" s="56"/>
      <c r="DI1008" s="56"/>
      <c r="DJ1008" s="56"/>
      <c r="DK1008" s="56"/>
      <c r="DL1008" s="56"/>
      <c r="DM1008" s="56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6"/>
      <c r="EA1008" s="56"/>
      <c r="EB1008" s="56"/>
      <c r="EC1008" s="56"/>
      <c r="ED1008" s="56"/>
      <c r="EE1008" s="56"/>
      <c r="EF1008" s="56"/>
      <c r="EG1008" s="56"/>
      <c r="EH1008" s="56"/>
      <c r="EI1008" s="56"/>
      <c r="EJ1008" s="56"/>
      <c r="EK1008" s="56"/>
      <c r="EL1008" s="56"/>
      <c r="EM1008" s="56"/>
      <c r="EN1008" s="56"/>
      <c r="EO1008" s="56"/>
      <c r="EP1008" s="56"/>
      <c r="EQ1008" s="56"/>
      <c r="ER1008" s="56"/>
      <c r="ES1008" s="56"/>
      <c r="ET1008" s="56"/>
      <c r="EU1008" s="56"/>
      <c r="EV1008" s="56"/>
      <c r="EW1008" s="56"/>
      <c r="EX1008" s="56"/>
      <c r="EY1008" s="56"/>
      <c r="EZ1008" s="56"/>
      <c r="FA1008" s="56"/>
      <c r="FB1008" s="56"/>
      <c r="FC1008" s="56"/>
      <c r="FD1008" s="56"/>
      <c r="FE1008" s="56"/>
      <c r="FF1008" s="56"/>
      <c r="FG1008" s="56"/>
      <c r="FH1008" s="56"/>
      <c r="FI1008" s="56"/>
      <c r="FJ1008" s="56"/>
      <c r="FK1008" s="56"/>
      <c r="FL1008" s="56"/>
      <c r="FM1008" s="56"/>
      <c r="FN1008" s="56"/>
      <c r="FO1008" s="56"/>
      <c r="FP1008" s="56"/>
      <c r="FQ1008" s="56"/>
      <c r="FR1008" s="56"/>
      <c r="FS1008" s="56"/>
      <c r="FT1008" s="56"/>
      <c r="FU1008" s="56"/>
      <c r="FV1008" s="56"/>
      <c r="FW1008" s="56"/>
      <c r="FX1008" s="56"/>
      <c r="FY1008" s="56"/>
      <c r="FZ1008" s="56"/>
      <c r="GA1008" s="56"/>
      <c r="GB1008" s="56"/>
      <c r="GC1008" s="56"/>
      <c r="GD1008" s="56"/>
      <c r="GE1008" s="56"/>
      <c r="GF1008" s="56"/>
      <c r="GG1008" s="56"/>
      <c r="GH1008" s="56"/>
      <c r="GI1008" s="56"/>
      <c r="GJ1008" s="56"/>
      <c r="GK1008" s="56"/>
      <c r="GL1008" s="56"/>
      <c r="GM1008" s="56"/>
      <c r="GN1008" s="56"/>
      <c r="GO1008" s="56"/>
      <c r="GP1008" s="56"/>
      <c r="GQ1008" s="56"/>
      <c r="GR1008" s="56"/>
      <c r="GS1008" s="56"/>
      <c r="GT1008" s="56"/>
      <c r="GU1008" s="56"/>
      <c r="GV1008" s="56"/>
      <c r="GW1008" s="56"/>
      <c r="GX1008" s="56"/>
      <c r="GY1008" s="56"/>
      <c r="GZ1008" s="56"/>
      <c r="HA1008" s="56"/>
      <c r="HB1008" s="56"/>
      <c r="HC1008" s="56"/>
      <c r="HD1008" s="56"/>
      <c r="HE1008" s="56"/>
      <c r="HF1008" s="56"/>
      <c r="HG1008" s="56"/>
      <c r="HH1008" s="56"/>
      <c r="HI1008" s="56"/>
      <c r="HJ1008" s="56"/>
      <c r="HK1008" s="56"/>
      <c r="HL1008" s="56"/>
      <c r="HM1008" s="56"/>
    </row>
    <row r="1009" spans="2:221" x14ac:dyDescent="0.25">
      <c r="B1009" s="56"/>
      <c r="C1009" s="56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56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  <c r="BU1009" s="56"/>
      <c r="BV1009" s="56"/>
      <c r="BW1009" s="56"/>
      <c r="BX1009" s="56"/>
      <c r="BY1009" s="56"/>
      <c r="BZ1009" s="56"/>
      <c r="CA1009" s="56"/>
      <c r="CB1009" s="56"/>
      <c r="CC1009" s="56"/>
      <c r="CD1009" s="56"/>
      <c r="CE1009" s="56"/>
      <c r="CF1009" s="56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6"/>
      <c r="CT1009" s="56"/>
      <c r="CU1009" s="56"/>
      <c r="CV1009" s="56"/>
      <c r="CW1009" s="56"/>
      <c r="CX1009" s="56"/>
      <c r="CY1009" s="56"/>
      <c r="CZ1009" s="56"/>
      <c r="DA1009" s="56"/>
      <c r="DB1009" s="56"/>
      <c r="DC1009" s="56"/>
      <c r="DD1009" s="56"/>
      <c r="DE1009" s="56"/>
      <c r="DF1009" s="56"/>
      <c r="DG1009" s="56"/>
      <c r="DH1009" s="56"/>
      <c r="DI1009" s="56"/>
      <c r="DJ1009" s="56"/>
      <c r="DK1009" s="56"/>
      <c r="DL1009" s="56"/>
      <c r="DM1009" s="56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6"/>
      <c r="EA1009" s="56"/>
      <c r="EB1009" s="56"/>
      <c r="EC1009" s="56"/>
      <c r="ED1009" s="56"/>
      <c r="EE1009" s="56"/>
      <c r="EF1009" s="56"/>
      <c r="EG1009" s="56"/>
      <c r="EH1009" s="56"/>
      <c r="EI1009" s="56"/>
      <c r="EJ1009" s="56"/>
      <c r="EK1009" s="56"/>
      <c r="EL1009" s="56"/>
      <c r="EM1009" s="56"/>
      <c r="EN1009" s="56"/>
      <c r="EO1009" s="56"/>
      <c r="EP1009" s="56"/>
      <c r="EQ1009" s="56"/>
      <c r="ER1009" s="56"/>
      <c r="ES1009" s="56"/>
      <c r="ET1009" s="56"/>
      <c r="EU1009" s="56"/>
      <c r="EV1009" s="56"/>
      <c r="EW1009" s="56"/>
      <c r="EX1009" s="56"/>
      <c r="EY1009" s="56"/>
      <c r="EZ1009" s="56"/>
      <c r="FA1009" s="56"/>
      <c r="FB1009" s="56"/>
      <c r="FC1009" s="56"/>
      <c r="FD1009" s="56"/>
      <c r="FE1009" s="56"/>
      <c r="FF1009" s="56"/>
      <c r="FG1009" s="56"/>
      <c r="FH1009" s="56"/>
      <c r="FI1009" s="56"/>
      <c r="FJ1009" s="56"/>
      <c r="FK1009" s="56"/>
      <c r="FL1009" s="56"/>
      <c r="FM1009" s="56"/>
      <c r="FN1009" s="56"/>
      <c r="FO1009" s="56"/>
      <c r="FP1009" s="56"/>
      <c r="FQ1009" s="56"/>
      <c r="FR1009" s="56"/>
      <c r="FS1009" s="56"/>
      <c r="FT1009" s="56"/>
      <c r="FU1009" s="56"/>
      <c r="FV1009" s="56"/>
      <c r="FW1009" s="56"/>
      <c r="FX1009" s="56"/>
      <c r="FY1009" s="56"/>
      <c r="FZ1009" s="56"/>
      <c r="GA1009" s="56"/>
      <c r="GB1009" s="56"/>
      <c r="GC1009" s="56"/>
      <c r="GD1009" s="56"/>
      <c r="GE1009" s="56"/>
      <c r="GF1009" s="56"/>
      <c r="GG1009" s="56"/>
      <c r="GH1009" s="56"/>
      <c r="GI1009" s="56"/>
      <c r="GJ1009" s="56"/>
      <c r="GK1009" s="56"/>
      <c r="GL1009" s="56"/>
      <c r="GM1009" s="56"/>
      <c r="GN1009" s="56"/>
      <c r="GO1009" s="56"/>
      <c r="GP1009" s="56"/>
      <c r="GQ1009" s="56"/>
      <c r="GR1009" s="56"/>
      <c r="GS1009" s="56"/>
      <c r="GT1009" s="56"/>
      <c r="GU1009" s="56"/>
      <c r="GV1009" s="56"/>
      <c r="GW1009" s="56"/>
      <c r="GX1009" s="56"/>
      <c r="GY1009" s="56"/>
      <c r="GZ1009" s="56"/>
      <c r="HA1009" s="56"/>
      <c r="HB1009" s="56"/>
      <c r="HC1009" s="56"/>
      <c r="HD1009" s="56"/>
      <c r="HE1009" s="56"/>
      <c r="HF1009" s="56"/>
      <c r="HG1009" s="56"/>
      <c r="HH1009" s="56"/>
      <c r="HI1009" s="56"/>
      <c r="HJ1009" s="56"/>
      <c r="HK1009" s="56"/>
      <c r="HL1009" s="56"/>
      <c r="HM1009" s="56"/>
    </row>
    <row r="1010" spans="2:221" x14ac:dyDescent="0.25">
      <c r="B1010" s="56"/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  <c r="S1010" s="56"/>
      <c r="T1010" s="56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56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  <c r="BU1010" s="56"/>
      <c r="BV1010" s="56"/>
      <c r="BW1010" s="56"/>
      <c r="BX1010" s="56"/>
      <c r="BY1010" s="56"/>
      <c r="BZ1010" s="56"/>
      <c r="CA1010" s="56"/>
      <c r="CB1010" s="56"/>
      <c r="CC1010" s="56"/>
      <c r="CD1010" s="56"/>
      <c r="CE1010" s="56"/>
      <c r="CF1010" s="56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6"/>
      <c r="CT1010" s="56"/>
      <c r="CU1010" s="56"/>
      <c r="CV1010" s="56"/>
      <c r="CW1010" s="56"/>
      <c r="CX1010" s="56"/>
      <c r="CY1010" s="56"/>
      <c r="CZ1010" s="56"/>
      <c r="DA1010" s="56"/>
      <c r="DB1010" s="56"/>
      <c r="DC1010" s="56"/>
      <c r="DD1010" s="56"/>
      <c r="DE1010" s="56"/>
      <c r="DF1010" s="56"/>
      <c r="DG1010" s="56"/>
      <c r="DH1010" s="56"/>
      <c r="DI1010" s="56"/>
      <c r="DJ1010" s="56"/>
      <c r="DK1010" s="56"/>
      <c r="DL1010" s="56"/>
      <c r="DM1010" s="56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6"/>
      <c r="EA1010" s="56"/>
      <c r="EB1010" s="56"/>
      <c r="EC1010" s="56"/>
      <c r="ED1010" s="56"/>
      <c r="EE1010" s="56"/>
      <c r="EF1010" s="56"/>
      <c r="EG1010" s="56"/>
      <c r="EH1010" s="56"/>
      <c r="EI1010" s="56"/>
      <c r="EJ1010" s="56"/>
      <c r="EK1010" s="56"/>
      <c r="EL1010" s="56"/>
      <c r="EM1010" s="56"/>
      <c r="EN1010" s="56"/>
      <c r="EO1010" s="56"/>
      <c r="EP1010" s="56"/>
      <c r="EQ1010" s="56"/>
      <c r="ER1010" s="56"/>
      <c r="ES1010" s="56"/>
      <c r="ET1010" s="56"/>
      <c r="EU1010" s="56"/>
      <c r="EV1010" s="56"/>
      <c r="EW1010" s="56"/>
      <c r="EX1010" s="56"/>
      <c r="EY1010" s="56"/>
      <c r="EZ1010" s="56"/>
      <c r="FA1010" s="56"/>
      <c r="FB1010" s="56"/>
      <c r="FC1010" s="56"/>
      <c r="FD1010" s="56"/>
      <c r="FE1010" s="56"/>
      <c r="FF1010" s="56"/>
      <c r="FG1010" s="56"/>
      <c r="FH1010" s="56"/>
      <c r="FI1010" s="56"/>
      <c r="FJ1010" s="56"/>
      <c r="FK1010" s="56"/>
      <c r="FL1010" s="56"/>
      <c r="FM1010" s="56"/>
      <c r="FN1010" s="56"/>
      <c r="FO1010" s="56"/>
      <c r="FP1010" s="56"/>
      <c r="FQ1010" s="56"/>
      <c r="FR1010" s="56"/>
      <c r="FS1010" s="56"/>
      <c r="FT1010" s="56"/>
      <c r="FU1010" s="56"/>
      <c r="FV1010" s="56"/>
      <c r="FW1010" s="56"/>
      <c r="FX1010" s="56"/>
      <c r="FY1010" s="56"/>
      <c r="FZ1010" s="56"/>
      <c r="GA1010" s="56"/>
      <c r="GB1010" s="56"/>
      <c r="GC1010" s="56"/>
      <c r="GD1010" s="56"/>
      <c r="GE1010" s="56"/>
      <c r="GF1010" s="56"/>
      <c r="GG1010" s="56"/>
      <c r="GH1010" s="56"/>
      <c r="GI1010" s="56"/>
      <c r="GJ1010" s="56"/>
      <c r="GK1010" s="56"/>
      <c r="GL1010" s="56"/>
      <c r="GM1010" s="56"/>
      <c r="GN1010" s="56"/>
      <c r="GO1010" s="56"/>
      <c r="GP1010" s="56"/>
      <c r="GQ1010" s="56"/>
      <c r="GR1010" s="56"/>
      <c r="GS1010" s="56"/>
      <c r="GT1010" s="56"/>
      <c r="GU1010" s="56"/>
      <c r="GV1010" s="56"/>
      <c r="GW1010" s="56"/>
      <c r="GX1010" s="56"/>
      <c r="GY1010" s="56"/>
      <c r="GZ1010" s="56"/>
      <c r="HA1010" s="56"/>
      <c r="HB1010" s="56"/>
      <c r="HC1010" s="56"/>
      <c r="HD1010" s="56"/>
      <c r="HE1010" s="56"/>
      <c r="HF1010" s="56"/>
      <c r="HG1010" s="56"/>
      <c r="HH1010" s="56"/>
      <c r="HI1010" s="56"/>
      <c r="HJ1010" s="56"/>
      <c r="HK1010" s="56"/>
      <c r="HL1010" s="56"/>
      <c r="HM1010" s="56"/>
    </row>
    <row r="1011" spans="2:221" x14ac:dyDescent="0.25">
      <c r="B1011" s="56"/>
      <c r="C1011" s="56"/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  <c r="S1011" s="56"/>
      <c r="T1011" s="56"/>
      <c r="U1011" s="56"/>
      <c r="V1011" s="56"/>
      <c r="W1011" s="56"/>
      <c r="X1011" s="56"/>
      <c r="Y1011" s="56"/>
      <c r="Z1011" s="56"/>
      <c r="AA1011" s="56"/>
      <c r="AB1011" s="56"/>
      <c r="AC1011" s="56"/>
      <c r="AD1011" s="56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  <c r="BU1011" s="56"/>
      <c r="BV1011" s="56"/>
      <c r="BW1011" s="56"/>
      <c r="BX1011" s="56"/>
      <c r="BY1011" s="56"/>
      <c r="BZ1011" s="56"/>
      <c r="CA1011" s="56"/>
      <c r="CB1011" s="56"/>
      <c r="CC1011" s="56"/>
      <c r="CD1011" s="56"/>
      <c r="CE1011" s="56"/>
      <c r="CF1011" s="56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6"/>
      <c r="CT1011" s="56"/>
      <c r="CU1011" s="56"/>
      <c r="CV1011" s="56"/>
      <c r="CW1011" s="56"/>
      <c r="CX1011" s="56"/>
      <c r="CY1011" s="56"/>
      <c r="CZ1011" s="56"/>
      <c r="DA1011" s="56"/>
      <c r="DB1011" s="56"/>
      <c r="DC1011" s="56"/>
      <c r="DD1011" s="56"/>
      <c r="DE1011" s="56"/>
      <c r="DF1011" s="56"/>
      <c r="DG1011" s="56"/>
      <c r="DH1011" s="56"/>
      <c r="DI1011" s="56"/>
      <c r="DJ1011" s="56"/>
      <c r="DK1011" s="56"/>
      <c r="DL1011" s="56"/>
      <c r="DM1011" s="56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6"/>
      <c r="EA1011" s="56"/>
      <c r="EB1011" s="56"/>
      <c r="EC1011" s="56"/>
      <c r="ED1011" s="56"/>
      <c r="EE1011" s="56"/>
      <c r="EF1011" s="56"/>
      <c r="EG1011" s="56"/>
      <c r="EH1011" s="56"/>
      <c r="EI1011" s="56"/>
      <c r="EJ1011" s="56"/>
      <c r="EK1011" s="56"/>
      <c r="EL1011" s="56"/>
      <c r="EM1011" s="56"/>
      <c r="EN1011" s="56"/>
      <c r="EO1011" s="56"/>
      <c r="EP1011" s="56"/>
      <c r="EQ1011" s="56"/>
      <c r="ER1011" s="56"/>
      <c r="ES1011" s="56"/>
      <c r="ET1011" s="56"/>
      <c r="EU1011" s="56"/>
      <c r="EV1011" s="56"/>
      <c r="EW1011" s="56"/>
      <c r="EX1011" s="56"/>
      <c r="EY1011" s="56"/>
      <c r="EZ1011" s="56"/>
      <c r="FA1011" s="56"/>
      <c r="FB1011" s="56"/>
      <c r="FC1011" s="56"/>
      <c r="FD1011" s="56"/>
      <c r="FE1011" s="56"/>
      <c r="FF1011" s="56"/>
      <c r="FG1011" s="56"/>
      <c r="FH1011" s="56"/>
      <c r="FI1011" s="56"/>
      <c r="FJ1011" s="56"/>
      <c r="FK1011" s="56"/>
      <c r="FL1011" s="56"/>
      <c r="FM1011" s="56"/>
      <c r="FN1011" s="56"/>
      <c r="FO1011" s="56"/>
      <c r="FP1011" s="56"/>
      <c r="FQ1011" s="56"/>
      <c r="FR1011" s="56"/>
      <c r="FS1011" s="56"/>
      <c r="FT1011" s="56"/>
      <c r="FU1011" s="56"/>
      <c r="FV1011" s="56"/>
      <c r="FW1011" s="56"/>
      <c r="FX1011" s="56"/>
      <c r="FY1011" s="56"/>
      <c r="FZ1011" s="56"/>
      <c r="GA1011" s="56"/>
      <c r="GB1011" s="56"/>
      <c r="GC1011" s="56"/>
      <c r="GD1011" s="56"/>
      <c r="GE1011" s="56"/>
      <c r="GF1011" s="56"/>
      <c r="GG1011" s="56"/>
      <c r="GH1011" s="56"/>
      <c r="GI1011" s="56"/>
      <c r="GJ1011" s="56"/>
      <c r="GK1011" s="56"/>
      <c r="GL1011" s="56"/>
      <c r="GM1011" s="56"/>
      <c r="GN1011" s="56"/>
      <c r="GO1011" s="56"/>
      <c r="GP1011" s="56"/>
      <c r="GQ1011" s="56"/>
      <c r="GR1011" s="56"/>
      <c r="GS1011" s="56"/>
      <c r="GT1011" s="56"/>
      <c r="GU1011" s="56"/>
      <c r="GV1011" s="56"/>
      <c r="GW1011" s="56"/>
      <c r="GX1011" s="56"/>
      <c r="GY1011" s="56"/>
      <c r="GZ1011" s="56"/>
      <c r="HA1011" s="56"/>
      <c r="HB1011" s="56"/>
      <c r="HC1011" s="56"/>
      <c r="HD1011" s="56"/>
      <c r="HE1011" s="56"/>
      <c r="HF1011" s="56"/>
      <c r="HG1011" s="56"/>
      <c r="HH1011" s="56"/>
      <c r="HI1011" s="56"/>
      <c r="HJ1011" s="56"/>
      <c r="HK1011" s="56"/>
      <c r="HL1011" s="56"/>
      <c r="HM1011" s="56"/>
    </row>
    <row r="1012" spans="2:221" x14ac:dyDescent="0.25"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  <c r="BU1012" s="56"/>
      <c r="BV1012" s="56"/>
      <c r="BW1012" s="56"/>
      <c r="BX1012" s="56"/>
      <c r="BY1012" s="56"/>
      <c r="BZ1012" s="56"/>
      <c r="CA1012" s="56"/>
      <c r="CB1012" s="56"/>
      <c r="CC1012" s="56"/>
      <c r="CD1012" s="56"/>
      <c r="CE1012" s="56"/>
      <c r="CF1012" s="56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6"/>
      <c r="CT1012" s="56"/>
      <c r="CU1012" s="56"/>
      <c r="CV1012" s="56"/>
      <c r="CW1012" s="56"/>
      <c r="CX1012" s="56"/>
      <c r="CY1012" s="56"/>
      <c r="CZ1012" s="56"/>
      <c r="DA1012" s="56"/>
      <c r="DB1012" s="56"/>
      <c r="DC1012" s="56"/>
      <c r="DD1012" s="56"/>
      <c r="DE1012" s="56"/>
      <c r="DF1012" s="56"/>
      <c r="DG1012" s="56"/>
      <c r="DH1012" s="56"/>
      <c r="DI1012" s="56"/>
      <c r="DJ1012" s="56"/>
      <c r="DK1012" s="56"/>
      <c r="DL1012" s="56"/>
      <c r="DM1012" s="56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6"/>
      <c r="EA1012" s="56"/>
      <c r="EB1012" s="56"/>
      <c r="EC1012" s="56"/>
      <c r="ED1012" s="56"/>
      <c r="EE1012" s="56"/>
      <c r="EF1012" s="56"/>
      <c r="EG1012" s="56"/>
      <c r="EH1012" s="56"/>
      <c r="EI1012" s="56"/>
      <c r="EJ1012" s="56"/>
      <c r="EK1012" s="56"/>
      <c r="EL1012" s="56"/>
      <c r="EM1012" s="56"/>
      <c r="EN1012" s="56"/>
      <c r="EO1012" s="56"/>
      <c r="EP1012" s="56"/>
      <c r="EQ1012" s="56"/>
      <c r="ER1012" s="56"/>
      <c r="ES1012" s="56"/>
      <c r="ET1012" s="56"/>
      <c r="EU1012" s="56"/>
      <c r="EV1012" s="56"/>
      <c r="EW1012" s="56"/>
      <c r="EX1012" s="56"/>
      <c r="EY1012" s="56"/>
      <c r="EZ1012" s="56"/>
      <c r="FA1012" s="56"/>
      <c r="FB1012" s="56"/>
      <c r="FC1012" s="56"/>
      <c r="FD1012" s="56"/>
      <c r="FE1012" s="56"/>
      <c r="FF1012" s="56"/>
      <c r="FG1012" s="56"/>
      <c r="FH1012" s="56"/>
      <c r="FI1012" s="56"/>
      <c r="FJ1012" s="56"/>
      <c r="FK1012" s="56"/>
      <c r="FL1012" s="56"/>
      <c r="FM1012" s="56"/>
      <c r="FN1012" s="56"/>
      <c r="FO1012" s="56"/>
      <c r="FP1012" s="56"/>
      <c r="FQ1012" s="56"/>
      <c r="FR1012" s="56"/>
      <c r="FS1012" s="56"/>
      <c r="FT1012" s="56"/>
      <c r="FU1012" s="56"/>
      <c r="FV1012" s="56"/>
      <c r="FW1012" s="56"/>
      <c r="FX1012" s="56"/>
      <c r="FY1012" s="56"/>
      <c r="FZ1012" s="56"/>
      <c r="GA1012" s="56"/>
      <c r="GB1012" s="56"/>
      <c r="GC1012" s="56"/>
      <c r="GD1012" s="56"/>
      <c r="GE1012" s="56"/>
      <c r="GF1012" s="56"/>
      <c r="GG1012" s="56"/>
      <c r="GH1012" s="56"/>
      <c r="GI1012" s="56"/>
      <c r="GJ1012" s="56"/>
      <c r="GK1012" s="56"/>
      <c r="GL1012" s="56"/>
      <c r="GM1012" s="56"/>
      <c r="GN1012" s="56"/>
      <c r="GO1012" s="56"/>
      <c r="GP1012" s="56"/>
      <c r="GQ1012" s="56"/>
      <c r="GR1012" s="56"/>
      <c r="GS1012" s="56"/>
      <c r="GT1012" s="56"/>
      <c r="GU1012" s="56"/>
      <c r="GV1012" s="56"/>
      <c r="GW1012" s="56"/>
      <c r="GX1012" s="56"/>
      <c r="GY1012" s="56"/>
      <c r="GZ1012" s="56"/>
      <c r="HA1012" s="56"/>
      <c r="HB1012" s="56"/>
      <c r="HC1012" s="56"/>
      <c r="HD1012" s="56"/>
      <c r="HE1012" s="56"/>
      <c r="HF1012" s="56"/>
      <c r="HG1012" s="56"/>
      <c r="HH1012" s="56"/>
      <c r="HI1012" s="56"/>
      <c r="HJ1012" s="56"/>
      <c r="HK1012" s="56"/>
      <c r="HL1012" s="56"/>
      <c r="HM1012" s="56"/>
    </row>
    <row r="1013" spans="2:221" x14ac:dyDescent="0.25"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  <c r="BU1013" s="56"/>
      <c r="BV1013" s="56"/>
      <c r="BW1013" s="56"/>
      <c r="BX1013" s="56"/>
      <c r="BY1013" s="56"/>
      <c r="BZ1013" s="56"/>
      <c r="CA1013" s="56"/>
      <c r="CB1013" s="56"/>
      <c r="CC1013" s="56"/>
      <c r="CD1013" s="56"/>
      <c r="CE1013" s="56"/>
      <c r="CF1013" s="56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6"/>
      <c r="CT1013" s="56"/>
      <c r="CU1013" s="56"/>
      <c r="CV1013" s="56"/>
      <c r="CW1013" s="56"/>
      <c r="CX1013" s="56"/>
      <c r="CY1013" s="56"/>
      <c r="CZ1013" s="56"/>
      <c r="DA1013" s="56"/>
      <c r="DB1013" s="56"/>
      <c r="DC1013" s="56"/>
      <c r="DD1013" s="56"/>
      <c r="DE1013" s="56"/>
      <c r="DF1013" s="56"/>
      <c r="DG1013" s="56"/>
      <c r="DH1013" s="56"/>
      <c r="DI1013" s="56"/>
      <c r="DJ1013" s="56"/>
      <c r="DK1013" s="56"/>
      <c r="DL1013" s="56"/>
      <c r="DM1013" s="56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6"/>
      <c r="EA1013" s="56"/>
      <c r="EB1013" s="56"/>
      <c r="EC1013" s="56"/>
      <c r="ED1013" s="56"/>
      <c r="EE1013" s="56"/>
      <c r="EF1013" s="56"/>
      <c r="EG1013" s="56"/>
      <c r="EH1013" s="56"/>
      <c r="EI1013" s="56"/>
      <c r="EJ1013" s="56"/>
      <c r="EK1013" s="56"/>
      <c r="EL1013" s="56"/>
      <c r="EM1013" s="56"/>
      <c r="EN1013" s="56"/>
      <c r="EO1013" s="56"/>
      <c r="EP1013" s="56"/>
      <c r="EQ1013" s="56"/>
      <c r="ER1013" s="56"/>
      <c r="ES1013" s="56"/>
      <c r="ET1013" s="56"/>
      <c r="EU1013" s="56"/>
      <c r="EV1013" s="56"/>
      <c r="EW1013" s="56"/>
      <c r="EX1013" s="56"/>
      <c r="EY1013" s="56"/>
      <c r="EZ1013" s="56"/>
      <c r="FA1013" s="56"/>
      <c r="FB1013" s="56"/>
      <c r="FC1013" s="56"/>
      <c r="FD1013" s="56"/>
      <c r="FE1013" s="56"/>
      <c r="FF1013" s="56"/>
      <c r="FG1013" s="56"/>
      <c r="FH1013" s="56"/>
      <c r="FI1013" s="56"/>
      <c r="FJ1013" s="56"/>
      <c r="FK1013" s="56"/>
      <c r="FL1013" s="56"/>
      <c r="FM1013" s="56"/>
      <c r="FN1013" s="56"/>
      <c r="FO1013" s="56"/>
      <c r="FP1013" s="56"/>
      <c r="FQ1013" s="56"/>
      <c r="FR1013" s="56"/>
      <c r="FS1013" s="56"/>
      <c r="FT1013" s="56"/>
      <c r="FU1013" s="56"/>
      <c r="FV1013" s="56"/>
      <c r="FW1013" s="56"/>
      <c r="FX1013" s="56"/>
      <c r="FY1013" s="56"/>
      <c r="FZ1013" s="56"/>
      <c r="GA1013" s="56"/>
      <c r="GB1013" s="56"/>
      <c r="GC1013" s="56"/>
      <c r="GD1013" s="56"/>
      <c r="GE1013" s="56"/>
      <c r="GF1013" s="56"/>
      <c r="GG1013" s="56"/>
      <c r="GH1013" s="56"/>
      <c r="GI1013" s="56"/>
      <c r="GJ1013" s="56"/>
      <c r="GK1013" s="56"/>
      <c r="GL1013" s="56"/>
      <c r="GM1013" s="56"/>
      <c r="GN1013" s="56"/>
      <c r="GO1013" s="56"/>
      <c r="GP1013" s="56"/>
      <c r="GQ1013" s="56"/>
      <c r="GR1013" s="56"/>
      <c r="GS1013" s="56"/>
      <c r="GT1013" s="56"/>
      <c r="GU1013" s="56"/>
      <c r="GV1013" s="56"/>
      <c r="GW1013" s="56"/>
      <c r="GX1013" s="56"/>
      <c r="GY1013" s="56"/>
      <c r="GZ1013" s="56"/>
      <c r="HA1013" s="56"/>
      <c r="HB1013" s="56"/>
      <c r="HC1013" s="56"/>
      <c r="HD1013" s="56"/>
      <c r="HE1013" s="56"/>
      <c r="HF1013" s="56"/>
      <c r="HG1013" s="56"/>
      <c r="HH1013" s="56"/>
      <c r="HI1013" s="56"/>
      <c r="HJ1013" s="56"/>
      <c r="HK1013" s="56"/>
      <c r="HL1013" s="56"/>
      <c r="HM1013" s="56"/>
    </row>
    <row r="1014" spans="2:221" x14ac:dyDescent="0.25"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  <c r="S1014" s="56"/>
      <c r="T1014" s="56"/>
      <c r="U1014" s="56"/>
      <c r="V1014" s="56"/>
      <c r="W1014" s="56"/>
      <c r="X1014" s="56"/>
      <c r="Y1014" s="56"/>
      <c r="Z1014" s="56"/>
      <c r="AA1014" s="56"/>
      <c r="AB1014" s="56"/>
      <c r="AC1014" s="56"/>
      <c r="AD1014" s="56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  <c r="BU1014" s="56"/>
      <c r="BV1014" s="56"/>
      <c r="BW1014" s="56"/>
      <c r="BX1014" s="56"/>
      <c r="BY1014" s="56"/>
      <c r="BZ1014" s="56"/>
      <c r="CA1014" s="56"/>
      <c r="CB1014" s="56"/>
      <c r="CC1014" s="56"/>
      <c r="CD1014" s="56"/>
      <c r="CE1014" s="56"/>
      <c r="CF1014" s="56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6"/>
      <c r="CT1014" s="56"/>
      <c r="CU1014" s="56"/>
      <c r="CV1014" s="56"/>
      <c r="CW1014" s="56"/>
      <c r="CX1014" s="56"/>
      <c r="CY1014" s="56"/>
      <c r="CZ1014" s="56"/>
      <c r="DA1014" s="56"/>
      <c r="DB1014" s="56"/>
      <c r="DC1014" s="56"/>
      <c r="DD1014" s="56"/>
      <c r="DE1014" s="56"/>
      <c r="DF1014" s="56"/>
      <c r="DG1014" s="56"/>
      <c r="DH1014" s="56"/>
      <c r="DI1014" s="56"/>
      <c r="DJ1014" s="56"/>
      <c r="DK1014" s="56"/>
      <c r="DL1014" s="56"/>
      <c r="DM1014" s="56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6"/>
      <c r="EA1014" s="56"/>
      <c r="EB1014" s="56"/>
      <c r="EC1014" s="56"/>
      <c r="ED1014" s="56"/>
      <c r="EE1014" s="56"/>
      <c r="EF1014" s="56"/>
      <c r="EG1014" s="56"/>
      <c r="EH1014" s="56"/>
      <c r="EI1014" s="56"/>
      <c r="EJ1014" s="56"/>
      <c r="EK1014" s="56"/>
      <c r="EL1014" s="56"/>
      <c r="EM1014" s="56"/>
      <c r="EN1014" s="56"/>
      <c r="EO1014" s="56"/>
      <c r="EP1014" s="56"/>
      <c r="EQ1014" s="56"/>
      <c r="ER1014" s="56"/>
      <c r="ES1014" s="56"/>
      <c r="ET1014" s="56"/>
      <c r="EU1014" s="56"/>
      <c r="EV1014" s="56"/>
      <c r="EW1014" s="56"/>
      <c r="EX1014" s="56"/>
      <c r="EY1014" s="56"/>
      <c r="EZ1014" s="56"/>
      <c r="FA1014" s="56"/>
      <c r="FB1014" s="56"/>
      <c r="FC1014" s="56"/>
      <c r="FD1014" s="56"/>
      <c r="FE1014" s="56"/>
      <c r="FF1014" s="56"/>
      <c r="FG1014" s="56"/>
      <c r="FH1014" s="56"/>
      <c r="FI1014" s="56"/>
      <c r="FJ1014" s="56"/>
      <c r="FK1014" s="56"/>
      <c r="FL1014" s="56"/>
      <c r="FM1014" s="56"/>
      <c r="FN1014" s="56"/>
      <c r="FO1014" s="56"/>
      <c r="FP1014" s="56"/>
      <c r="FQ1014" s="56"/>
      <c r="FR1014" s="56"/>
      <c r="FS1014" s="56"/>
      <c r="FT1014" s="56"/>
      <c r="FU1014" s="56"/>
      <c r="FV1014" s="56"/>
      <c r="FW1014" s="56"/>
      <c r="FX1014" s="56"/>
      <c r="FY1014" s="56"/>
      <c r="FZ1014" s="56"/>
      <c r="GA1014" s="56"/>
      <c r="GB1014" s="56"/>
      <c r="GC1014" s="56"/>
      <c r="GD1014" s="56"/>
      <c r="GE1014" s="56"/>
      <c r="GF1014" s="56"/>
      <c r="GG1014" s="56"/>
      <c r="GH1014" s="56"/>
      <c r="GI1014" s="56"/>
      <c r="GJ1014" s="56"/>
      <c r="GK1014" s="56"/>
      <c r="GL1014" s="56"/>
      <c r="GM1014" s="56"/>
      <c r="GN1014" s="56"/>
      <c r="GO1014" s="56"/>
      <c r="GP1014" s="56"/>
      <c r="GQ1014" s="56"/>
      <c r="GR1014" s="56"/>
      <c r="GS1014" s="56"/>
      <c r="GT1014" s="56"/>
      <c r="GU1014" s="56"/>
      <c r="GV1014" s="56"/>
      <c r="GW1014" s="56"/>
      <c r="GX1014" s="56"/>
      <c r="GY1014" s="56"/>
      <c r="GZ1014" s="56"/>
      <c r="HA1014" s="56"/>
      <c r="HB1014" s="56"/>
      <c r="HC1014" s="56"/>
      <c r="HD1014" s="56"/>
      <c r="HE1014" s="56"/>
      <c r="HF1014" s="56"/>
      <c r="HG1014" s="56"/>
      <c r="HH1014" s="56"/>
      <c r="HI1014" s="56"/>
      <c r="HJ1014" s="56"/>
      <c r="HK1014" s="56"/>
      <c r="HL1014" s="56"/>
      <c r="HM1014" s="56"/>
    </row>
    <row r="1015" spans="2:221" x14ac:dyDescent="0.25"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  <c r="BU1015" s="56"/>
      <c r="BV1015" s="56"/>
      <c r="BW1015" s="56"/>
      <c r="BX1015" s="56"/>
      <c r="BY1015" s="56"/>
      <c r="BZ1015" s="56"/>
      <c r="CA1015" s="56"/>
      <c r="CB1015" s="56"/>
      <c r="CC1015" s="56"/>
      <c r="CD1015" s="56"/>
      <c r="CE1015" s="56"/>
      <c r="CF1015" s="56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6"/>
      <c r="CT1015" s="56"/>
      <c r="CU1015" s="56"/>
      <c r="CV1015" s="56"/>
      <c r="CW1015" s="56"/>
      <c r="CX1015" s="56"/>
      <c r="CY1015" s="56"/>
      <c r="CZ1015" s="56"/>
      <c r="DA1015" s="56"/>
      <c r="DB1015" s="56"/>
      <c r="DC1015" s="56"/>
      <c r="DD1015" s="56"/>
      <c r="DE1015" s="56"/>
      <c r="DF1015" s="56"/>
      <c r="DG1015" s="56"/>
      <c r="DH1015" s="56"/>
      <c r="DI1015" s="56"/>
      <c r="DJ1015" s="56"/>
      <c r="DK1015" s="56"/>
      <c r="DL1015" s="56"/>
      <c r="DM1015" s="56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6"/>
      <c r="EA1015" s="56"/>
      <c r="EB1015" s="56"/>
      <c r="EC1015" s="56"/>
      <c r="ED1015" s="56"/>
      <c r="EE1015" s="56"/>
      <c r="EF1015" s="56"/>
      <c r="EG1015" s="56"/>
      <c r="EH1015" s="56"/>
      <c r="EI1015" s="56"/>
      <c r="EJ1015" s="56"/>
      <c r="EK1015" s="56"/>
      <c r="EL1015" s="56"/>
      <c r="EM1015" s="56"/>
      <c r="EN1015" s="56"/>
      <c r="EO1015" s="56"/>
      <c r="EP1015" s="56"/>
      <c r="EQ1015" s="56"/>
      <c r="ER1015" s="56"/>
      <c r="ES1015" s="56"/>
      <c r="ET1015" s="56"/>
      <c r="EU1015" s="56"/>
      <c r="EV1015" s="56"/>
      <c r="EW1015" s="56"/>
      <c r="EX1015" s="56"/>
      <c r="EY1015" s="56"/>
      <c r="EZ1015" s="56"/>
      <c r="FA1015" s="56"/>
      <c r="FB1015" s="56"/>
      <c r="FC1015" s="56"/>
      <c r="FD1015" s="56"/>
      <c r="FE1015" s="56"/>
      <c r="FF1015" s="56"/>
      <c r="FG1015" s="56"/>
      <c r="FH1015" s="56"/>
      <c r="FI1015" s="56"/>
      <c r="FJ1015" s="56"/>
      <c r="FK1015" s="56"/>
      <c r="FL1015" s="56"/>
      <c r="FM1015" s="56"/>
      <c r="FN1015" s="56"/>
      <c r="FO1015" s="56"/>
      <c r="FP1015" s="56"/>
      <c r="FQ1015" s="56"/>
      <c r="FR1015" s="56"/>
      <c r="FS1015" s="56"/>
      <c r="FT1015" s="56"/>
      <c r="FU1015" s="56"/>
      <c r="FV1015" s="56"/>
      <c r="FW1015" s="56"/>
      <c r="FX1015" s="56"/>
      <c r="FY1015" s="56"/>
      <c r="FZ1015" s="56"/>
      <c r="GA1015" s="56"/>
      <c r="GB1015" s="56"/>
      <c r="GC1015" s="56"/>
      <c r="GD1015" s="56"/>
      <c r="GE1015" s="56"/>
      <c r="GF1015" s="56"/>
      <c r="GG1015" s="56"/>
      <c r="GH1015" s="56"/>
      <c r="GI1015" s="56"/>
      <c r="GJ1015" s="56"/>
      <c r="GK1015" s="56"/>
      <c r="GL1015" s="56"/>
      <c r="GM1015" s="56"/>
      <c r="GN1015" s="56"/>
      <c r="GO1015" s="56"/>
      <c r="GP1015" s="56"/>
      <c r="GQ1015" s="56"/>
      <c r="GR1015" s="56"/>
      <c r="GS1015" s="56"/>
      <c r="GT1015" s="56"/>
      <c r="GU1015" s="56"/>
      <c r="GV1015" s="56"/>
      <c r="GW1015" s="56"/>
      <c r="GX1015" s="56"/>
      <c r="GY1015" s="56"/>
      <c r="GZ1015" s="56"/>
      <c r="HA1015" s="56"/>
      <c r="HB1015" s="56"/>
      <c r="HC1015" s="56"/>
      <c r="HD1015" s="56"/>
      <c r="HE1015" s="56"/>
      <c r="HF1015" s="56"/>
      <c r="HG1015" s="56"/>
      <c r="HH1015" s="56"/>
      <c r="HI1015" s="56"/>
      <c r="HJ1015" s="56"/>
      <c r="HK1015" s="56"/>
      <c r="HL1015" s="56"/>
      <c r="HM1015" s="56"/>
    </row>
    <row r="1016" spans="2:221" x14ac:dyDescent="0.25"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  <c r="S1016" s="56"/>
      <c r="T1016" s="56"/>
      <c r="U1016" s="56"/>
      <c r="V1016" s="56"/>
      <c r="W1016" s="56"/>
      <c r="X1016" s="56"/>
      <c r="Y1016" s="56"/>
      <c r="Z1016" s="56"/>
      <c r="AA1016" s="56"/>
      <c r="AB1016" s="56"/>
      <c r="AC1016" s="56"/>
      <c r="AD1016" s="56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  <c r="BU1016" s="56"/>
      <c r="BV1016" s="56"/>
      <c r="BW1016" s="56"/>
      <c r="BX1016" s="56"/>
      <c r="BY1016" s="56"/>
      <c r="BZ1016" s="56"/>
      <c r="CA1016" s="56"/>
      <c r="CB1016" s="56"/>
      <c r="CC1016" s="56"/>
      <c r="CD1016" s="56"/>
      <c r="CE1016" s="56"/>
      <c r="CF1016" s="56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6"/>
      <c r="CT1016" s="56"/>
      <c r="CU1016" s="56"/>
      <c r="CV1016" s="56"/>
      <c r="CW1016" s="56"/>
      <c r="CX1016" s="56"/>
      <c r="CY1016" s="56"/>
      <c r="CZ1016" s="56"/>
      <c r="DA1016" s="56"/>
      <c r="DB1016" s="56"/>
      <c r="DC1016" s="56"/>
      <c r="DD1016" s="56"/>
      <c r="DE1016" s="56"/>
      <c r="DF1016" s="56"/>
      <c r="DG1016" s="56"/>
      <c r="DH1016" s="56"/>
      <c r="DI1016" s="56"/>
      <c r="DJ1016" s="56"/>
      <c r="DK1016" s="56"/>
      <c r="DL1016" s="56"/>
      <c r="DM1016" s="56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6"/>
      <c r="EA1016" s="56"/>
      <c r="EB1016" s="56"/>
      <c r="EC1016" s="56"/>
      <c r="ED1016" s="56"/>
      <c r="EE1016" s="56"/>
      <c r="EF1016" s="56"/>
      <c r="EG1016" s="56"/>
      <c r="EH1016" s="56"/>
      <c r="EI1016" s="56"/>
      <c r="EJ1016" s="56"/>
      <c r="EK1016" s="56"/>
      <c r="EL1016" s="56"/>
      <c r="EM1016" s="56"/>
      <c r="EN1016" s="56"/>
      <c r="EO1016" s="56"/>
      <c r="EP1016" s="56"/>
      <c r="EQ1016" s="56"/>
      <c r="ER1016" s="56"/>
      <c r="ES1016" s="56"/>
      <c r="ET1016" s="56"/>
      <c r="EU1016" s="56"/>
      <c r="EV1016" s="56"/>
      <c r="EW1016" s="56"/>
      <c r="EX1016" s="56"/>
      <c r="EY1016" s="56"/>
      <c r="EZ1016" s="56"/>
      <c r="FA1016" s="56"/>
      <c r="FB1016" s="56"/>
      <c r="FC1016" s="56"/>
      <c r="FD1016" s="56"/>
      <c r="FE1016" s="56"/>
      <c r="FF1016" s="56"/>
      <c r="FG1016" s="56"/>
      <c r="FH1016" s="56"/>
      <c r="FI1016" s="56"/>
      <c r="FJ1016" s="56"/>
      <c r="FK1016" s="56"/>
      <c r="FL1016" s="56"/>
      <c r="FM1016" s="56"/>
      <c r="FN1016" s="56"/>
      <c r="FO1016" s="56"/>
      <c r="FP1016" s="56"/>
      <c r="FQ1016" s="56"/>
      <c r="FR1016" s="56"/>
      <c r="FS1016" s="56"/>
      <c r="FT1016" s="56"/>
      <c r="FU1016" s="56"/>
      <c r="FV1016" s="56"/>
      <c r="FW1016" s="56"/>
      <c r="FX1016" s="56"/>
      <c r="FY1016" s="56"/>
      <c r="FZ1016" s="56"/>
      <c r="GA1016" s="56"/>
      <c r="GB1016" s="56"/>
      <c r="GC1016" s="56"/>
      <c r="GD1016" s="56"/>
      <c r="GE1016" s="56"/>
      <c r="GF1016" s="56"/>
      <c r="GG1016" s="56"/>
      <c r="GH1016" s="56"/>
      <c r="GI1016" s="56"/>
      <c r="GJ1016" s="56"/>
      <c r="GK1016" s="56"/>
      <c r="GL1016" s="56"/>
      <c r="GM1016" s="56"/>
      <c r="GN1016" s="56"/>
      <c r="GO1016" s="56"/>
      <c r="GP1016" s="56"/>
      <c r="GQ1016" s="56"/>
      <c r="GR1016" s="56"/>
      <c r="GS1016" s="56"/>
      <c r="GT1016" s="56"/>
      <c r="GU1016" s="56"/>
      <c r="GV1016" s="56"/>
      <c r="GW1016" s="56"/>
      <c r="GX1016" s="56"/>
      <c r="GY1016" s="56"/>
      <c r="GZ1016" s="56"/>
      <c r="HA1016" s="56"/>
      <c r="HB1016" s="56"/>
      <c r="HC1016" s="56"/>
      <c r="HD1016" s="56"/>
      <c r="HE1016" s="56"/>
      <c r="HF1016" s="56"/>
      <c r="HG1016" s="56"/>
      <c r="HH1016" s="56"/>
      <c r="HI1016" s="56"/>
      <c r="HJ1016" s="56"/>
      <c r="HK1016" s="56"/>
      <c r="HL1016" s="56"/>
      <c r="HM1016" s="56"/>
    </row>
    <row r="1017" spans="2:221" x14ac:dyDescent="0.25">
      <c r="B1017" s="56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56"/>
      <c r="Q1017" s="56"/>
      <c r="R1017" s="56"/>
      <c r="S1017" s="56"/>
      <c r="T1017" s="56"/>
      <c r="U1017" s="56"/>
      <c r="V1017" s="56"/>
      <c r="W1017" s="56"/>
      <c r="X1017" s="56"/>
      <c r="Y1017" s="56"/>
      <c r="Z1017" s="56"/>
      <c r="AA1017" s="56"/>
      <c r="AB1017" s="56"/>
      <c r="AC1017" s="56"/>
      <c r="AD1017" s="56"/>
      <c r="AE1017" s="56"/>
      <c r="AF1017" s="56"/>
      <c r="AG1017" s="56"/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  <c r="BT1017" s="56"/>
      <c r="BU1017" s="56"/>
      <c r="BV1017" s="56"/>
      <c r="BW1017" s="56"/>
      <c r="BX1017" s="56"/>
      <c r="BY1017" s="56"/>
      <c r="BZ1017" s="56"/>
      <c r="CA1017" s="56"/>
      <c r="CB1017" s="56"/>
      <c r="CC1017" s="56"/>
      <c r="CD1017" s="56"/>
      <c r="CE1017" s="56"/>
      <c r="CF1017" s="56"/>
      <c r="CG1017" s="56"/>
      <c r="CH1017" s="56"/>
      <c r="CI1017" s="56"/>
      <c r="CJ1017" s="56"/>
      <c r="CK1017" s="56"/>
      <c r="CL1017" s="56"/>
      <c r="CM1017" s="56"/>
      <c r="CN1017" s="56"/>
      <c r="CO1017" s="56"/>
      <c r="CP1017" s="56"/>
      <c r="CQ1017" s="56"/>
      <c r="CR1017" s="56"/>
      <c r="CS1017" s="56"/>
      <c r="CT1017" s="56"/>
      <c r="CU1017" s="56"/>
      <c r="CV1017" s="56"/>
      <c r="CW1017" s="56"/>
      <c r="CX1017" s="56"/>
      <c r="CY1017" s="56"/>
      <c r="CZ1017" s="56"/>
      <c r="DA1017" s="56"/>
      <c r="DB1017" s="56"/>
      <c r="DC1017" s="56"/>
      <c r="DD1017" s="56"/>
      <c r="DE1017" s="56"/>
      <c r="DF1017" s="56"/>
      <c r="DG1017" s="56"/>
      <c r="DH1017" s="56"/>
      <c r="DI1017" s="56"/>
      <c r="DJ1017" s="56"/>
      <c r="DK1017" s="56"/>
      <c r="DL1017" s="56"/>
      <c r="DM1017" s="56"/>
      <c r="DN1017" s="56"/>
      <c r="DO1017" s="56"/>
      <c r="DP1017" s="56"/>
      <c r="DQ1017" s="56"/>
      <c r="DR1017" s="56"/>
      <c r="DS1017" s="56"/>
      <c r="DT1017" s="56"/>
      <c r="DU1017" s="56"/>
      <c r="DV1017" s="56"/>
      <c r="DW1017" s="56"/>
      <c r="DX1017" s="56"/>
      <c r="DY1017" s="56"/>
      <c r="DZ1017" s="56"/>
      <c r="EA1017" s="56"/>
      <c r="EB1017" s="56"/>
      <c r="EC1017" s="56"/>
      <c r="ED1017" s="56"/>
      <c r="EE1017" s="56"/>
      <c r="EF1017" s="56"/>
      <c r="EG1017" s="56"/>
      <c r="EH1017" s="56"/>
      <c r="EI1017" s="56"/>
      <c r="EJ1017" s="56"/>
      <c r="EK1017" s="56"/>
      <c r="EL1017" s="56"/>
      <c r="EM1017" s="56"/>
      <c r="EN1017" s="56"/>
      <c r="EO1017" s="56"/>
      <c r="EP1017" s="56"/>
      <c r="EQ1017" s="56"/>
      <c r="ER1017" s="56"/>
      <c r="ES1017" s="56"/>
      <c r="ET1017" s="56"/>
      <c r="EU1017" s="56"/>
      <c r="EV1017" s="56"/>
      <c r="EW1017" s="56"/>
      <c r="EX1017" s="56"/>
      <c r="EY1017" s="56"/>
      <c r="EZ1017" s="56"/>
      <c r="FA1017" s="56"/>
      <c r="FB1017" s="56"/>
      <c r="FC1017" s="56"/>
      <c r="FD1017" s="56"/>
      <c r="FE1017" s="56"/>
      <c r="FF1017" s="56"/>
      <c r="FG1017" s="56"/>
      <c r="FH1017" s="56"/>
      <c r="FI1017" s="56"/>
      <c r="FJ1017" s="56"/>
      <c r="FK1017" s="56"/>
      <c r="FL1017" s="56"/>
      <c r="FM1017" s="56"/>
      <c r="FN1017" s="56"/>
      <c r="FO1017" s="56"/>
      <c r="FP1017" s="56"/>
      <c r="FQ1017" s="56"/>
      <c r="FR1017" s="56"/>
      <c r="FS1017" s="56"/>
      <c r="FT1017" s="56"/>
      <c r="FU1017" s="56"/>
      <c r="FV1017" s="56"/>
      <c r="FW1017" s="56"/>
      <c r="FX1017" s="56"/>
      <c r="FY1017" s="56"/>
      <c r="FZ1017" s="56"/>
      <c r="GA1017" s="56"/>
      <c r="GB1017" s="56"/>
      <c r="GC1017" s="56"/>
      <c r="GD1017" s="56"/>
      <c r="GE1017" s="56"/>
      <c r="GF1017" s="56"/>
      <c r="GG1017" s="56"/>
      <c r="GH1017" s="56"/>
      <c r="GI1017" s="56"/>
      <c r="GJ1017" s="56"/>
      <c r="GK1017" s="56"/>
      <c r="GL1017" s="56"/>
      <c r="GM1017" s="56"/>
      <c r="GN1017" s="56"/>
      <c r="GO1017" s="56"/>
      <c r="GP1017" s="56"/>
      <c r="GQ1017" s="56"/>
      <c r="GR1017" s="56"/>
      <c r="GS1017" s="56"/>
      <c r="GT1017" s="56"/>
      <c r="GU1017" s="56"/>
      <c r="GV1017" s="56"/>
      <c r="GW1017" s="56"/>
      <c r="GX1017" s="56"/>
      <c r="GY1017" s="56"/>
      <c r="GZ1017" s="56"/>
      <c r="HA1017" s="56"/>
      <c r="HB1017" s="56"/>
      <c r="HC1017" s="56"/>
      <c r="HD1017" s="56"/>
      <c r="HE1017" s="56"/>
      <c r="HF1017" s="56"/>
      <c r="HG1017" s="56"/>
      <c r="HH1017" s="56"/>
      <c r="HI1017" s="56"/>
      <c r="HJ1017" s="56"/>
      <c r="HK1017" s="56"/>
      <c r="HL1017" s="56"/>
      <c r="HM1017" s="56"/>
    </row>
    <row r="1018" spans="2:221" x14ac:dyDescent="0.25"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56"/>
      <c r="Q1018" s="56"/>
      <c r="R1018" s="56"/>
      <c r="S1018" s="56"/>
      <c r="T1018" s="56"/>
      <c r="U1018" s="56"/>
      <c r="V1018" s="56"/>
      <c r="W1018" s="56"/>
      <c r="X1018" s="56"/>
      <c r="Y1018" s="56"/>
      <c r="Z1018" s="56"/>
      <c r="AA1018" s="56"/>
      <c r="AB1018" s="56"/>
      <c r="AC1018" s="56"/>
      <c r="AD1018" s="56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  <c r="BU1018" s="56"/>
      <c r="BV1018" s="56"/>
      <c r="BW1018" s="56"/>
      <c r="BX1018" s="56"/>
      <c r="BY1018" s="56"/>
      <c r="BZ1018" s="56"/>
      <c r="CA1018" s="56"/>
      <c r="CB1018" s="56"/>
      <c r="CC1018" s="56"/>
      <c r="CD1018" s="56"/>
      <c r="CE1018" s="56"/>
      <c r="CF1018" s="56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6"/>
      <c r="CT1018" s="56"/>
      <c r="CU1018" s="56"/>
      <c r="CV1018" s="56"/>
      <c r="CW1018" s="56"/>
      <c r="CX1018" s="56"/>
      <c r="CY1018" s="56"/>
      <c r="CZ1018" s="56"/>
      <c r="DA1018" s="56"/>
      <c r="DB1018" s="56"/>
      <c r="DC1018" s="56"/>
      <c r="DD1018" s="56"/>
      <c r="DE1018" s="56"/>
      <c r="DF1018" s="56"/>
      <c r="DG1018" s="56"/>
      <c r="DH1018" s="56"/>
      <c r="DI1018" s="56"/>
      <c r="DJ1018" s="56"/>
      <c r="DK1018" s="56"/>
      <c r="DL1018" s="56"/>
      <c r="DM1018" s="56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6"/>
      <c r="EA1018" s="56"/>
      <c r="EB1018" s="56"/>
      <c r="EC1018" s="56"/>
      <c r="ED1018" s="56"/>
      <c r="EE1018" s="56"/>
      <c r="EF1018" s="56"/>
      <c r="EG1018" s="56"/>
      <c r="EH1018" s="56"/>
      <c r="EI1018" s="56"/>
      <c r="EJ1018" s="56"/>
      <c r="EK1018" s="56"/>
      <c r="EL1018" s="56"/>
      <c r="EM1018" s="56"/>
      <c r="EN1018" s="56"/>
      <c r="EO1018" s="56"/>
      <c r="EP1018" s="56"/>
      <c r="EQ1018" s="56"/>
      <c r="ER1018" s="56"/>
      <c r="ES1018" s="56"/>
      <c r="ET1018" s="56"/>
      <c r="EU1018" s="56"/>
      <c r="EV1018" s="56"/>
      <c r="EW1018" s="56"/>
      <c r="EX1018" s="56"/>
      <c r="EY1018" s="56"/>
      <c r="EZ1018" s="56"/>
      <c r="FA1018" s="56"/>
      <c r="FB1018" s="56"/>
      <c r="FC1018" s="56"/>
      <c r="FD1018" s="56"/>
      <c r="FE1018" s="56"/>
      <c r="FF1018" s="56"/>
      <c r="FG1018" s="56"/>
      <c r="FH1018" s="56"/>
      <c r="FI1018" s="56"/>
      <c r="FJ1018" s="56"/>
      <c r="FK1018" s="56"/>
      <c r="FL1018" s="56"/>
      <c r="FM1018" s="56"/>
      <c r="FN1018" s="56"/>
      <c r="FO1018" s="56"/>
      <c r="FP1018" s="56"/>
      <c r="FQ1018" s="56"/>
      <c r="FR1018" s="56"/>
      <c r="FS1018" s="56"/>
      <c r="FT1018" s="56"/>
      <c r="FU1018" s="56"/>
      <c r="FV1018" s="56"/>
      <c r="FW1018" s="56"/>
      <c r="FX1018" s="56"/>
      <c r="FY1018" s="56"/>
      <c r="FZ1018" s="56"/>
      <c r="GA1018" s="56"/>
      <c r="GB1018" s="56"/>
      <c r="GC1018" s="56"/>
      <c r="GD1018" s="56"/>
      <c r="GE1018" s="56"/>
      <c r="GF1018" s="56"/>
      <c r="GG1018" s="56"/>
      <c r="GH1018" s="56"/>
      <c r="GI1018" s="56"/>
      <c r="GJ1018" s="56"/>
      <c r="GK1018" s="56"/>
      <c r="GL1018" s="56"/>
      <c r="GM1018" s="56"/>
      <c r="GN1018" s="56"/>
      <c r="GO1018" s="56"/>
      <c r="GP1018" s="56"/>
      <c r="GQ1018" s="56"/>
      <c r="GR1018" s="56"/>
      <c r="GS1018" s="56"/>
      <c r="GT1018" s="56"/>
      <c r="GU1018" s="56"/>
      <c r="GV1018" s="56"/>
      <c r="GW1018" s="56"/>
      <c r="GX1018" s="56"/>
      <c r="GY1018" s="56"/>
      <c r="GZ1018" s="56"/>
      <c r="HA1018" s="56"/>
      <c r="HB1018" s="56"/>
      <c r="HC1018" s="56"/>
      <c r="HD1018" s="56"/>
      <c r="HE1018" s="56"/>
      <c r="HF1018" s="56"/>
      <c r="HG1018" s="56"/>
      <c r="HH1018" s="56"/>
      <c r="HI1018" s="56"/>
      <c r="HJ1018" s="56"/>
      <c r="HK1018" s="56"/>
      <c r="HL1018" s="56"/>
      <c r="HM1018" s="56"/>
    </row>
    <row r="1019" spans="2:221" x14ac:dyDescent="0.25">
      <c r="B1019" s="56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56"/>
      <c r="Q1019" s="56"/>
      <c r="R1019" s="56"/>
      <c r="S1019" s="56"/>
      <c r="T1019" s="56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56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  <c r="BU1019" s="56"/>
      <c r="BV1019" s="56"/>
      <c r="BW1019" s="56"/>
      <c r="BX1019" s="56"/>
      <c r="BY1019" s="56"/>
      <c r="BZ1019" s="56"/>
      <c r="CA1019" s="56"/>
      <c r="CB1019" s="56"/>
      <c r="CC1019" s="56"/>
      <c r="CD1019" s="56"/>
      <c r="CE1019" s="56"/>
      <c r="CF1019" s="56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6"/>
      <c r="CT1019" s="56"/>
      <c r="CU1019" s="56"/>
      <c r="CV1019" s="56"/>
      <c r="CW1019" s="56"/>
      <c r="CX1019" s="56"/>
      <c r="CY1019" s="56"/>
      <c r="CZ1019" s="56"/>
      <c r="DA1019" s="56"/>
      <c r="DB1019" s="56"/>
      <c r="DC1019" s="56"/>
      <c r="DD1019" s="56"/>
      <c r="DE1019" s="56"/>
      <c r="DF1019" s="56"/>
      <c r="DG1019" s="56"/>
      <c r="DH1019" s="56"/>
      <c r="DI1019" s="56"/>
      <c r="DJ1019" s="56"/>
      <c r="DK1019" s="56"/>
      <c r="DL1019" s="56"/>
      <c r="DM1019" s="56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6"/>
      <c r="EA1019" s="56"/>
      <c r="EB1019" s="56"/>
      <c r="EC1019" s="56"/>
      <c r="ED1019" s="56"/>
      <c r="EE1019" s="56"/>
      <c r="EF1019" s="56"/>
      <c r="EG1019" s="56"/>
      <c r="EH1019" s="56"/>
      <c r="EI1019" s="56"/>
      <c r="EJ1019" s="56"/>
      <c r="EK1019" s="56"/>
      <c r="EL1019" s="56"/>
      <c r="EM1019" s="56"/>
      <c r="EN1019" s="56"/>
      <c r="EO1019" s="56"/>
      <c r="EP1019" s="56"/>
      <c r="EQ1019" s="56"/>
      <c r="ER1019" s="56"/>
      <c r="ES1019" s="56"/>
      <c r="ET1019" s="56"/>
      <c r="EU1019" s="56"/>
      <c r="EV1019" s="56"/>
      <c r="EW1019" s="56"/>
      <c r="EX1019" s="56"/>
      <c r="EY1019" s="56"/>
      <c r="EZ1019" s="56"/>
      <c r="FA1019" s="56"/>
      <c r="FB1019" s="56"/>
      <c r="FC1019" s="56"/>
      <c r="FD1019" s="56"/>
      <c r="FE1019" s="56"/>
      <c r="FF1019" s="56"/>
      <c r="FG1019" s="56"/>
      <c r="FH1019" s="56"/>
      <c r="FI1019" s="56"/>
      <c r="FJ1019" s="56"/>
      <c r="FK1019" s="56"/>
      <c r="FL1019" s="56"/>
      <c r="FM1019" s="56"/>
      <c r="FN1019" s="56"/>
      <c r="FO1019" s="56"/>
      <c r="FP1019" s="56"/>
      <c r="FQ1019" s="56"/>
      <c r="FR1019" s="56"/>
      <c r="FS1019" s="56"/>
      <c r="FT1019" s="56"/>
      <c r="FU1019" s="56"/>
      <c r="FV1019" s="56"/>
      <c r="FW1019" s="56"/>
      <c r="FX1019" s="56"/>
      <c r="FY1019" s="56"/>
      <c r="FZ1019" s="56"/>
      <c r="GA1019" s="56"/>
      <c r="GB1019" s="56"/>
      <c r="GC1019" s="56"/>
      <c r="GD1019" s="56"/>
      <c r="GE1019" s="56"/>
      <c r="GF1019" s="56"/>
      <c r="GG1019" s="56"/>
      <c r="GH1019" s="56"/>
      <c r="GI1019" s="56"/>
      <c r="GJ1019" s="56"/>
      <c r="GK1019" s="56"/>
      <c r="GL1019" s="56"/>
      <c r="GM1019" s="56"/>
      <c r="GN1019" s="56"/>
      <c r="GO1019" s="56"/>
      <c r="GP1019" s="56"/>
      <c r="GQ1019" s="56"/>
      <c r="GR1019" s="56"/>
      <c r="GS1019" s="56"/>
      <c r="GT1019" s="56"/>
      <c r="GU1019" s="56"/>
      <c r="GV1019" s="56"/>
      <c r="GW1019" s="56"/>
      <c r="GX1019" s="56"/>
      <c r="GY1019" s="56"/>
      <c r="GZ1019" s="56"/>
      <c r="HA1019" s="56"/>
      <c r="HB1019" s="56"/>
      <c r="HC1019" s="56"/>
      <c r="HD1019" s="56"/>
      <c r="HE1019" s="56"/>
      <c r="HF1019" s="56"/>
      <c r="HG1019" s="56"/>
      <c r="HH1019" s="56"/>
      <c r="HI1019" s="56"/>
      <c r="HJ1019" s="56"/>
      <c r="HK1019" s="56"/>
      <c r="HL1019" s="56"/>
      <c r="HM1019" s="56"/>
    </row>
    <row r="1020" spans="2:221" x14ac:dyDescent="0.25">
      <c r="B1020" s="56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56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  <c r="BU1020" s="56"/>
      <c r="BV1020" s="56"/>
      <c r="BW1020" s="56"/>
      <c r="BX1020" s="56"/>
      <c r="BY1020" s="56"/>
      <c r="BZ1020" s="56"/>
      <c r="CA1020" s="56"/>
      <c r="CB1020" s="56"/>
      <c r="CC1020" s="56"/>
      <c r="CD1020" s="56"/>
      <c r="CE1020" s="56"/>
      <c r="CF1020" s="56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6"/>
      <c r="CT1020" s="56"/>
      <c r="CU1020" s="56"/>
      <c r="CV1020" s="56"/>
      <c r="CW1020" s="56"/>
      <c r="CX1020" s="56"/>
      <c r="CY1020" s="56"/>
      <c r="CZ1020" s="56"/>
      <c r="DA1020" s="56"/>
      <c r="DB1020" s="56"/>
      <c r="DC1020" s="56"/>
      <c r="DD1020" s="56"/>
      <c r="DE1020" s="56"/>
      <c r="DF1020" s="56"/>
      <c r="DG1020" s="56"/>
      <c r="DH1020" s="56"/>
      <c r="DI1020" s="56"/>
      <c r="DJ1020" s="56"/>
      <c r="DK1020" s="56"/>
      <c r="DL1020" s="56"/>
      <c r="DM1020" s="56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6"/>
      <c r="EA1020" s="56"/>
      <c r="EB1020" s="56"/>
      <c r="EC1020" s="56"/>
      <c r="ED1020" s="56"/>
      <c r="EE1020" s="56"/>
      <c r="EF1020" s="56"/>
      <c r="EG1020" s="56"/>
      <c r="EH1020" s="56"/>
      <c r="EI1020" s="56"/>
      <c r="EJ1020" s="56"/>
      <c r="EK1020" s="56"/>
      <c r="EL1020" s="56"/>
      <c r="EM1020" s="56"/>
      <c r="EN1020" s="56"/>
      <c r="EO1020" s="56"/>
      <c r="EP1020" s="56"/>
      <c r="EQ1020" s="56"/>
      <c r="ER1020" s="56"/>
      <c r="ES1020" s="56"/>
      <c r="ET1020" s="56"/>
      <c r="EU1020" s="56"/>
      <c r="EV1020" s="56"/>
      <c r="EW1020" s="56"/>
      <c r="EX1020" s="56"/>
      <c r="EY1020" s="56"/>
      <c r="EZ1020" s="56"/>
      <c r="FA1020" s="56"/>
      <c r="FB1020" s="56"/>
      <c r="FC1020" s="56"/>
      <c r="FD1020" s="56"/>
      <c r="FE1020" s="56"/>
      <c r="FF1020" s="56"/>
      <c r="FG1020" s="56"/>
      <c r="FH1020" s="56"/>
      <c r="FI1020" s="56"/>
      <c r="FJ1020" s="56"/>
      <c r="FK1020" s="56"/>
      <c r="FL1020" s="56"/>
      <c r="FM1020" s="56"/>
      <c r="FN1020" s="56"/>
      <c r="FO1020" s="56"/>
      <c r="FP1020" s="56"/>
      <c r="FQ1020" s="56"/>
      <c r="FR1020" s="56"/>
      <c r="FS1020" s="56"/>
      <c r="FT1020" s="56"/>
      <c r="FU1020" s="56"/>
      <c r="FV1020" s="56"/>
      <c r="FW1020" s="56"/>
      <c r="FX1020" s="56"/>
      <c r="FY1020" s="56"/>
      <c r="FZ1020" s="56"/>
      <c r="GA1020" s="56"/>
      <c r="GB1020" s="56"/>
      <c r="GC1020" s="56"/>
      <c r="GD1020" s="56"/>
      <c r="GE1020" s="56"/>
      <c r="GF1020" s="56"/>
      <c r="GG1020" s="56"/>
      <c r="GH1020" s="56"/>
      <c r="GI1020" s="56"/>
      <c r="GJ1020" s="56"/>
      <c r="GK1020" s="56"/>
      <c r="GL1020" s="56"/>
      <c r="GM1020" s="56"/>
      <c r="GN1020" s="56"/>
      <c r="GO1020" s="56"/>
      <c r="GP1020" s="56"/>
      <c r="GQ1020" s="56"/>
      <c r="GR1020" s="56"/>
      <c r="GS1020" s="56"/>
      <c r="GT1020" s="56"/>
      <c r="GU1020" s="56"/>
      <c r="GV1020" s="56"/>
      <c r="GW1020" s="56"/>
      <c r="GX1020" s="56"/>
      <c r="GY1020" s="56"/>
      <c r="GZ1020" s="56"/>
      <c r="HA1020" s="56"/>
      <c r="HB1020" s="56"/>
      <c r="HC1020" s="56"/>
      <c r="HD1020" s="56"/>
      <c r="HE1020" s="56"/>
      <c r="HF1020" s="56"/>
      <c r="HG1020" s="56"/>
      <c r="HH1020" s="56"/>
      <c r="HI1020" s="56"/>
      <c r="HJ1020" s="56"/>
      <c r="HK1020" s="56"/>
      <c r="HL1020" s="56"/>
      <c r="HM1020" s="56"/>
    </row>
    <row r="1021" spans="2:221" x14ac:dyDescent="0.25">
      <c r="B1021" s="56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56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  <c r="BU1021" s="56"/>
      <c r="BV1021" s="56"/>
      <c r="BW1021" s="56"/>
      <c r="BX1021" s="56"/>
      <c r="BY1021" s="56"/>
      <c r="BZ1021" s="56"/>
      <c r="CA1021" s="56"/>
      <c r="CB1021" s="56"/>
      <c r="CC1021" s="56"/>
      <c r="CD1021" s="56"/>
      <c r="CE1021" s="56"/>
      <c r="CF1021" s="56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6"/>
      <c r="CT1021" s="56"/>
      <c r="CU1021" s="56"/>
      <c r="CV1021" s="56"/>
      <c r="CW1021" s="56"/>
      <c r="CX1021" s="56"/>
      <c r="CY1021" s="56"/>
      <c r="CZ1021" s="56"/>
      <c r="DA1021" s="56"/>
      <c r="DB1021" s="56"/>
      <c r="DC1021" s="56"/>
      <c r="DD1021" s="56"/>
      <c r="DE1021" s="56"/>
      <c r="DF1021" s="56"/>
      <c r="DG1021" s="56"/>
      <c r="DH1021" s="56"/>
      <c r="DI1021" s="56"/>
      <c r="DJ1021" s="56"/>
      <c r="DK1021" s="56"/>
      <c r="DL1021" s="56"/>
      <c r="DM1021" s="56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6"/>
      <c r="EA1021" s="56"/>
      <c r="EB1021" s="56"/>
      <c r="EC1021" s="56"/>
      <c r="ED1021" s="56"/>
      <c r="EE1021" s="56"/>
      <c r="EF1021" s="56"/>
      <c r="EG1021" s="56"/>
      <c r="EH1021" s="56"/>
      <c r="EI1021" s="56"/>
      <c r="EJ1021" s="56"/>
      <c r="EK1021" s="56"/>
      <c r="EL1021" s="56"/>
      <c r="EM1021" s="56"/>
      <c r="EN1021" s="56"/>
      <c r="EO1021" s="56"/>
      <c r="EP1021" s="56"/>
      <c r="EQ1021" s="56"/>
      <c r="ER1021" s="56"/>
      <c r="ES1021" s="56"/>
      <c r="ET1021" s="56"/>
      <c r="EU1021" s="56"/>
      <c r="EV1021" s="56"/>
      <c r="EW1021" s="56"/>
      <c r="EX1021" s="56"/>
      <c r="EY1021" s="56"/>
      <c r="EZ1021" s="56"/>
      <c r="FA1021" s="56"/>
      <c r="FB1021" s="56"/>
      <c r="FC1021" s="56"/>
      <c r="FD1021" s="56"/>
      <c r="FE1021" s="56"/>
      <c r="FF1021" s="56"/>
      <c r="FG1021" s="56"/>
      <c r="FH1021" s="56"/>
      <c r="FI1021" s="56"/>
      <c r="FJ1021" s="56"/>
      <c r="FK1021" s="56"/>
      <c r="FL1021" s="56"/>
      <c r="FM1021" s="56"/>
      <c r="FN1021" s="56"/>
      <c r="FO1021" s="56"/>
      <c r="FP1021" s="56"/>
      <c r="FQ1021" s="56"/>
      <c r="FR1021" s="56"/>
      <c r="FS1021" s="56"/>
      <c r="FT1021" s="56"/>
      <c r="FU1021" s="56"/>
      <c r="FV1021" s="56"/>
      <c r="FW1021" s="56"/>
      <c r="FX1021" s="56"/>
      <c r="FY1021" s="56"/>
      <c r="FZ1021" s="56"/>
      <c r="GA1021" s="56"/>
      <c r="GB1021" s="56"/>
      <c r="GC1021" s="56"/>
      <c r="GD1021" s="56"/>
      <c r="GE1021" s="56"/>
      <c r="GF1021" s="56"/>
      <c r="GG1021" s="56"/>
      <c r="GH1021" s="56"/>
      <c r="GI1021" s="56"/>
      <c r="GJ1021" s="56"/>
      <c r="GK1021" s="56"/>
      <c r="GL1021" s="56"/>
      <c r="GM1021" s="56"/>
      <c r="GN1021" s="56"/>
      <c r="GO1021" s="56"/>
      <c r="GP1021" s="56"/>
      <c r="GQ1021" s="56"/>
      <c r="GR1021" s="56"/>
      <c r="GS1021" s="56"/>
      <c r="GT1021" s="56"/>
      <c r="GU1021" s="56"/>
      <c r="GV1021" s="56"/>
      <c r="GW1021" s="56"/>
      <c r="GX1021" s="56"/>
      <c r="GY1021" s="56"/>
      <c r="GZ1021" s="56"/>
      <c r="HA1021" s="56"/>
      <c r="HB1021" s="56"/>
      <c r="HC1021" s="56"/>
      <c r="HD1021" s="56"/>
      <c r="HE1021" s="56"/>
      <c r="HF1021" s="56"/>
      <c r="HG1021" s="56"/>
      <c r="HH1021" s="56"/>
      <c r="HI1021" s="56"/>
      <c r="HJ1021" s="56"/>
      <c r="HK1021" s="56"/>
      <c r="HL1021" s="56"/>
      <c r="HM1021" s="56"/>
    </row>
    <row r="1022" spans="2:221" x14ac:dyDescent="0.25">
      <c r="B1022" s="56"/>
      <c r="C1022" s="56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6"/>
      <c r="O1022" s="56"/>
      <c r="P1022" s="56"/>
      <c r="Q1022" s="56"/>
      <c r="R1022" s="56"/>
      <c r="S1022" s="56"/>
      <c r="T1022" s="56"/>
      <c r="U1022" s="56"/>
      <c r="V1022" s="56"/>
      <c r="W1022" s="56"/>
      <c r="X1022" s="56"/>
      <c r="Y1022" s="56"/>
      <c r="Z1022" s="56"/>
      <c r="AA1022" s="56"/>
      <c r="AB1022" s="56"/>
      <c r="AC1022" s="56"/>
      <c r="AD1022" s="56"/>
      <c r="AE1022" s="56"/>
      <c r="AF1022" s="56"/>
      <c r="AG1022" s="56"/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/>
      <c r="BF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  <c r="BU1022" s="56"/>
      <c r="BV1022" s="56"/>
      <c r="BW1022" s="56"/>
      <c r="BX1022" s="56"/>
      <c r="BY1022" s="56"/>
      <c r="BZ1022" s="56"/>
      <c r="CA1022" s="56"/>
      <c r="CB1022" s="56"/>
      <c r="CC1022" s="56"/>
      <c r="CD1022" s="56"/>
      <c r="CE1022" s="56"/>
      <c r="CF1022" s="56"/>
      <c r="CG1022" s="56"/>
      <c r="CH1022" s="56"/>
      <c r="CI1022" s="56"/>
      <c r="CJ1022" s="56"/>
      <c r="CK1022" s="56"/>
      <c r="CL1022" s="56"/>
      <c r="CM1022" s="56"/>
      <c r="CN1022" s="56"/>
      <c r="CO1022" s="56"/>
      <c r="CP1022" s="56"/>
      <c r="CQ1022" s="56"/>
      <c r="CR1022" s="56"/>
      <c r="CS1022" s="56"/>
      <c r="CT1022" s="56"/>
      <c r="CU1022" s="56"/>
      <c r="CV1022" s="56"/>
      <c r="CW1022" s="56"/>
      <c r="CX1022" s="56"/>
      <c r="CY1022" s="56"/>
      <c r="CZ1022" s="56"/>
      <c r="DA1022" s="56"/>
      <c r="DB1022" s="56"/>
      <c r="DC1022" s="56"/>
      <c r="DD1022" s="56"/>
      <c r="DE1022" s="56"/>
      <c r="DF1022" s="56"/>
      <c r="DG1022" s="56"/>
      <c r="DH1022" s="56"/>
      <c r="DI1022" s="56"/>
      <c r="DJ1022" s="56"/>
      <c r="DK1022" s="56"/>
      <c r="DL1022" s="56"/>
      <c r="DM1022" s="56"/>
      <c r="DN1022" s="56"/>
      <c r="DO1022" s="56"/>
      <c r="DP1022" s="56"/>
      <c r="DQ1022" s="56"/>
      <c r="DR1022" s="56"/>
      <c r="DS1022" s="56"/>
      <c r="DT1022" s="56"/>
      <c r="DU1022" s="56"/>
      <c r="DV1022" s="56"/>
      <c r="DW1022" s="56"/>
      <c r="DX1022" s="56"/>
      <c r="DY1022" s="56"/>
      <c r="DZ1022" s="56"/>
      <c r="EA1022" s="56"/>
      <c r="EB1022" s="56"/>
      <c r="EC1022" s="56"/>
      <c r="ED1022" s="56"/>
      <c r="EE1022" s="56"/>
      <c r="EF1022" s="56"/>
      <c r="EG1022" s="56"/>
      <c r="EH1022" s="56"/>
      <c r="EI1022" s="56"/>
      <c r="EJ1022" s="56"/>
      <c r="EK1022" s="56"/>
      <c r="EL1022" s="56"/>
      <c r="EM1022" s="56"/>
      <c r="EN1022" s="56"/>
      <c r="EO1022" s="56"/>
      <c r="EP1022" s="56"/>
      <c r="EQ1022" s="56"/>
      <c r="ER1022" s="56"/>
      <c r="ES1022" s="56"/>
      <c r="ET1022" s="56"/>
      <c r="EU1022" s="56"/>
      <c r="EV1022" s="56"/>
      <c r="EW1022" s="56"/>
      <c r="EX1022" s="56"/>
      <c r="EY1022" s="56"/>
      <c r="EZ1022" s="56"/>
      <c r="FA1022" s="56"/>
      <c r="FB1022" s="56"/>
      <c r="FC1022" s="56"/>
      <c r="FD1022" s="56"/>
      <c r="FE1022" s="56"/>
      <c r="FF1022" s="56"/>
      <c r="FG1022" s="56"/>
      <c r="FH1022" s="56"/>
      <c r="FI1022" s="56"/>
      <c r="FJ1022" s="56"/>
      <c r="FK1022" s="56"/>
      <c r="FL1022" s="56"/>
      <c r="FM1022" s="56"/>
      <c r="FN1022" s="56"/>
      <c r="FO1022" s="56"/>
      <c r="FP1022" s="56"/>
      <c r="FQ1022" s="56"/>
      <c r="FR1022" s="56"/>
      <c r="FS1022" s="56"/>
      <c r="FT1022" s="56"/>
      <c r="FU1022" s="56"/>
      <c r="FV1022" s="56"/>
      <c r="FW1022" s="56"/>
      <c r="FX1022" s="56"/>
      <c r="FY1022" s="56"/>
      <c r="FZ1022" s="56"/>
      <c r="GA1022" s="56"/>
      <c r="GB1022" s="56"/>
      <c r="GC1022" s="56"/>
      <c r="GD1022" s="56"/>
      <c r="GE1022" s="56"/>
      <c r="GF1022" s="56"/>
      <c r="GG1022" s="56"/>
      <c r="GH1022" s="56"/>
      <c r="GI1022" s="56"/>
      <c r="GJ1022" s="56"/>
      <c r="GK1022" s="56"/>
      <c r="GL1022" s="56"/>
      <c r="GM1022" s="56"/>
      <c r="GN1022" s="56"/>
      <c r="GO1022" s="56"/>
      <c r="GP1022" s="56"/>
      <c r="GQ1022" s="56"/>
      <c r="GR1022" s="56"/>
      <c r="GS1022" s="56"/>
      <c r="GT1022" s="56"/>
      <c r="GU1022" s="56"/>
      <c r="GV1022" s="56"/>
      <c r="GW1022" s="56"/>
      <c r="GX1022" s="56"/>
      <c r="GY1022" s="56"/>
      <c r="GZ1022" s="56"/>
      <c r="HA1022" s="56"/>
      <c r="HB1022" s="56"/>
      <c r="HC1022" s="56"/>
      <c r="HD1022" s="56"/>
      <c r="HE1022" s="56"/>
      <c r="HF1022" s="56"/>
      <c r="HG1022" s="56"/>
      <c r="HH1022" s="56"/>
      <c r="HI1022" s="56"/>
      <c r="HJ1022" s="56"/>
      <c r="HK1022" s="56"/>
      <c r="HL1022" s="56"/>
      <c r="HM1022" s="56"/>
    </row>
    <row r="1023" spans="2:221" x14ac:dyDescent="0.25">
      <c r="B1023" s="56"/>
      <c r="C1023" s="56"/>
      <c r="D1023" s="56"/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O1023" s="56"/>
      <c r="P1023" s="56"/>
      <c r="Q1023" s="56"/>
      <c r="R1023" s="56"/>
      <c r="S1023" s="56"/>
      <c r="T1023" s="56"/>
      <c r="U1023" s="56"/>
      <c r="V1023" s="56"/>
      <c r="W1023" s="56"/>
      <c r="X1023" s="56"/>
      <c r="Y1023" s="56"/>
      <c r="Z1023" s="56"/>
      <c r="AA1023" s="56"/>
      <c r="AB1023" s="56"/>
      <c r="AC1023" s="56"/>
      <c r="AD1023" s="56"/>
      <c r="AE1023" s="56"/>
      <c r="AF1023" s="56"/>
      <c r="AG1023" s="56"/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  <c r="AY1023" s="56"/>
      <c r="AZ1023" s="56"/>
      <c r="BA1023" s="56"/>
      <c r="BB1023" s="56"/>
      <c r="BC1023" s="56"/>
      <c r="BD1023" s="56"/>
      <c r="BE1023" s="56"/>
      <c r="BF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  <c r="BU1023" s="56"/>
      <c r="BV1023" s="56"/>
      <c r="BW1023" s="56"/>
      <c r="BX1023" s="56"/>
      <c r="BY1023" s="56"/>
      <c r="BZ1023" s="56"/>
      <c r="CA1023" s="56"/>
      <c r="CB1023" s="56"/>
      <c r="CC1023" s="56"/>
      <c r="CD1023" s="56"/>
      <c r="CE1023" s="56"/>
      <c r="CF1023" s="56"/>
      <c r="CG1023" s="56"/>
      <c r="CH1023" s="56"/>
      <c r="CI1023" s="56"/>
      <c r="CJ1023" s="56"/>
      <c r="CK1023" s="56"/>
      <c r="CL1023" s="56"/>
      <c r="CM1023" s="56"/>
      <c r="CN1023" s="56"/>
      <c r="CO1023" s="56"/>
      <c r="CP1023" s="56"/>
      <c r="CQ1023" s="56"/>
      <c r="CR1023" s="56"/>
      <c r="CS1023" s="56"/>
      <c r="CT1023" s="56"/>
      <c r="CU1023" s="56"/>
      <c r="CV1023" s="56"/>
      <c r="CW1023" s="56"/>
      <c r="CX1023" s="56"/>
      <c r="CY1023" s="56"/>
      <c r="CZ1023" s="56"/>
      <c r="DA1023" s="56"/>
      <c r="DB1023" s="56"/>
      <c r="DC1023" s="56"/>
      <c r="DD1023" s="56"/>
      <c r="DE1023" s="56"/>
      <c r="DF1023" s="56"/>
      <c r="DG1023" s="56"/>
      <c r="DH1023" s="56"/>
      <c r="DI1023" s="56"/>
      <c r="DJ1023" s="56"/>
      <c r="DK1023" s="56"/>
      <c r="DL1023" s="56"/>
      <c r="DM1023" s="56"/>
      <c r="DN1023" s="56"/>
      <c r="DO1023" s="56"/>
      <c r="DP1023" s="56"/>
      <c r="DQ1023" s="56"/>
      <c r="DR1023" s="56"/>
      <c r="DS1023" s="56"/>
      <c r="DT1023" s="56"/>
      <c r="DU1023" s="56"/>
      <c r="DV1023" s="56"/>
      <c r="DW1023" s="56"/>
      <c r="DX1023" s="56"/>
      <c r="DY1023" s="56"/>
      <c r="DZ1023" s="56"/>
      <c r="EA1023" s="56"/>
      <c r="EB1023" s="56"/>
      <c r="EC1023" s="56"/>
      <c r="ED1023" s="56"/>
      <c r="EE1023" s="56"/>
      <c r="EF1023" s="56"/>
      <c r="EG1023" s="56"/>
      <c r="EH1023" s="56"/>
      <c r="EI1023" s="56"/>
      <c r="EJ1023" s="56"/>
      <c r="EK1023" s="56"/>
      <c r="EL1023" s="56"/>
      <c r="EM1023" s="56"/>
      <c r="EN1023" s="56"/>
      <c r="EO1023" s="56"/>
      <c r="EP1023" s="56"/>
      <c r="EQ1023" s="56"/>
      <c r="ER1023" s="56"/>
      <c r="ES1023" s="56"/>
      <c r="ET1023" s="56"/>
      <c r="EU1023" s="56"/>
      <c r="EV1023" s="56"/>
      <c r="EW1023" s="56"/>
      <c r="EX1023" s="56"/>
      <c r="EY1023" s="56"/>
      <c r="EZ1023" s="56"/>
      <c r="FA1023" s="56"/>
      <c r="FB1023" s="56"/>
      <c r="FC1023" s="56"/>
      <c r="FD1023" s="56"/>
      <c r="FE1023" s="56"/>
      <c r="FF1023" s="56"/>
      <c r="FG1023" s="56"/>
      <c r="FH1023" s="56"/>
      <c r="FI1023" s="56"/>
      <c r="FJ1023" s="56"/>
      <c r="FK1023" s="56"/>
      <c r="FL1023" s="56"/>
      <c r="FM1023" s="56"/>
      <c r="FN1023" s="56"/>
      <c r="FO1023" s="56"/>
      <c r="FP1023" s="56"/>
      <c r="FQ1023" s="56"/>
      <c r="FR1023" s="56"/>
      <c r="FS1023" s="56"/>
      <c r="FT1023" s="56"/>
      <c r="FU1023" s="56"/>
      <c r="FV1023" s="56"/>
      <c r="FW1023" s="56"/>
      <c r="FX1023" s="56"/>
      <c r="FY1023" s="56"/>
      <c r="FZ1023" s="56"/>
      <c r="GA1023" s="56"/>
      <c r="GB1023" s="56"/>
      <c r="GC1023" s="56"/>
      <c r="GD1023" s="56"/>
      <c r="GE1023" s="56"/>
      <c r="GF1023" s="56"/>
      <c r="GG1023" s="56"/>
      <c r="GH1023" s="56"/>
      <c r="GI1023" s="56"/>
      <c r="GJ1023" s="56"/>
      <c r="GK1023" s="56"/>
      <c r="GL1023" s="56"/>
      <c r="GM1023" s="56"/>
      <c r="GN1023" s="56"/>
      <c r="GO1023" s="56"/>
      <c r="GP1023" s="56"/>
      <c r="GQ1023" s="56"/>
      <c r="GR1023" s="56"/>
      <c r="GS1023" s="56"/>
      <c r="GT1023" s="56"/>
      <c r="GU1023" s="56"/>
      <c r="GV1023" s="56"/>
      <c r="GW1023" s="56"/>
      <c r="GX1023" s="56"/>
      <c r="GY1023" s="56"/>
      <c r="GZ1023" s="56"/>
      <c r="HA1023" s="56"/>
      <c r="HB1023" s="56"/>
      <c r="HC1023" s="56"/>
      <c r="HD1023" s="56"/>
      <c r="HE1023" s="56"/>
      <c r="HF1023" s="56"/>
      <c r="HG1023" s="56"/>
      <c r="HH1023" s="56"/>
      <c r="HI1023" s="56"/>
      <c r="HJ1023" s="56"/>
      <c r="HK1023" s="56"/>
      <c r="HL1023" s="56"/>
      <c r="HM1023" s="56"/>
    </row>
    <row r="1024" spans="2:221" x14ac:dyDescent="0.25">
      <c r="B1024" s="56"/>
      <c r="C1024" s="56"/>
      <c r="D1024" s="56"/>
      <c r="E1024" s="56"/>
      <c r="F1024" s="56"/>
      <c r="G1024" s="56"/>
      <c r="H1024" s="56"/>
      <c r="I1024" s="56"/>
      <c r="J1024" s="56"/>
      <c r="K1024" s="56"/>
      <c r="L1024" s="56"/>
      <c r="M1024" s="56"/>
      <c r="N1024" s="56"/>
      <c r="O1024" s="56"/>
      <c r="P1024" s="56"/>
      <c r="Q1024" s="56"/>
      <c r="R1024" s="56"/>
      <c r="S1024" s="56"/>
      <c r="T1024" s="56"/>
      <c r="U1024" s="56"/>
      <c r="V1024" s="56"/>
      <c r="W1024" s="56"/>
      <c r="X1024" s="56"/>
      <c r="Y1024" s="56"/>
      <c r="Z1024" s="56"/>
      <c r="AA1024" s="56"/>
      <c r="AB1024" s="56"/>
      <c r="AC1024" s="56"/>
      <c r="AD1024" s="56"/>
      <c r="AE1024" s="56"/>
      <c r="AF1024" s="56"/>
      <c r="AG1024" s="56"/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  <c r="BU1024" s="56"/>
      <c r="BV1024" s="56"/>
      <c r="BW1024" s="56"/>
      <c r="BX1024" s="56"/>
      <c r="BY1024" s="56"/>
      <c r="BZ1024" s="56"/>
      <c r="CA1024" s="56"/>
      <c r="CB1024" s="56"/>
      <c r="CC1024" s="56"/>
      <c r="CD1024" s="56"/>
      <c r="CE1024" s="56"/>
      <c r="CF1024" s="56"/>
      <c r="CG1024" s="56"/>
      <c r="CH1024" s="56"/>
      <c r="CI1024" s="56"/>
      <c r="CJ1024" s="56"/>
      <c r="CK1024" s="56"/>
      <c r="CL1024" s="56"/>
      <c r="CM1024" s="56"/>
      <c r="CN1024" s="56"/>
      <c r="CO1024" s="56"/>
      <c r="CP1024" s="56"/>
      <c r="CQ1024" s="56"/>
      <c r="CR1024" s="56"/>
      <c r="CS1024" s="56"/>
      <c r="CT1024" s="56"/>
      <c r="CU1024" s="56"/>
      <c r="CV1024" s="56"/>
      <c r="CW1024" s="56"/>
      <c r="CX1024" s="56"/>
      <c r="CY1024" s="56"/>
      <c r="CZ1024" s="56"/>
      <c r="DA1024" s="56"/>
      <c r="DB1024" s="56"/>
      <c r="DC1024" s="56"/>
      <c r="DD1024" s="56"/>
      <c r="DE1024" s="56"/>
      <c r="DF1024" s="56"/>
      <c r="DG1024" s="56"/>
      <c r="DH1024" s="56"/>
      <c r="DI1024" s="56"/>
      <c r="DJ1024" s="56"/>
      <c r="DK1024" s="56"/>
      <c r="DL1024" s="56"/>
      <c r="DM1024" s="56"/>
      <c r="DN1024" s="56"/>
      <c r="DO1024" s="56"/>
      <c r="DP1024" s="56"/>
      <c r="DQ1024" s="56"/>
      <c r="DR1024" s="56"/>
      <c r="DS1024" s="56"/>
      <c r="DT1024" s="56"/>
      <c r="DU1024" s="56"/>
      <c r="DV1024" s="56"/>
      <c r="DW1024" s="56"/>
      <c r="DX1024" s="56"/>
      <c r="DY1024" s="56"/>
      <c r="DZ1024" s="56"/>
      <c r="EA1024" s="56"/>
      <c r="EB1024" s="56"/>
      <c r="EC1024" s="56"/>
      <c r="ED1024" s="56"/>
      <c r="EE1024" s="56"/>
      <c r="EF1024" s="56"/>
      <c r="EG1024" s="56"/>
      <c r="EH1024" s="56"/>
      <c r="EI1024" s="56"/>
      <c r="EJ1024" s="56"/>
      <c r="EK1024" s="56"/>
      <c r="EL1024" s="56"/>
      <c r="EM1024" s="56"/>
      <c r="EN1024" s="56"/>
      <c r="EO1024" s="56"/>
      <c r="EP1024" s="56"/>
      <c r="EQ1024" s="56"/>
      <c r="ER1024" s="56"/>
      <c r="ES1024" s="56"/>
      <c r="ET1024" s="56"/>
      <c r="EU1024" s="56"/>
      <c r="EV1024" s="56"/>
      <c r="EW1024" s="56"/>
      <c r="EX1024" s="56"/>
      <c r="EY1024" s="56"/>
      <c r="EZ1024" s="56"/>
      <c r="FA1024" s="56"/>
      <c r="FB1024" s="56"/>
      <c r="FC1024" s="56"/>
      <c r="FD1024" s="56"/>
      <c r="FE1024" s="56"/>
      <c r="FF1024" s="56"/>
      <c r="FG1024" s="56"/>
      <c r="FH1024" s="56"/>
      <c r="FI1024" s="56"/>
      <c r="FJ1024" s="56"/>
      <c r="FK1024" s="56"/>
      <c r="FL1024" s="56"/>
      <c r="FM1024" s="56"/>
      <c r="FN1024" s="56"/>
      <c r="FO1024" s="56"/>
      <c r="FP1024" s="56"/>
      <c r="FQ1024" s="56"/>
      <c r="FR1024" s="56"/>
      <c r="FS1024" s="56"/>
      <c r="FT1024" s="56"/>
      <c r="FU1024" s="56"/>
      <c r="FV1024" s="56"/>
      <c r="FW1024" s="56"/>
      <c r="FX1024" s="56"/>
      <c r="FY1024" s="56"/>
      <c r="FZ1024" s="56"/>
      <c r="GA1024" s="56"/>
      <c r="GB1024" s="56"/>
      <c r="GC1024" s="56"/>
      <c r="GD1024" s="56"/>
      <c r="GE1024" s="56"/>
      <c r="GF1024" s="56"/>
      <c r="GG1024" s="56"/>
      <c r="GH1024" s="56"/>
      <c r="GI1024" s="56"/>
      <c r="GJ1024" s="56"/>
      <c r="GK1024" s="56"/>
      <c r="GL1024" s="56"/>
      <c r="GM1024" s="56"/>
      <c r="GN1024" s="56"/>
      <c r="GO1024" s="56"/>
      <c r="GP1024" s="56"/>
      <c r="GQ1024" s="56"/>
      <c r="GR1024" s="56"/>
      <c r="GS1024" s="56"/>
      <c r="GT1024" s="56"/>
      <c r="GU1024" s="56"/>
      <c r="GV1024" s="56"/>
      <c r="GW1024" s="56"/>
      <c r="GX1024" s="56"/>
      <c r="GY1024" s="56"/>
      <c r="GZ1024" s="56"/>
      <c r="HA1024" s="56"/>
      <c r="HB1024" s="56"/>
      <c r="HC1024" s="56"/>
      <c r="HD1024" s="56"/>
      <c r="HE1024" s="56"/>
      <c r="HF1024" s="56"/>
      <c r="HG1024" s="56"/>
      <c r="HH1024" s="56"/>
      <c r="HI1024" s="56"/>
      <c r="HJ1024" s="56"/>
      <c r="HK1024" s="56"/>
      <c r="HL1024" s="56"/>
      <c r="HM1024" s="56"/>
    </row>
    <row r="1025" spans="2:221" x14ac:dyDescent="0.25">
      <c r="B1025" s="56"/>
      <c r="C1025" s="56"/>
      <c r="D1025" s="56"/>
      <c r="E1025" s="56"/>
      <c r="F1025" s="56"/>
      <c r="G1025" s="56"/>
      <c r="H1025" s="56"/>
      <c r="I1025" s="56"/>
      <c r="J1025" s="56"/>
      <c r="K1025" s="56"/>
      <c r="L1025" s="56"/>
      <c r="M1025" s="56"/>
      <c r="N1025" s="56"/>
      <c r="O1025" s="56"/>
      <c r="P1025" s="56"/>
      <c r="Q1025" s="56"/>
      <c r="R1025" s="56"/>
      <c r="S1025" s="56"/>
      <c r="T1025" s="56"/>
      <c r="U1025" s="56"/>
      <c r="V1025" s="56"/>
      <c r="W1025" s="56"/>
      <c r="X1025" s="56"/>
      <c r="Y1025" s="56"/>
      <c r="Z1025" s="56"/>
      <c r="AA1025" s="56"/>
      <c r="AB1025" s="56"/>
      <c r="AC1025" s="56"/>
      <c r="AD1025" s="56"/>
      <c r="AE1025" s="56"/>
      <c r="AF1025" s="56"/>
      <c r="AG1025" s="56"/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  <c r="BU1025" s="56"/>
      <c r="BV1025" s="56"/>
      <c r="BW1025" s="56"/>
      <c r="BX1025" s="56"/>
      <c r="BY1025" s="56"/>
      <c r="BZ1025" s="56"/>
      <c r="CA1025" s="56"/>
      <c r="CB1025" s="56"/>
      <c r="CC1025" s="56"/>
      <c r="CD1025" s="56"/>
      <c r="CE1025" s="56"/>
      <c r="CF1025" s="56"/>
      <c r="CG1025" s="56"/>
      <c r="CH1025" s="56"/>
      <c r="CI1025" s="56"/>
      <c r="CJ1025" s="56"/>
      <c r="CK1025" s="56"/>
      <c r="CL1025" s="56"/>
      <c r="CM1025" s="56"/>
      <c r="CN1025" s="56"/>
      <c r="CO1025" s="56"/>
      <c r="CP1025" s="56"/>
      <c r="CQ1025" s="56"/>
      <c r="CR1025" s="56"/>
      <c r="CS1025" s="56"/>
      <c r="CT1025" s="56"/>
      <c r="CU1025" s="56"/>
      <c r="CV1025" s="56"/>
      <c r="CW1025" s="56"/>
      <c r="CX1025" s="56"/>
      <c r="CY1025" s="56"/>
      <c r="CZ1025" s="56"/>
      <c r="DA1025" s="56"/>
      <c r="DB1025" s="56"/>
      <c r="DC1025" s="56"/>
      <c r="DD1025" s="56"/>
      <c r="DE1025" s="56"/>
      <c r="DF1025" s="56"/>
      <c r="DG1025" s="56"/>
      <c r="DH1025" s="56"/>
      <c r="DI1025" s="56"/>
      <c r="DJ1025" s="56"/>
      <c r="DK1025" s="56"/>
      <c r="DL1025" s="56"/>
      <c r="DM1025" s="56"/>
      <c r="DN1025" s="56"/>
      <c r="DO1025" s="56"/>
      <c r="DP1025" s="56"/>
      <c r="DQ1025" s="56"/>
      <c r="DR1025" s="56"/>
      <c r="DS1025" s="56"/>
      <c r="DT1025" s="56"/>
      <c r="DU1025" s="56"/>
      <c r="DV1025" s="56"/>
      <c r="DW1025" s="56"/>
      <c r="DX1025" s="56"/>
      <c r="DY1025" s="56"/>
      <c r="DZ1025" s="56"/>
      <c r="EA1025" s="56"/>
      <c r="EB1025" s="56"/>
      <c r="EC1025" s="56"/>
      <c r="ED1025" s="56"/>
      <c r="EE1025" s="56"/>
      <c r="EF1025" s="56"/>
      <c r="EG1025" s="56"/>
      <c r="EH1025" s="56"/>
      <c r="EI1025" s="56"/>
      <c r="EJ1025" s="56"/>
      <c r="EK1025" s="56"/>
      <c r="EL1025" s="56"/>
      <c r="EM1025" s="56"/>
      <c r="EN1025" s="56"/>
      <c r="EO1025" s="56"/>
      <c r="EP1025" s="56"/>
      <c r="EQ1025" s="56"/>
      <c r="ER1025" s="56"/>
      <c r="ES1025" s="56"/>
      <c r="ET1025" s="56"/>
      <c r="EU1025" s="56"/>
      <c r="EV1025" s="56"/>
      <c r="EW1025" s="56"/>
      <c r="EX1025" s="56"/>
      <c r="EY1025" s="56"/>
      <c r="EZ1025" s="56"/>
      <c r="FA1025" s="56"/>
      <c r="FB1025" s="56"/>
      <c r="FC1025" s="56"/>
      <c r="FD1025" s="56"/>
      <c r="FE1025" s="56"/>
      <c r="FF1025" s="56"/>
      <c r="FG1025" s="56"/>
      <c r="FH1025" s="56"/>
      <c r="FI1025" s="56"/>
      <c r="FJ1025" s="56"/>
      <c r="FK1025" s="56"/>
      <c r="FL1025" s="56"/>
      <c r="FM1025" s="56"/>
      <c r="FN1025" s="56"/>
      <c r="FO1025" s="56"/>
      <c r="FP1025" s="56"/>
      <c r="FQ1025" s="56"/>
      <c r="FR1025" s="56"/>
      <c r="FS1025" s="56"/>
      <c r="FT1025" s="56"/>
      <c r="FU1025" s="56"/>
      <c r="FV1025" s="56"/>
      <c r="FW1025" s="56"/>
      <c r="FX1025" s="56"/>
      <c r="FY1025" s="56"/>
      <c r="FZ1025" s="56"/>
      <c r="GA1025" s="56"/>
      <c r="GB1025" s="56"/>
      <c r="GC1025" s="56"/>
      <c r="GD1025" s="56"/>
      <c r="GE1025" s="56"/>
      <c r="GF1025" s="56"/>
      <c r="GG1025" s="56"/>
      <c r="GH1025" s="56"/>
      <c r="GI1025" s="56"/>
      <c r="GJ1025" s="56"/>
      <c r="GK1025" s="56"/>
      <c r="GL1025" s="56"/>
      <c r="GM1025" s="56"/>
      <c r="GN1025" s="56"/>
      <c r="GO1025" s="56"/>
      <c r="GP1025" s="56"/>
      <c r="GQ1025" s="56"/>
      <c r="GR1025" s="56"/>
      <c r="GS1025" s="56"/>
      <c r="GT1025" s="56"/>
      <c r="GU1025" s="56"/>
      <c r="GV1025" s="56"/>
      <c r="GW1025" s="56"/>
      <c r="GX1025" s="56"/>
      <c r="GY1025" s="56"/>
      <c r="GZ1025" s="56"/>
      <c r="HA1025" s="56"/>
      <c r="HB1025" s="56"/>
      <c r="HC1025" s="56"/>
      <c r="HD1025" s="56"/>
      <c r="HE1025" s="56"/>
      <c r="HF1025" s="56"/>
      <c r="HG1025" s="56"/>
      <c r="HH1025" s="56"/>
      <c r="HI1025" s="56"/>
      <c r="HJ1025" s="56"/>
      <c r="HK1025" s="56"/>
      <c r="HL1025" s="56"/>
      <c r="HM1025" s="56"/>
    </row>
    <row r="1026" spans="2:221" x14ac:dyDescent="0.25">
      <c r="B1026" s="56"/>
      <c r="C1026" s="56"/>
      <c r="D1026" s="56"/>
      <c r="E1026" s="56"/>
      <c r="F1026" s="56"/>
      <c r="G1026" s="56"/>
      <c r="H1026" s="56"/>
      <c r="I1026" s="56"/>
      <c r="J1026" s="56"/>
      <c r="K1026" s="56"/>
      <c r="L1026" s="56"/>
      <c r="M1026" s="56"/>
      <c r="N1026" s="56"/>
      <c r="O1026" s="56"/>
      <c r="P1026" s="56"/>
      <c r="Q1026" s="56"/>
      <c r="R1026" s="56"/>
      <c r="S1026" s="56"/>
      <c r="T1026" s="56"/>
      <c r="U1026" s="56"/>
      <c r="V1026" s="56"/>
      <c r="W1026" s="56"/>
      <c r="X1026" s="56"/>
      <c r="Y1026" s="56"/>
      <c r="Z1026" s="56"/>
      <c r="AA1026" s="56"/>
      <c r="AB1026" s="56"/>
      <c r="AC1026" s="56"/>
      <c r="AD1026" s="56"/>
      <c r="AE1026" s="56"/>
      <c r="AF1026" s="56"/>
      <c r="AG1026" s="56"/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  <c r="AY1026" s="56"/>
      <c r="AZ1026" s="56"/>
      <c r="BA1026" s="56"/>
      <c r="BB1026" s="56"/>
      <c r="BC1026" s="56"/>
      <c r="BD1026" s="56"/>
      <c r="BE1026" s="56"/>
      <c r="BF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  <c r="BU1026" s="56"/>
      <c r="BV1026" s="56"/>
      <c r="BW1026" s="56"/>
      <c r="BX1026" s="56"/>
      <c r="BY1026" s="56"/>
      <c r="BZ1026" s="56"/>
      <c r="CA1026" s="56"/>
      <c r="CB1026" s="56"/>
      <c r="CC1026" s="56"/>
      <c r="CD1026" s="56"/>
      <c r="CE1026" s="56"/>
      <c r="CF1026" s="56"/>
      <c r="CG1026" s="56"/>
      <c r="CH1026" s="56"/>
      <c r="CI1026" s="56"/>
      <c r="CJ1026" s="56"/>
      <c r="CK1026" s="56"/>
      <c r="CL1026" s="56"/>
      <c r="CM1026" s="56"/>
      <c r="CN1026" s="56"/>
      <c r="CO1026" s="56"/>
      <c r="CP1026" s="56"/>
      <c r="CQ1026" s="56"/>
      <c r="CR1026" s="56"/>
      <c r="CS1026" s="56"/>
      <c r="CT1026" s="56"/>
      <c r="CU1026" s="56"/>
      <c r="CV1026" s="56"/>
      <c r="CW1026" s="56"/>
      <c r="CX1026" s="56"/>
      <c r="CY1026" s="56"/>
      <c r="CZ1026" s="56"/>
      <c r="DA1026" s="56"/>
      <c r="DB1026" s="56"/>
      <c r="DC1026" s="56"/>
      <c r="DD1026" s="56"/>
      <c r="DE1026" s="56"/>
      <c r="DF1026" s="56"/>
      <c r="DG1026" s="56"/>
      <c r="DH1026" s="56"/>
      <c r="DI1026" s="56"/>
      <c r="DJ1026" s="56"/>
      <c r="DK1026" s="56"/>
      <c r="DL1026" s="56"/>
      <c r="DM1026" s="56"/>
      <c r="DN1026" s="56"/>
      <c r="DO1026" s="56"/>
      <c r="DP1026" s="56"/>
      <c r="DQ1026" s="56"/>
      <c r="DR1026" s="56"/>
      <c r="DS1026" s="56"/>
      <c r="DT1026" s="56"/>
      <c r="DU1026" s="56"/>
      <c r="DV1026" s="56"/>
      <c r="DW1026" s="56"/>
      <c r="DX1026" s="56"/>
      <c r="DY1026" s="56"/>
      <c r="DZ1026" s="56"/>
      <c r="EA1026" s="56"/>
      <c r="EB1026" s="56"/>
      <c r="EC1026" s="56"/>
      <c r="ED1026" s="56"/>
      <c r="EE1026" s="56"/>
      <c r="EF1026" s="56"/>
      <c r="EG1026" s="56"/>
      <c r="EH1026" s="56"/>
      <c r="EI1026" s="56"/>
      <c r="EJ1026" s="56"/>
      <c r="EK1026" s="56"/>
      <c r="EL1026" s="56"/>
      <c r="EM1026" s="56"/>
      <c r="EN1026" s="56"/>
      <c r="EO1026" s="56"/>
      <c r="EP1026" s="56"/>
      <c r="EQ1026" s="56"/>
      <c r="ER1026" s="56"/>
      <c r="ES1026" s="56"/>
      <c r="ET1026" s="56"/>
      <c r="EU1026" s="56"/>
      <c r="EV1026" s="56"/>
      <c r="EW1026" s="56"/>
      <c r="EX1026" s="56"/>
      <c r="EY1026" s="56"/>
      <c r="EZ1026" s="56"/>
      <c r="FA1026" s="56"/>
      <c r="FB1026" s="56"/>
      <c r="FC1026" s="56"/>
      <c r="FD1026" s="56"/>
      <c r="FE1026" s="56"/>
      <c r="FF1026" s="56"/>
      <c r="FG1026" s="56"/>
      <c r="FH1026" s="56"/>
      <c r="FI1026" s="56"/>
      <c r="FJ1026" s="56"/>
      <c r="FK1026" s="56"/>
      <c r="FL1026" s="56"/>
      <c r="FM1026" s="56"/>
      <c r="FN1026" s="56"/>
      <c r="FO1026" s="56"/>
      <c r="FP1026" s="56"/>
      <c r="FQ1026" s="56"/>
      <c r="FR1026" s="56"/>
      <c r="FS1026" s="56"/>
      <c r="FT1026" s="56"/>
      <c r="FU1026" s="56"/>
      <c r="FV1026" s="56"/>
      <c r="FW1026" s="56"/>
      <c r="FX1026" s="56"/>
      <c r="FY1026" s="56"/>
      <c r="FZ1026" s="56"/>
      <c r="GA1026" s="56"/>
      <c r="GB1026" s="56"/>
      <c r="GC1026" s="56"/>
      <c r="GD1026" s="56"/>
      <c r="GE1026" s="56"/>
      <c r="GF1026" s="56"/>
      <c r="GG1026" s="56"/>
      <c r="GH1026" s="56"/>
      <c r="GI1026" s="56"/>
      <c r="GJ1026" s="56"/>
      <c r="GK1026" s="56"/>
      <c r="GL1026" s="56"/>
      <c r="GM1026" s="56"/>
      <c r="GN1026" s="56"/>
      <c r="GO1026" s="56"/>
      <c r="GP1026" s="56"/>
      <c r="GQ1026" s="56"/>
      <c r="GR1026" s="56"/>
      <c r="GS1026" s="56"/>
      <c r="GT1026" s="56"/>
      <c r="GU1026" s="56"/>
      <c r="GV1026" s="56"/>
      <c r="GW1026" s="56"/>
      <c r="GX1026" s="56"/>
      <c r="GY1026" s="56"/>
      <c r="GZ1026" s="56"/>
      <c r="HA1026" s="56"/>
      <c r="HB1026" s="56"/>
      <c r="HC1026" s="56"/>
      <c r="HD1026" s="56"/>
      <c r="HE1026" s="56"/>
      <c r="HF1026" s="56"/>
      <c r="HG1026" s="56"/>
      <c r="HH1026" s="56"/>
      <c r="HI1026" s="56"/>
      <c r="HJ1026" s="56"/>
      <c r="HK1026" s="56"/>
      <c r="HL1026" s="56"/>
      <c r="HM1026" s="56"/>
    </row>
    <row r="1027" spans="2:221" x14ac:dyDescent="0.25">
      <c r="B1027" s="56"/>
      <c r="C1027" s="56"/>
      <c r="D1027" s="56"/>
      <c r="E1027" s="56"/>
      <c r="F1027" s="56"/>
      <c r="G1027" s="56"/>
      <c r="H1027" s="56"/>
      <c r="I1027" s="56"/>
      <c r="J1027" s="56"/>
      <c r="K1027" s="56"/>
      <c r="L1027" s="56"/>
      <c r="M1027" s="56"/>
      <c r="N1027" s="56"/>
      <c r="O1027" s="56"/>
      <c r="P1027" s="56"/>
      <c r="Q1027" s="56"/>
      <c r="R1027" s="56"/>
      <c r="S1027" s="56"/>
      <c r="T1027" s="56"/>
      <c r="U1027" s="56"/>
      <c r="V1027" s="56"/>
      <c r="W1027" s="56"/>
      <c r="X1027" s="56"/>
      <c r="Y1027" s="56"/>
      <c r="Z1027" s="56"/>
      <c r="AA1027" s="56"/>
      <c r="AB1027" s="56"/>
      <c r="AC1027" s="56"/>
      <c r="AD1027" s="56"/>
      <c r="AE1027" s="56"/>
      <c r="AF1027" s="56"/>
      <c r="AG1027" s="56"/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/>
      <c r="BF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  <c r="BU1027" s="56"/>
      <c r="BV1027" s="56"/>
      <c r="BW1027" s="56"/>
      <c r="BX1027" s="56"/>
      <c r="BY1027" s="56"/>
      <c r="BZ1027" s="56"/>
      <c r="CA1027" s="56"/>
      <c r="CB1027" s="56"/>
      <c r="CC1027" s="56"/>
      <c r="CD1027" s="56"/>
      <c r="CE1027" s="56"/>
      <c r="CF1027" s="56"/>
      <c r="CG1027" s="56"/>
      <c r="CH1027" s="56"/>
      <c r="CI1027" s="56"/>
      <c r="CJ1027" s="56"/>
      <c r="CK1027" s="56"/>
      <c r="CL1027" s="56"/>
      <c r="CM1027" s="56"/>
      <c r="CN1027" s="56"/>
      <c r="CO1027" s="56"/>
      <c r="CP1027" s="56"/>
      <c r="CQ1027" s="56"/>
      <c r="CR1027" s="56"/>
      <c r="CS1027" s="56"/>
      <c r="CT1027" s="56"/>
      <c r="CU1027" s="56"/>
      <c r="CV1027" s="56"/>
      <c r="CW1027" s="56"/>
      <c r="CX1027" s="56"/>
      <c r="CY1027" s="56"/>
      <c r="CZ1027" s="56"/>
      <c r="DA1027" s="56"/>
      <c r="DB1027" s="56"/>
      <c r="DC1027" s="56"/>
      <c r="DD1027" s="56"/>
      <c r="DE1027" s="56"/>
      <c r="DF1027" s="56"/>
      <c r="DG1027" s="56"/>
      <c r="DH1027" s="56"/>
      <c r="DI1027" s="56"/>
      <c r="DJ1027" s="56"/>
      <c r="DK1027" s="56"/>
      <c r="DL1027" s="56"/>
      <c r="DM1027" s="56"/>
      <c r="DN1027" s="56"/>
      <c r="DO1027" s="56"/>
      <c r="DP1027" s="56"/>
      <c r="DQ1027" s="56"/>
      <c r="DR1027" s="56"/>
      <c r="DS1027" s="56"/>
      <c r="DT1027" s="56"/>
      <c r="DU1027" s="56"/>
      <c r="DV1027" s="56"/>
      <c r="DW1027" s="56"/>
      <c r="DX1027" s="56"/>
      <c r="DY1027" s="56"/>
      <c r="DZ1027" s="56"/>
      <c r="EA1027" s="56"/>
      <c r="EB1027" s="56"/>
      <c r="EC1027" s="56"/>
      <c r="ED1027" s="56"/>
      <c r="EE1027" s="56"/>
      <c r="EF1027" s="56"/>
      <c r="EG1027" s="56"/>
      <c r="EH1027" s="56"/>
      <c r="EI1027" s="56"/>
      <c r="EJ1027" s="56"/>
      <c r="EK1027" s="56"/>
      <c r="EL1027" s="56"/>
      <c r="EM1027" s="56"/>
      <c r="EN1027" s="56"/>
      <c r="EO1027" s="56"/>
      <c r="EP1027" s="56"/>
      <c r="EQ1027" s="56"/>
      <c r="ER1027" s="56"/>
      <c r="ES1027" s="56"/>
      <c r="ET1027" s="56"/>
      <c r="EU1027" s="56"/>
      <c r="EV1027" s="56"/>
      <c r="EW1027" s="56"/>
      <c r="EX1027" s="56"/>
      <c r="EY1027" s="56"/>
      <c r="EZ1027" s="56"/>
      <c r="FA1027" s="56"/>
      <c r="FB1027" s="56"/>
      <c r="FC1027" s="56"/>
      <c r="FD1027" s="56"/>
      <c r="FE1027" s="56"/>
      <c r="FF1027" s="56"/>
      <c r="FG1027" s="56"/>
      <c r="FH1027" s="56"/>
      <c r="FI1027" s="56"/>
      <c r="FJ1027" s="56"/>
      <c r="FK1027" s="56"/>
      <c r="FL1027" s="56"/>
      <c r="FM1027" s="56"/>
      <c r="FN1027" s="56"/>
      <c r="FO1027" s="56"/>
      <c r="FP1027" s="56"/>
      <c r="FQ1027" s="56"/>
      <c r="FR1027" s="56"/>
      <c r="FS1027" s="56"/>
      <c r="FT1027" s="56"/>
      <c r="FU1027" s="56"/>
      <c r="FV1027" s="56"/>
      <c r="FW1027" s="56"/>
      <c r="FX1027" s="56"/>
      <c r="FY1027" s="56"/>
      <c r="FZ1027" s="56"/>
      <c r="GA1027" s="56"/>
      <c r="GB1027" s="56"/>
      <c r="GC1027" s="56"/>
      <c r="GD1027" s="56"/>
      <c r="GE1027" s="56"/>
      <c r="GF1027" s="56"/>
      <c r="GG1027" s="56"/>
      <c r="GH1027" s="56"/>
      <c r="GI1027" s="56"/>
      <c r="GJ1027" s="56"/>
      <c r="GK1027" s="56"/>
      <c r="GL1027" s="56"/>
      <c r="GM1027" s="56"/>
      <c r="GN1027" s="56"/>
      <c r="GO1027" s="56"/>
      <c r="GP1027" s="56"/>
      <c r="GQ1027" s="56"/>
      <c r="GR1027" s="56"/>
      <c r="GS1027" s="56"/>
      <c r="GT1027" s="56"/>
      <c r="GU1027" s="56"/>
      <c r="GV1027" s="56"/>
      <c r="GW1027" s="56"/>
      <c r="GX1027" s="56"/>
      <c r="GY1027" s="56"/>
      <c r="GZ1027" s="56"/>
      <c r="HA1027" s="56"/>
      <c r="HB1027" s="56"/>
      <c r="HC1027" s="56"/>
      <c r="HD1027" s="56"/>
      <c r="HE1027" s="56"/>
      <c r="HF1027" s="56"/>
      <c r="HG1027" s="56"/>
      <c r="HH1027" s="56"/>
      <c r="HI1027" s="56"/>
      <c r="HJ1027" s="56"/>
      <c r="HK1027" s="56"/>
      <c r="HL1027" s="56"/>
      <c r="HM1027" s="56"/>
    </row>
    <row r="1028" spans="2:221" x14ac:dyDescent="0.25">
      <c r="B1028" s="56"/>
      <c r="C1028" s="56"/>
      <c r="D1028" s="56"/>
      <c r="E1028" s="56"/>
      <c r="F1028" s="56"/>
      <c r="G1028" s="56"/>
      <c r="H1028" s="56"/>
      <c r="I1028" s="56"/>
      <c r="J1028" s="56"/>
      <c r="K1028" s="56"/>
      <c r="L1028" s="56"/>
      <c r="M1028" s="56"/>
      <c r="N1028" s="56"/>
      <c r="O1028" s="56"/>
      <c r="P1028" s="56"/>
      <c r="Q1028" s="56"/>
      <c r="R1028" s="56"/>
      <c r="S1028" s="56"/>
      <c r="T1028" s="56"/>
      <c r="U1028" s="56"/>
      <c r="V1028" s="56"/>
      <c r="W1028" s="56"/>
      <c r="X1028" s="56"/>
      <c r="Y1028" s="56"/>
      <c r="Z1028" s="56"/>
      <c r="AA1028" s="56"/>
      <c r="AB1028" s="56"/>
      <c r="AC1028" s="56"/>
      <c r="AD1028" s="56"/>
      <c r="AE1028" s="56"/>
      <c r="AF1028" s="56"/>
      <c r="AG1028" s="56"/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/>
      <c r="BF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  <c r="BU1028" s="56"/>
      <c r="BV1028" s="56"/>
      <c r="BW1028" s="56"/>
      <c r="BX1028" s="56"/>
      <c r="BY1028" s="56"/>
      <c r="BZ1028" s="56"/>
      <c r="CA1028" s="56"/>
      <c r="CB1028" s="56"/>
      <c r="CC1028" s="56"/>
      <c r="CD1028" s="56"/>
      <c r="CE1028" s="56"/>
      <c r="CF1028" s="56"/>
      <c r="CG1028" s="56"/>
      <c r="CH1028" s="56"/>
      <c r="CI1028" s="56"/>
      <c r="CJ1028" s="56"/>
      <c r="CK1028" s="56"/>
      <c r="CL1028" s="56"/>
      <c r="CM1028" s="56"/>
      <c r="CN1028" s="56"/>
      <c r="CO1028" s="56"/>
      <c r="CP1028" s="56"/>
      <c r="CQ1028" s="56"/>
      <c r="CR1028" s="56"/>
      <c r="CS1028" s="56"/>
      <c r="CT1028" s="56"/>
      <c r="CU1028" s="56"/>
      <c r="CV1028" s="56"/>
      <c r="CW1028" s="56"/>
      <c r="CX1028" s="56"/>
      <c r="CY1028" s="56"/>
      <c r="CZ1028" s="56"/>
      <c r="DA1028" s="56"/>
      <c r="DB1028" s="56"/>
      <c r="DC1028" s="56"/>
      <c r="DD1028" s="56"/>
      <c r="DE1028" s="56"/>
      <c r="DF1028" s="56"/>
      <c r="DG1028" s="56"/>
      <c r="DH1028" s="56"/>
      <c r="DI1028" s="56"/>
      <c r="DJ1028" s="56"/>
      <c r="DK1028" s="56"/>
      <c r="DL1028" s="56"/>
      <c r="DM1028" s="56"/>
      <c r="DN1028" s="56"/>
      <c r="DO1028" s="56"/>
      <c r="DP1028" s="56"/>
      <c r="DQ1028" s="56"/>
      <c r="DR1028" s="56"/>
      <c r="DS1028" s="56"/>
      <c r="DT1028" s="56"/>
      <c r="DU1028" s="56"/>
      <c r="DV1028" s="56"/>
      <c r="DW1028" s="56"/>
      <c r="DX1028" s="56"/>
      <c r="DY1028" s="56"/>
      <c r="DZ1028" s="56"/>
      <c r="EA1028" s="56"/>
      <c r="EB1028" s="56"/>
      <c r="EC1028" s="56"/>
      <c r="ED1028" s="56"/>
      <c r="EE1028" s="56"/>
      <c r="EF1028" s="56"/>
      <c r="EG1028" s="56"/>
      <c r="EH1028" s="56"/>
      <c r="EI1028" s="56"/>
      <c r="EJ1028" s="56"/>
      <c r="EK1028" s="56"/>
      <c r="EL1028" s="56"/>
      <c r="EM1028" s="56"/>
      <c r="EN1028" s="56"/>
      <c r="EO1028" s="56"/>
      <c r="EP1028" s="56"/>
      <c r="EQ1028" s="56"/>
      <c r="ER1028" s="56"/>
      <c r="ES1028" s="56"/>
      <c r="ET1028" s="56"/>
      <c r="EU1028" s="56"/>
      <c r="EV1028" s="56"/>
      <c r="EW1028" s="56"/>
      <c r="EX1028" s="56"/>
      <c r="EY1028" s="56"/>
      <c r="EZ1028" s="56"/>
      <c r="FA1028" s="56"/>
      <c r="FB1028" s="56"/>
      <c r="FC1028" s="56"/>
      <c r="FD1028" s="56"/>
      <c r="FE1028" s="56"/>
      <c r="FF1028" s="56"/>
      <c r="FG1028" s="56"/>
      <c r="FH1028" s="56"/>
      <c r="FI1028" s="56"/>
      <c r="FJ1028" s="56"/>
      <c r="FK1028" s="56"/>
      <c r="FL1028" s="56"/>
      <c r="FM1028" s="56"/>
      <c r="FN1028" s="56"/>
      <c r="FO1028" s="56"/>
      <c r="FP1028" s="56"/>
      <c r="FQ1028" s="56"/>
      <c r="FR1028" s="56"/>
      <c r="FS1028" s="56"/>
      <c r="FT1028" s="56"/>
      <c r="FU1028" s="56"/>
      <c r="FV1028" s="56"/>
      <c r="FW1028" s="56"/>
      <c r="FX1028" s="56"/>
      <c r="FY1028" s="56"/>
      <c r="FZ1028" s="56"/>
      <c r="GA1028" s="56"/>
      <c r="GB1028" s="56"/>
      <c r="GC1028" s="56"/>
      <c r="GD1028" s="56"/>
      <c r="GE1028" s="56"/>
      <c r="GF1028" s="56"/>
      <c r="GG1028" s="56"/>
      <c r="GH1028" s="56"/>
      <c r="GI1028" s="56"/>
      <c r="GJ1028" s="56"/>
      <c r="GK1028" s="56"/>
      <c r="GL1028" s="56"/>
      <c r="GM1028" s="56"/>
      <c r="GN1028" s="56"/>
      <c r="GO1028" s="56"/>
      <c r="GP1028" s="56"/>
      <c r="GQ1028" s="56"/>
      <c r="GR1028" s="56"/>
      <c r="GS1028" s="56"/>
      <c r="GT1028" s="56"/>
      <c r="GU1028" s="56"/>
      <c r="GV1028" s="56"/>
      <c r="GW1028" s="56"/>
      <c r="GX1028" s="56"/>
      <c r="GY1028" s="56"/>
      <c r="GZ1028" s="56"/>
      <c r="HA1028" s="56"/>
      <c r="HB1028" s="56"/>
      <c r="HC1028" s="56"/>
      <c r="HD1028" s="56"/>
      <c r="HE1028" s="56"/>
      <c r="HF1028" s="56"/>
      <c r="HG1028" s="56"/>
      <c r="HH1028" s="56"/>
      <c r="HI1028" s="56"/>
      <c r="HJ1028" s="56"/>
      <c r="HK1028" s="56"/>
      <c r="HL1028" s="56"/>
      <c r="HM1028" s="56"/>
    </row>
    <row r="1029" spans="2:221" x14ac:dyDescent="0.25">
      <c r="B1029" s="56"/>
      <c r="C1029" s="56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  <c r="O1029" s="56"/>
      <c r="P1029" s="56"/>
      <c r="Q1029" s="56"/>
      <c r="R1029" s="56"/>
      <c r="S1029" s="56"/>
      <c r="T1029" s="56"/>
      <c r="U1029" s="56"/>
      <c r="V1029" s="56"/>
      <c r="W1029" s="56"/>
      <c r="X1029" s="56"/>
      <c r="Y1029" s="56"/>
      <c r="Z1029" s="56"/>
      <c r="AA1029" s="56"/>
      <c r="AB1029" s="56"/>
      <c r="AC1029" s="56"/>
      <c r="AD1029" s="56"/>
      <c r="AE1029" s="56"/>
      <c r="AF1029" s="56"/>
      <c r="AG1029" s="56"/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  <c r="BU1029" s="56"/>
      <c r="BV1029" s="56"/>
      <c r="BW1029" s="56"/>
      <c r="BX1029" s="56"/>
      <c r="BY1029" s="56"/>
      <c r="BZ1029" s="56"/>
      <c r="CA1029" s="56"/>
      <c r="CB1029" s="56"/>
      <c r="CC1029" s="56"/>
      <c r="CD1029" s="56"/>
      <c r="CE1029" s="56"/>
      <c r="CF1029" s="56"/>
      <c r="CG1029" s="56"/>
      <c r="CH1029" s="56"/>
      <c r="CI1029" s="56"/>
      <c r="CJ1029" s="56"/>
      <c r="CK1029" s="56"/>
      <c r="CL1029" s="56"/>
      <c r="CM1029" s="56"/>
      <c r="CN1029" s="56"/>
      <c r="CO1029" s="56"/>
      <c r="CP1029" s="56"/>
      <c r="CQ1029" s="56"/>
      <c r="CR1029" s="56"/>
      <c r="CS1029" s="56"/>
      <c r="CT1029" s="56"/>
      <c r="CU1029" s="56"/>
      <c r="CV1029" s="56"/>
      <c r="CW1029" s="56"/>
      <c r="CX1029" s="56"/>
      <c r="CY1029" s="56"/>
      <c r="CZ1029" s="56"/>
      <c r="DA1029" s="56"/>
      <c r="DB1029" s="56"/>
      <c r="DC1029" s="56"/>
      <c r="DD1029" s="56"/>
      <c r="DE1029" s="56"/>
      <c r="DF1029" s="56"/>
      <c r="DG1029" s="56"/>
      <c r="DH1029" s="56"/>
      <c r="DI1029" s="56"/>
      <c r="DJ1029" s="56"/>
      <c r="DK1029" s="56"/>
      <c r="DL1029" s="56"/>
      <c r="DM1029" s="56"/>
      <c r="DN1029" s="56"/>
      <c r="DO1029" s="56"/>
      <c r="DP1029" s="56"/>
      <c r="DQ1029" s="56"/>
      <c r="DR1029" s="56"/>
      <c r="DS1029" s="56"/>
      <c r="DT1029" s="56"/>
      <c r="DU1029" s="56"/>
      <c r="DV1029" s="56"/>
      <c r="DW1029" s="56"/>
      <c r="DX1029" s="56"/>
      <c r="DY1029" s="56"/>
      <c r="DZ1029" s="56"/>
      <c r="EA1029" s="56"/>
      <c r="EB1029" s="56"/>
      <c r="EC1029" s="56"/>
      <c r="ED1029" s="56"/>
      <c r="EE1029" s="56"/>
      <c r="EF1029" s="56"/>
      <c r="EG1029" s="56"/>
      <c r="EH1029" s="56"/>
      <c r="EI1029" s="56"/>
      <c r="EJ1029" s="56"/>
      <c r="EK1029" s="56"/>
      <c r="EL1029" s="56"/>
      <c r="EM1029" s="56"/>
      <c r="EN1029" s="56"/>
      <c r="EO1029" s="56"/>
      <c r="EP1029" s="56"/>
      <c r="EQ1029" s="56"/>
      <c r="ER1029" s="56"/>
      <c r="ES1029" s="56"/>
      <c r="ET1029" s="56"/>
      <c r="EU1029" s="56"/>
      <c r="EV1029" s="56"/>
      <c r="EW1029" s="56"/>
      <c r="EX1029" s="56"/>
      <c r="EY1029" s="56"/>
      <c r="EZ1029" s="56"/>
      <c r="FA1029" s="56"/>
      <c r="FB1029" s="56"/>
      <c r="FC1029" s="56"/>
      <c r="FD1029" s="56"/>
      <c r="FE1029" s="56"/>
      <c r="FF1029" s="56"/>
      <c r="FG1029" s="56"/>
      <c r="FH1029" s="56"/>
      <c r="FI1029" s="56"/>
      <c r="FJ1029" s="56"/>
      <c r="FK1029" s="56"/>
      <c r="FL1029" s="56"/>
      <c r="FM1029" s="56"/>
      <c r="FN1029" s="56"/>
      <c r="FO1029" s="56"/>
      <c r="FP1029" s="56"/>
      <c r="FQ1029" s="56"/>
      <c r="FR1029" s="56"/>
      <c r="FS1029" s="56"/>
      <c r="FT1029" s="56"/>
      <c r="FU1029" s="56"/>
      <c r="FV1029" s="56"/>
      <c r="FW1029" s="56"/>
      <c r="FX1029" s="56"/>
      <c r="FY1029" s="56"/>
      <c r="FZ1029" s="56"/>
      <c r="GA1029" s="56"/>
      <c r="GB1029" s="56"/>
      <c r="GC1029" s="56"/>
      <c r="GD1029" s="56"/>
      <c r="GE1029" s="56"/>
      <c r="GF1029" s="56"/>
      <c r="GG1029" s="56"/>
      <c r="GH1029" s="56"/>
      <c r="GI1029" s="56"/>
      <c r="GJ1029" s="56"/>
      <c r="GK1029" s="56"/>
      <c r="GL1029" s="56"/>
      <c r="GM1029" s="56"/>
      <c r="GN1029" s="56"/>
      <c r="GO1029" s="56"/>
      <c r="GP1029" s="56"/>
      <c r="GQ1029" s="56"/>
      <c r="GR1029" s="56"/>
      <c r="GS1029" s="56"/>
      <c r="GT1029" s="56"/>
      <c r="GU1029" s="56"/>
      <c r="GV1029" s="56"/>
      <c r="GW1029" s="56"/>
      <c r="GX1029" s="56"/>
      <c r="GY1029" s="56"/>
      <c r="GZ1029" s="56"/>
      <c r="HA1029" s="56"/>
      <c r="HB1029" s="56"/>
      <c r="HC1029" s="56"/>
      <c r="HD1029" s="56"/>
      <c r="HE1029" s="56"/>
      <c r="HF1029" s="56"/>
      <c r="HG1029" s="56"/>
      <c r="HH1029" s="56"/>
      <c r="HI1029" s="56"/>
      <c r="HJ1029" s="56"/>
      <c r="HK1029" s="56"/>
      <c r="HL1029" s="56"/>
      <c r="HM1029" s="56"/>
    </row>
    <row r="1030" spans="2:221" x14ac:dyDescent="0.25">
      <c r="B1030" s="56"/>
      <c r="C1030" s="56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  <c r="O1030" s="56"/>
      <c r="P1030" s="56"/>
      <c r="Q1030" s="56"/>
      <c r="R1030" s="56"/>
      <c r="S1030" s="56"/>
      <c r="T1030" s="56"/>
      <c r="U1030" s="56"/>
      <c r="V1030" s="56"/>
      <c r="W1030" s="56"/>
      <c r="X1030" s="56"/>
      <c r="Y1030" s="56"/>
      <c r="Z1030" s="56"/>
      <c r="AA1030" s="56"/>
      <c r="AB1030" s="56"/>
      <c r="AC1030" s="56"/>
      <c r="AD1030" s="56"/>
      <c r="AE1030" s="56"/>
      <c r="AF1030" s="56"/>
      <c r="AG1030" s="56"/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  <c r="AY1030" s="56"/>
      <c r="AZ1030" s="56"/>
      <c r="BA1030" s="56"/>
      <c r="BB1030" s="56"/>
      <c r="BC1030" s="56"/>
      <c r="BD1030" s="56"/>
      <c r="BE1030" s="56"/>
      <c r="BF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  <c r="BU1030" s="56"/>
      <c r="BV1030" s="56"/>
      <c r="BW1030" s="56"/>
      <c r="BX1030" s="56"/>
      <c r="BY1030" s="56"/>
      <c r="BZ1030" s="56"/>
      <c r="CA1030" s="56"/>
      <c r="CB1030" s="56"/>
      <c r="CC1030" s="56"/>
      <c r="CD1030" s="56"/>
      <c r="CE1030" s="56"/>
      <c r="CF1030" s="56"/>
      <c r="CG1030" s="56"/>
      <c r="CH1030" s="56"/>
      <c r="CI1030" s="56"/>
      <c r="CJ1030" s="56"/>
      <c r="CK1030" s="56"/>
      <c r="CL1030" s="56"/>
      <c r="CM1030" s="56"/>
      <c r="CN1030" s="56"/>
      <c r="CO1030" s="56"/>
      <c r="CP1030" s="56"/>
      <c r="CQ1030" s="56"/>
      <c r="CR1030" s="56"/>
      <c r="CS1030" s="56"/>
      <c r="CT1030" s="56"/>
      <c r="CU1030" s="56"/>
      <c r="CV1030" s="56"/>
      <c r="CW1030" s="56"/>
      <c r="CX1030" s="56"/>
      <c r="CY1030" s="56"/>
      <c r="CZ1030" s="56"/>
      <c r="DA1030" s="56"/>
      <c r="DB1030" s="56"/>
      <c r="DC1030" s="56"/>
      <c r="DD1030" s="56"/>
      <c r="DE1030" s="56"/>
      <c r="DF1030" s="56"/>
      <c r="DG1030" s="56"/>
      <c r="DH1030" s="56"/>
      <c r="DI1030" s="56"/>
      <c r="DJ1030" s="56"/>
      <c r="DK1030" s="56"/>
      <c r="DL1030" s="56"/>
      <c r="DM1030" s="56"/>
      <c r="DN1030" s="56"/>
      <c r="DO1030" s="56"/>
      <c r="DP1030" s="56"/>
      <c r="DQ1030" s="56"/>
      <c r="DR1030" s="56"/>
      <c r="DS1030" s="56"/>
      <c r="DT1030" s="56"/>
      <c r="DU1030" s="56"/>
      <c r="DV1030" s="56"/>
      <c r="DW1030" s="56"/>
      <c r="DX1030" s="56"/>
      <c r="DY1030" s="56"/>
      <c r="DZ1030" s="56"/>
      <c r="EA1030" s="56"/>
      <c r="EB1030" s="56"/>
      <c r="EC1030" s="56"/>
      <c r="ED1030" s="56"/>
      <c r="EE1030" s="56"/>
      <c r="EF1030" s="56"/>
      <c r="EG1030" s="56"/>
      <c r="EH1030" s="56"/>
      <c r="EI1030" s="56"/>
      <c r="EJ1030" s="56"/>
      <c r="EK1030" s="56"/>
      <c r="EL1030" s="56"/>
      <c r="EM1030" s="56"/>
      <c r="EN1030" s="56"/>
      <c r="EO1030" s="56"/>
      <c r="EP1030" s="56"/>
      <c r="EQ1030" s="56"/>
      <c r="ER1030" s="56"/>
      <c r="ES1030" s="56"/>
      <c r="ET1030" s="56"/>
      <c r="EU1030" s="56"/>
      <c r="EV1030" s="56"/>
      <c r="EW1030" s="56"/>
      <c r="EX1030" s="56"/>
      <c r="EY1030" s="56"/>
      <c r="EZ1030" s="56"/>
      <c r="FA1030" s="56"/>
      <c r="FB1030" s="56"/>
      <c r="FC1030" s="56"/>
      <c r="FD1030" s="56"/>
      <c r="FE1030" s="56"/>
      <c r="FF1030" s="56"/>
      <c r="FG1030" s="56"/>
      <c r="FH1030" s="56"/>
      <c r="FI1030" s="56"/>
      <c r="FJ1030" s="56"/>
      <c r="FK1030" s="56"/>
      <c r="FL1030" s="56"/>
      <c r="FM1030" s="56"/>
      <c r="FN1030" s="56"/>
      <c r="FO1030" s="56"/>
      <c r="FP1030" s="56"/>
      <c r="FQ1030" s="56"/>
      <c r="FR1030" s="56"/>
      <c r="FS1030" s="56"/>
      <c r="FT1030" s="56"/>
      <c r="FU1030" s="56"/>
      <c r="FV1030" s="56"/>
      <c r="FW1030" s="56"/>
      <c r="FX1030" s="56"/>
      <c r="FY1030" s="56"/>
      <c r="FZ1030" s="56"/>
      <c r="GA1030" s="56"/>
      <c r="GB1030" s="56"/>
      <c r="GC1030" s="56"/>
      <c r="GD1030" s="56"/>
      <c r="GE1030" s="56"/>
      <c r="GF1030" s="56"/>
      <c r="GG1030" s="56"/>
      <c r="GH1030" s="56"/>
      <c r="GI1030" s="56"/>
      <c r="GJ1030" s="56"/>
      <c r="GK1030" s="56"/>
      <c r="GL1030" s="56"/>
      <c r="GM1030" s="56"/>
      <c r="GN1030" s="56"/>
      <c r="GO1030" s="56"/>
      <c r="GP1030" s="56"/>
      <c r="GQ1030" s="56"/>
      <c r="GR1030" s="56"/>
      <c r="GS1030" s="56"/>
      <c r="GT1030" s="56"/>
      <c r="GU1030" s="56"/>
      <c r="GV1030" s="56"/>
      <c r="GW1030" s="56"/>
      <c r="GX1030" s="56"/>
      <c r="GY1030" s="56"/>
      <c r="GZ1030" s="56"/>
      <c r="HA1030" s="56"/>
      <c r="HB1030" s="56"/>
      <c r="HC1030" s="56"/>
      <c r="HD1030" s="56"/>
      <c r="HE1030" s="56"/>
      <c r="HF1030" s="56"/>
      <c r="HG1030" s="56"/>
      <c r="HH1030" s="56"/>
      <c r="HI1030" s="56"/>
      <c r="HJ1030" s="56"/>
      <c r="HK1030" s="56"/>
      <c r="HL1030" s="56"/>
      <c r="HM1030" s="56"/>
    </row>
    <row r="1031" spans="2:221" x14ac:dyDescent="0.25">
      <c r="B1031" s="56"/>
      <c r="C1031" s="56"/>
      <c r="D1031" s="56"/>
      <c r="E1031" s="56"/>
      <c r="F1031" s="56"/>
      <c r="G1031" s="56"/>
      <c r="H1031" s="56"/>
      <c r="I1031" s="56"/>
      <c r="J1031" s="56"/>
      <c r="K1031" s="56"/>
      <c r="L1031" s="56"/>
      <c r="M1031" s="56"/>
      <c r="N1031" s="56"/>
      <c r="O1031" s="56"/>
      <c r="P1031" s="56"/>
      <c r="Q1031" s="56"/>
      <c r="R1031" s="56"/>
      <c r="S1031" s="56"/>
      <c r="T1031" s="56"/>
      <c r="U1031" s="56"/>
      <c r="V1031" s="56"/>
      <c r="W1031" s="56"/>
      <c r="X1031" s="56"/>
      <c r="Y1031" s="56"/>
      <c r="Z1031" s="56"/>
      <c r="AA1031" s="56"/>
      <c r="AB1031" s="56"/>
      <c r="AC1031" s="56"/>
      <c r="AD1031" s="56"/>
      <c r="AE1031" s="56"/>
      <c r="AF1031" s="56"/>
      <c r="AG1031" s="56"/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/>
      <c r="BF1031" s="56"/>
      <c r="BG1031" s="56"/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  <c r="BU1031" s="56"/>
      <c r="BV1031" s="56"/>
      <c r="BW1031" s="56"/>
      <c r="BX1031" s="56"/>
      <c r="BY1031" s="56"/>
      <c r="BZ1031" s="56"/>
      <c r="CA1031" s="56"/>
      <c r="CB1031" s="56"/>
      <c r="CC1031" s="56"/>
      <c r="CD1031" s="56"/>
      <c r="CE1031" s="56"/>
      <c r="CF1031" s="56"/>
      <c r="CG1031" s="56"/>
      <c r="CH1031" s="56"/>
      <c r="CI1031" s="56"/>
      <c r="CJ1031" s="56"/>
      <c r="CK1031" s="56"/>
      <c r="CL1031" s="56"/>
      <c r="CM1031" s="56"/>
      <c r="CN1031" s="56"/>
      <c r="CO1031" s="56"/>
      <c r="CP1031" s="56"/>
      <c r="CQ1031" s="56"/>
      <c r="CR1031" s="56"/>
      <c r="CS1031" s="56"/>
      <c r="CT1031" s="56"/>
      <c r="CU1031" s="56"/>
      <c r="CV1031" s="56"/>
      <c r="CW1031" s="56"/>
      <c r="CX1031" s="56"/>
      <c r="CY1031" s="56"/>
      <c r="CZ1031" s="56"/>
      <c r="DA1031" s="56"/>
      <c r="DB1031" s="56"/>
      <c r="DC1031" s="56"/>
      <c r="DD1031" s="56"/>
      <c r="DE1031" s="56"/>
      <c r="DF1031" s="56"/>
      <c r="DG1031" s="56"/>
      <c r="DH1031" s="56"/>
      <c r="DI1031" s="56"/>
      <c r="DJ1031" s="56"/>
      <c r="DK1031" s="56"/>
      <c r="DL1031" s="56"/>
      <c r="DM1031" s="56"/>
      <c r="DN1031" s="56"/>
      <c r="DO1031" s="56"/>
      <c r="DP1031" s="56"/>
      <c r="DQ1031" s="56"/>
      <c r="DR1031" s="56"/>
      <c r="DS1031" s="56"/>
      <c r="DT1031" s="56"/>
      <c r="DU1031" s="56"/>
      <c r="DV1031" s="56"/>
      <c r="DW1031" s="56"/>
      <c r="DX1031" s="56"/>
      <c r="DY1031" s="56"/>
      <c r="DZ1031" s="56"/>
      <c r="EA1031" s="56"/>
      <c r="EB1031" s="56"/>
      <c r="EC1031" s="56"/>
      <c r="ED1031" s="56"/>
      <c r="EE1031" s="56"/>
      <c r="EF1031" s="56"/>
      <c r="EG1031" s="56"/>
      <c r="EH1031" s="56"/>
      <c r="EI1031" s="56"/>
      <c r="EJ1031" s="56"/>
      <c r="EK1031" s="56"/>
      <c r="EL1031" s="56"/>
      <c r="EM1031" s="56"/>
      <c r="EN1031" s="56"/>
      <c r="EO1031" s="56"/>
      <c r="EP1031" s="56"/>
      <c r="EQ1031" s="56"/>
      <c r="ER1031" s="56"/>
      <c r="ES1031" s="56"/>
      <c r="ET1031" s="56"/>
      <c r="EU1031" s="56"/>
      <c r="EV1031" s="56"/>
      <c r="EW1031" s="56"/>
      <c r="EX1031" s="56"/>
      <c r="EY1031" s="56"/>
      <c r="EZ1031" s="56"/>
      <c r="FA1031" s="56"/>
      <c r="FB1031" s="56"/>
      <c r="FC1031" s="56"/>
      <c r="FD1031" s="56"/>
      <c r="FE1031" s="56"/>
      <c r="FF1031" s="56"/>
      <c r="FG1031" s="56"/>
      <c r="FH1031" s="56"/>
      <c r="FI1031" s="56"/>
      <c r="FJ1031" s="56"/>
      <c r="FK1031" s="56"/>
      <c r="FL1031" s="56"/>
      <c r="FM1031" s="56"/>
      <c r="FN1031" s="56"/>
      <c r="FO1031" s="56"/>
      <c r="FP1031" s="56"/>
      <c r="FQ1031" s="56"/>
      <c r="FR1031" s="56"/>
      <c r="FS1031" s="56"/>
      <c r="FT1031" s="56"/>
      <c r="FU1031" s="56"/>
      <c r="FV1031" s="56"/>
      <c r="FW1031" s="56"/>
      <c r="FX1031" s="56"/>
      <c r="FY1031" s="56"/>
      <c r="FZ1031" s="56"/>
      <c r="GA1031" s="56"/>
      <c r="GB1031" s="56"/>
      <c r="GC1031" s="56"/>
      <c r="GD1031" s="56"/>
      <c r="GE1031" s="56"/>
      <c r="GF1031" s="56"/>
      <c r="GG1031" s="56"/>
      <c r="GH1031" s="56"/>
      <c r="GI1031" s="56"/>
      <c r="GJ1031" s="56"/>
      <c r="GK1031" s="56"/>
      <c r="GL1031" s="56"/>
      <c r="GM1031" s="56"/>
      <c r="GN1031" s="56"/>
      <c r="GO1031" s="56"/>
      <c r="GP1031" s="56"/>
      <c r="GQ1031" s="56"/>
      <c r="GR1031" s="56"/>
      <c r="GS1031" s="56"/>
      <c r="GT1031" s="56"/>
      <c r="GU1031" s="56"/>
      <c r="GV1031" s="56"/>
      <c r="GW1031" s="56"/>
      <c r="GX1031" s="56"/>
      <c r="GY1031" s="56"/>
      <c r="GZ1031" s="56"/>
      <c r="HA1031" s="56"/>
      <c r="HB1031" s="56"/>
      <c r="HC1031" s="56"/>
      <c r="HD1031" s="56"/>
      <c r="HE1031" s="56"/>
      <c r="HF1031" s="56"/>
      <c r="HG1031" s="56"/>
      <c r="HH1031" s="56"/>
      <c r="HI1031" s="56"/>
      <c r="HJ1031" s="56"/>
      <c r="HK1031" s="56"/>
      <c r="HL1031" s="56"/>
      <c r="HM1031" s="56"/>
    </row>
    <row r="1032" spans="2:221" x14ac:dyDescent="0.25">
      <c r="B1032" s="56"/>
      <c r="C1032" s="56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56"/>
      <c r="Q1032" s="56"/>
      <c r="R1032" s="56"/>
      <c r="S1032" s="56"/>
      <c r="T1032" s="56"/>
      <c r="U1032" s="56"/>
      <c r="V1032" s="56"/>
      <c r="W1032" s="56"/>
      <c r="X1032" s="56"/>
      <c r="Y1032" s="56"/>
      <c r="Z1032" s="56"/>
      <c r="AA1032" s="56"/>
      <c r="AB1032" s="56"/>
      <c r="AC1032" s="56"/>
      <c r="AD1032" s="56"/>
      <c r="AE1032" s="56"/>
      <c r="AF1032" s="56"/>
      <c r="AG1032" s="56"/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/>
      <c r="BF1032" s="56"/>
      <c r="BG1032" s="56"/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  <c r="BU1032" s="56"/>
      <c r="BV1032" s="56"/>
      <c r="BW1032" s="56"/>
      <c r="BX1032" s="56"/>
      <c r="BY1032" s="56"/>
      <c r="BZ1032" s="56"/>
      <c r="CA1032" s="56"/>
      <c r="CB1032" s="56"/>
      <c r="CC1032" s="56"/>
      <c r="CD1032" s="56"/>
      <c r="CE1032" s="56"/>
      <c r="CF1032" s="56"/>
      <c r="CG1032" s="56"/>
      <c r="CH1032" s="56"/>
      <c r="CI1032" s="56"/>
      <c r="CJ1032" s="56"/>
      <c r="CK1032" s="56"/>
      <c r="CL1032" s="56"/>
      <c r="CM1032" s="56"/>
      <c r="CN1032" s="56"/>
      <c r="CO1032" s="56"/>
      <c r="CP1032" s="56"/>
      <c r="CQ1032" s="56"/>
      <c r="CR1032" s="56"/>
      <c r="CS1032" s="56"/>
      <c r="CT1032" s="56"/>
      <c r="CU1032" s="56"/>
      <c r="CV1032" s="56"/>
      <c r="CW1032" s="56"/>
      <c r="CX1032" s="56"/>
      <c r="CY1032" s="56"/>
      <c r="CZ1032" s="56"/>
      <c r="DA1032" s="56"/>
      <c r="DB1032" s="56"/>
      <c r="DC1032" s="56"/>
      <c r="DD1032" s="56"/>
      <c r="DE1032" s="56"/>
      <c r="DF1032" s="56"/>
      <c r="DG1032" s="56"/>
      <c r="DH1032" s="56"/>
      <c r="DI1032" s="56"/>
      <c r="DJ1032" s="56"/>
      <c r="DK1032" s="56"/>
      <c r="DL1032" s="56"/>
      <c r="DM1032" s="56"/>
      <c r="DN1032" s="56"/>
      <c r="DO1032" s="56"/>
      <c r="DP1032" s="56"/>
      <c r="DQ1032" s="56"/>
      <c r="DR1032" s="56"/>
      <c r="DS1032" s="56"/>
      <c r="DT1032" s="56"/>
      <c r="DU1032" s="56"/>
      <c r="DV1032" s="56"/>
      <c r="DW1032" s="56"/>
      <c r="DX1032" s="56"/>
      <c r="DY1032" s="56"/>
      <c r="DZ1032" s="56"/>
      <c r="EA1032" s="56"/>
      <c r="EB1032" s="56"/>
      <c r="EC1032" s="56"/>
      <c r="ED1032" s="56"/>
      <c r="EE1032" s="56"/>
      <c r="EF1032" s="56"/>
      <c r="EG1032" s="56"/>
      <c r="EH1032" s="56"/>
      <c r="EI1032" s="56"/>
      <c r="EJ1032" s="56"/>
      <c r="EK1032" s="56"/>
      <c r="EL1032" s="56"/>
      <c r="EM1032" s="56"/>
      <c r="EN1032" s="56"/>
      <c r="EO1032" s="56"/>
      <c r="EP1032" s="56"/>
      <c r="EQ1032" s="56"/>
      <c r="ER1032" s="56"/>
      <c r="ES1032" s="56"/>
      <c r="ET1032" s="56"/>
      <c r="EU1032" s="56"/>
      <c r="EV1032" s="56"/>
      <c r="EW1032" s="56"/>
      <c r="EX1032" s="56"/>
      <c r="EY1032" s="56"/>
      <c r="EZ1032" s="56"/>
      <c r="FA1032" s="56"/>
      <c r="FB1032" s="56"/>
      <c r="FC1032" s="56"/>
      <c r="FD1032" s="56"/>
      <c r="FE1032" s="56"/>
      <c r="FF1032" s="56"/>
      <c r="FG1032" s="56"/>
      <c r="FH1032" s="56"/>
      <c r="FI1032" s="56"/>
      <c r="FJ1032" s="56"/>
      <c r="FK1032" s="56"/>
      <c r="FL1032" s="56"/>
      <c r="FM1032" s="56"/>
      <c r="FN1032" s="56"/>
      <c r="FO1032" s="56"/>
      <c r="FP1032" s="56"/>
      <c r="FQ1032" s="56"/>
      <c r="FR1032" s="56"/>
      <c r="FS1032" s="56"/>
      <c r="FT1032" s="56"/>
      <c r="FU1032" s="56"/>
      <c r="FV1032" s="56"/>
      <c r="FW1032" s="56"/>
      <c r="FX1032" s="56"/>
      <c r="FY1032" s="56"/>
      <c r="FZ1032" s="56"/>
      <c r="GA1032" s="56"/>
      <c r="GB1032" s="56"/>
      <c r="GC1032" s="56"/>
      <c r="GD1032" s="56"/>
      <c r="GE1032" s="56"/>
      <c r="GF1032" s="56"/>
      <c r="GG1032" s="56"/>
      <c r="GH1032" s="56"/>
      <c r="GI1032" s="56"/>
      <c r="GJ1032" s="56"/>
      <c r="GK1032" s="56"/>
      <c r="GL1032" s="56"/>
      <c r="GM1032" s="56"/>
      <c r="GN1032" s="56"/>
      <c r="GO1032" s="56"/>
      <c r="GP1032" s="56"/>
      <c r="GQ1032" s="56"/>
      <c r="GR1032" s="56"/>
      <c r="GS1032" s="56"/>
      <c r="GT1032" s="56"/>
      <c r="GU1032" s="56"/>
      <c r="GV1032" s="56"/>
      <c r="GW1032" s="56"/>
      <c r="GX1032" s="56"/>
      <c r="GY1032" s="56"/>
      <c r="GZ1032" s="56"/>
      <c r="HA1032" s="56"/>
      <c r="HB1032" s="56"/>
      <c r="HC1032" s="56"/>
      <c r="HD1032" s="56"/>
      <c r="HE1032" s="56"/>
      <c r="HF1032" s="56"/>
      <c r="HG1032" s="56"/>
      <c r="HH1032" s="56"/>
      <c r="HI1032" s="56"/>
      <c r="HJ1032" s="56"/>
      <c r="HK1032" s="56"/>
      <c r="HL1032" s="56"/>
      <c r="HM1032" s="56"/>
    </row>
    <row r="1033" spans="2:221" x14ac:dyDescent="0.25">
      <c r="B1033" s="56"/>
      <c r="C1033" s="56"/>
      <c r="D1033" s="56"/>
      <c r="E1033" s="56"/>
      <c r="F1033" s="56"/>
      <c r="G1033" s="56"/>
      <c r="H1033" s="56"/>
      <c r="I1033" s="56"/>
      <c r="J1033" s="56"/>
      <c r="K1033" s="56"/>
      <c r="L1033" s="56"/>
      <c r="M1033" s="56"/>
      <c r="N1033" s="56"/>
      <c r="O1033" s="56"/>
      <c r="P1033" s="56"/>
      <c r="Q1033" s="56"/>
      <c r="R1033" s="56"/>
      <c r="S1033" s="56"/>
      <c r="T1033" s="56"/>
      <c r="U1033" s="56"/>
      <c r="V1033" s="56"/>
      <c r="W1033" s="56"/>
      <c r="X1033" s="56"/>
      <c r="Y1033" s="56"/>
      <c r="Z1033" s="56"/>
      <c r="AA1033" s="56"/>
      <c r="AB1033" s="56"/>
      <c r="AC1033" s="56"/>
      <c r="AD1033" s="56"/>
      <c r="AE1033" s="56"/>
      <c r="AF1033" s="56"/>
      <c r="AG1033" s="56"/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/>
      <c r="BF1033" s="56"/>
      <c r="BG1033" s="56"/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  <c r="BU1033" s="56"/>
      <c r="BV1033" s="56"/>
      <c r="BW1033" s="56"/>
      <c r="BX1033" s="56"/>
      <c r="BY1033" s="56"/>
      <c r="BZ1033" s="56"/>
      <c r="CA1033" s="56"/>
      <c r="CB1033" s="56"/>
      <c r="CC1033" s="56"/>
      <c r="CD1033" s="56"/>
      <c r="CE1033" s="56"/>
      <c r="CF1033" s="56"/>
      <c r="CG1033" s="56"/>
      <c r="CH1033" s="56"/>
      <c r="CI1033" s="56"/>
      <c r="CJ1033" s="56"/>
      <c r="CK1033" s="56"/>
      <c r="CL1033" s="56"/>
      <c r="CM1033" s="56"/>
      <c r="CN1033" s="56"/>
      <c r="CO1033" s="56"/>
      <c r="CP1033" s="56"/>
      <c r="CQ1033" s="56"/>
      <c r="CR1033" s="56"/>
      <c r="CS1033" s="56"/>
      <c r="CT1033" s="56"/>
      <c r="CU1033" s="56"/>
      <c r="CV1033" s="56"/>
      <c r="CW1033" s="56"/>
      <c r="CX1033" s="56"/>
      <c r="CY1033" s="56"/>
      <c r="CZ1033" s="56"/>
      <c r="DA1033" s="56"/>
      <c r="DB1033" s="56"/>
      <c r="DC1033" s="56"/>
      <c r="DD1033" s="56"/>
      <c r="DE1033" s="56"/>
      <c r="DF1033" s="56"/>
      <c r="DG1033" s="56"/>
      <c r="DH1033" s="56"/>
      <c r="DI1033" s="56"/>
      <c r="DJ1033" s="56"/>
      <c r="DK1033" s="56"/>
      <c r="DL1033" s="56"/>
      <c r="DM1033" s="56"/>
      <c r="DN1033" s="56"/>
      <c r="DO1033" s="56"/>
      <c r="DP1033" s="56"/>
      <c r="DQ1033" s="56"/>
      <c r="DR1033" s="56"/>
      <c r="DS1033" s="56"/>
      <c r="DT1033" s="56"/>
      <c r="DU1033" s="56"/>
      <c r="DV1033" s="56"/>
      <c r="DW1033" s="56"/>
      <c r="DX1033" s="56"/>
      <c r="DY1033" s="56"/>
      <c r="DZ1033" s="56"/>
      <c r="EA1033" s="56"/>
      <c r="EB1033" s="56"/>
      <c r="EC1033" s="56"/>
      <c r="ED1033" s="56"/>
      <c r="EE1033" s="56"/>
      <c r="EF1033" s="56"/>
      <c r="EG1033" s="56"/>
      <c r="EH1033" s="56"/>
      <c r="EI1033" s="56"/>
      <c r="EJ1033" s="56"/>
      <c r="EK1033" s="56"/>
      <c r="EL1033" s="56"/>
      <c r="EM1033" s="56"/>
      <c r="EN1033" s="56"/>
      <c r="EO1033" s="56"/>
      <c r="EP1033" s="56"/>
      <c r="EQ1033" s="56"/>
      <c r="ER1033" s="56"/>
      <c r="ES1033" s="56"/>
      <c r="ET1033" s="56"/>
      <c r="EU1033" s="56"/>
      <c r="EV1033" s="56"/>
      <c r="EW1033" s="56"/>
      <c r="EX1033" s="56"/>
      <c r="EY1033" s="56"/>
      <c r="EZ1033" s="56"/>
      <c r="FA1033" s="56"/>
      <c r="FB1033" s="56"/>
      <c r="FC1033" s="56"/>
      <c r="FD1033" s="56"/>
      <c r="FE1033" s="56"/>
      <c r="FF1033" s="56"/>
      <c r="FG1033" s="56"/>
      <c r="FH1033" s="56"/>
      <c r="FI1033" s="56"/>
      <c r="FJ1033" s="56"/>
      <c r="FK1033" s="56"/>
      <c r="FL1033" s="56"/>
      <c r="FM1033" s="56"/>
      <c r="FN1033" s="56"/>
      <c r="FO1033" s="56"/>
      <c r="FP1033" s="56"/>
      <c r="FQ1033" s="56"/>
      <c r="FR1033" s="56"/>
      <c r="FS1033" s="56"/>
      <c r="FT1033" s="56"/>
      <c r="FU1033" s="56"/>
      <c r="FV1033" s="56"/>
      <c r="FW1033" s="56"/>
      <c r="FX1033" s="56"/>
      <c r="FY1033" s="56"/>
      <c r="FZ1033" s="56"/>
      <c r="GA1033" s="56"/>
      <c r="GB1033" s="56"/>
      <c r="GC1033" s="56"/>
      <c r="GD1033" s="56"/>
      <c r="GE1033" s="56"/>
      <c r="GF1033" s="56"/>
      <c r="GG1033" s="56"/>
      <c r="GH1033" s="56"/>
      <c r="GI1033" s="56"/>
      <c r="GJ1033" s="56"/>
      <c r="GK1033" s="56"/>
      <c r="GL1033" s="56"/>
      <c r="GM1033" s="56"/>
      <c r="GN1033" s="56"/>
      <c r="GO1033" s="56"/>
      <c r="GP1033" s="56"/>
      <c r="GQ1033" s="56"/>
      <c r="GR1033" s="56"/>
      <c r="GS1033" s="56"/>
      <c r="GT1033" s="56"/>
      <c r="GU1033" s="56"/>
      <c r="GV1033" s="56"/>
      <c r="GW1033" s="56"/>
      <c r="GX1033" s="56"/>
      <c r="GY1033" s="56"/>
      <c r="GZ1033" s="56"/>
      <c r="HA1033" s="56"/>
      <c r="HB1033" s="56"/>
      <c r="HC1033" s="56"/>
      <c r="HD1033" s="56"/>
      <c r="HE1033" s="56"/>
      <c r="HF1033" s="56"/>
      <c r="HG1033" s="56"/>
      <c r="HH1033" s="56"/>
      <c r="HI1033" s="56"/>
      <c r="HJ1033" s="56"/>
      <c r="HK1033" s="56"/>
      <c r="HL1033" s="56"/>
      <c r="HM1033" s="56"/>
    </row>
    <row r="1034" spans="2:221" x14ac:dyDescent="0.25">
      <c r="B1034" s="56"/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56"/>
      <c r="Q1034" s="56"/>
      <c r="R1034" s="56"/>
      <c r="S1034" s="56"/>
      <c r="T1034" s="56"/>
      <c r="U1034" s="56"/>
      <c r="V1034" s="56"/>
      <c r="W1034" s="56"/>
      <c r="X1034" s="56"/>
      <c r="Y1034" s="56"/>
      <c r="Z1034" s="56"/>
      <c r="AA1034" s="56"/>
      <c r="AB1034" s="56"/>
      <c r="AC1034" s="56"/>
      <c r="AD1034" s="56"/>
      <c r="AE1034" s="56"/>
      <c r="AF1034" s="56"/>
      <c r="AG1034" s="56"/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  <c r="BU1034" s="56"/>
      <c r="BV1034" s="56"/>
      <c r="BW1034" s="56"/>
      <c r="BX1034" s="56"/>
      <c r="BY1034" s="56"/>
      <c r="BZ1034" s="56"/>
      <c r="CA1034" s="56"/>
      <c r="CB1034" s="56"/>
      <c r="CC1034" s="56"/>
      <c r="CD1034" s="56"/>
      <c r="CE1034" s="56"/>
      <c r="CF1034" s="56"/>
      <c r="CG1034" s="56"/>
      <c r="CH1034" s="56"/>
      <c r="CI1034" s="56"/>
      <c r="CJ1034" s="56"/>
      <c r="CK1034" s="56"/>
      <c r="CL1034" s="56"/>
      <c r="CM1034" s="56"/>
      <c r="CN1034" s="56"/>
      <c r="CO1034" s="56"/>
      <c r="CP1034" s="56"/>
      <c r="CQ1034" s="56"/>
      <c r="CR1034" s="56"/>
      <c r="CS1034" s="56"/>
      <c r="CT1034" s="56"/>
      <c r="CU1034" s="56"/>
      <c r="CV1034" s="56"/>
      <c r="CW1034" s="56"/>
      <c r="CX1034" s="56"/>
      <c r="CY1034" s="56"/>
      <c r="CZ1034" s="56"/>
      <c r="DA1034" s="56"/>
      <c r="DB1034" s="56"/>
      <c r="DC1034" s="56"/>
      <c r="DD1034" s="56"/>
      <c r="DE1034" s="56"/>
      <c r="DF1034" s="56"/>
      <c r="DG1034" s="56"/>
      <c r="DH1034" s="56"/>
      <c r="DI1034" s="56"/>
      <c r="DJ1034" s="56"/>
      <c r="DK1034" s="56"/>
      <c r="DL1034" s="56"/>
      <c r="DM1034" s="56"/>
      <c r="DN1034" s="56"/>
      <c r="DO1034" s="56"/>
      <c r="DP1034" s="56"/>
      <c r="DQ1034" s="56"/>
      <c r="DR1034" s="56"/>
      <c r="DS1034" s="56"/>
      <c r="DT1034" s="56"/>
      <c r="DU1034" s="56"/>
      <c r="DV1034" s="56"/>
      <c r="DW1034" s="56"/>
      <c r="DX1034" s="56"/>
      <c r="DY1034" s="56"/>
      <c r="DZ1034" s="56"/>
      <c r="EA1034" s="56"/>
      <c r="EB1034" s="56"/>
      <c r="EC1034" s="56"/>
      <c r="ED1034" s="56"/>
      <c r="EE1034" s="56"/>
      <c r="EF1034" s="56"/>
      <c r="EG1034" s="56"/>
      <c r="EH1034" s="56"/>
      <c r="EI1034" s="56"/>
      <c r="EJ1034" s="56"/>
      <c r="EK1034" s="56"/>
      <c r="EL1034" s="56"/>
      <c r="EM1034" s="56"/>
      <c r="EN1034" s="56"/>
      <c r="EO1034" s="56"/>
      <c r="EP1034" s="56"/>
      <c r="EQ1034" s="56"/>
      <c r="ER1034" s="56"/>
      <c r="ES1034" s="56"/>
      <c r="ET1034" s="56"/>
      <c r="EU1034" s="56"/>
      <c r="EV1034" s="56"/>
      <c r="EW1034" s="56"/>
      <c r="EX1034" s="56"/>
      <c r="EY1034" s="56"/>
      <c r="EZ1034" s="56"/>
      <c r="FA1034" s="56"/>
      <c r="FB1034" s="56"/>
      <c r="FC1034" s="56"/>
      <c r="FD1034" s="56"/>
      <c r="FE1034" s="56"/>
      <c r="FF1034" s="56"/>
      <c r="FG1034" s="56"/>
      <c r="FH1034" s="56"/>
      <c r="FI1034" s="56"/>
      <c r="FJ1034" s="56"/>
      <c r="FK1034" s="56"/>
      <c r="FL1034" s="56"/>
      <c r="FM1034" s="56"/>
      <c r="FN1034" s="56"/>
      <c r="FO1034" s="56"/>
      <c r="FP1034" s="56"/>
      <c r="FQ1034" s="56"/>
      <c r="FR1034" s="56"/>
      <c r="FS1034" s="56"/>
      <c r="FT1034" s="56"/>
      <c r="FU1034" s="56"/>
      <c r="FV1034" s="56"/>
      <c r="FW1034" s="56"/>
      <c r="FX1034" s="56"/>
      <c r="FY1034" s="56"/>
      <c r="FZ1034" s="56"/>
      <c r="GA1034" s="56"/>
      <c r="GB1034" s="56"/>
      <c r="GC1034" s="56"/>
      <c r="GD1034" s="56"/>
      <c r="GE1034" s="56"/>
      <c r="GF1034" s="56"/>
      <c r="GG1034" s="56"/>
      <c r="GH1034" s="56"/>
      <c r="GI1034" s="56"/>
      <c r="GJ1034" s="56"/>
      <c r="GK1034" s="56"/>
      <c r="GL1034" s="56"/>
      <c r="GM1034" s="56"/>
      <c r="GN1034" s="56"/>
      <c r="GO1034" s="56"/>
      <c r="GP1034" s="56"/>
      <c r="GQ1034" s="56"/>
      <c r="GR1034" s="56"/>
      <c r="GS1034" s="56"/>
      <c r="GT1034" s="56"/>
      <c r="GU1034" s="56"/>
      <c r="GV1034" s="56"/>
      <c r="GW1034" s="56"/>
      <c r="GX1034" s="56"/>
      <c r="GY1034" s="56"/>
      <c r="GZ1034" s="56"/>
      <c r="HA1034" s="56"/>
      <c r="HB1034" s="56"/>
      <c r="HC1034" s="56"/>
      <c r="HD1034" s="56"/>
      <c r="HE1034" s="56"/>
      <c r="HF1034" s="56"/>
      <c r="HG1034" s="56"/>
      <c r="HH1034" s="56"/>
      <c r="HI1034" s="56"/>
      <c r="HJ1034" s="56"/>
      <c r="HK1034" s="56"/>
      <c r="HL1034" s="56"/>
      <c r="HM1034" s="56"/>
    </row>
    <row r="1035" spans="2:221" x14ac:dyDescent="0.25">
      <c r="B1035" s="56"/>
      <c r="C1035" s="56"/>
      <c r="D1035" s="56"/>
      <c r="E1035" s="56"/>
      <c r="F1035" s="56"/>
      <c r="G1035" s="56"/>
      <c r="H1035" s="56"/>
      <c r="I1035" s="56"/>
      <c r="J1035" s="56"/>
      <c r="K1035" s="56"/>
      <c r="L1035" s="56"/>
      <c r="M1035" s="56"/>
      <c r="N1035" s="56"/>
      <c r="O1035" s="56"/>
      <c r="P1035" s="56"/>
      <c r="Q1035" s="56"/>
      <c r="R1035" s="56"/>
      <c r="S1035" s="56"/>
      <c r="T1035" s="56"/>
      <c r="U1035" s="56"/>
      <c r="V1035" s="56"/>
      <c r="W1035" s="56"/>
      <c r="X1035" s="56"/>
      <c r="Y1035" s="56"/>
      <c r="Z1035" s="56"/>
      <c r="AA1035" s="56"/>
      <c r="AB1035" s="56"/>
      <c r="AC1035" s="56"/>
      <c r="AD1035" s="56"/>
      <c r="AE1035" s="56"/>
      <c r="AF1035" s="56"/>
      <c r="AG1035" s="56"/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  <c r="BU1035" s="56"/>
      <c r="BV1035" s="56"/>
      <c r="BW1035" s="56"/>
      <c r="BX1035" s="56"/>
      <c r="BY1035" s="56"/>
      <c r="BZ1035" s="56"/>
      <c r="CA1035" s="56"/>
      <c r="CB1035" s="56"/>
      <c r="CC1035" s="56"/>
      <c r="CD1035" s="56"/>
      <c r="CE1035" s="56"/>
      <c r="CF1035" s="56"/>
      <c r="CG1035" s="56"/>
      <c r="CH1035" s="56"/>
      <c r="CI1035" s="56"/>
      <c r="CJ1035" s="56"/>
      <c r="CK1035" s="56"/>
      <c r="CL1035" s="56"/>
      <c r="CM1035" s="56"/>
      <c r="CN1035" s="56"/>
      <c r="CO1035" s="56"/>
      <c r="CP1035" s="56"/>
      <c r="CQ1035" s="56"/>
      <c r="CR1035" s="56"/>
      <c r="CS1035" s="56"/>
      <c r="CT1035" s="56"/>
      <c r="CU1035" s="56"/>
      <c r="CV1035" s="56"/>
      <c r="CW1035" s="56"/>
      <c r="CX1035" s="56"/>
      <c r="CY1035" s="56"/>
      <c r="CZ1035" s="56"/>
      <c r="DA1035" s="56"/>
      <c r="DB1035" s="56"/>
      <c r="DC1035" s="56"/>
      <c r="DD1035" s="56"/>
      <c r="DE1035" s="56"/>
      <c r="DF1035" s="56"/>
      <c r="DG1035" s="56"/>
      <c r="DH1035" s="56"/>
      <c r="DI1035" s="56"/>
      <c r="DJ1035" s="56"/>
      <c r="DK1035" s="56"/>
      <c r="DL1035" s="56"/>
      <c r="DM1035" s="56"/>
      <c r="DN1035" s="56"/>
      <c r="DO1035" s="56"/>
      <c r="DP1035" s="56"/>
      <c r="DQ1035" s="56"/>
      <c r="DR1035" s="56"/>
      <c r="DS1035" s="56"/>
      <c r="DT1035" s="56"/>
      <c r="DU1035" s="56"/>
      <c r="DV1035" s="56"/>
      <c r="DW1035" s="56"/>
      <c r="DX1035" s="56"/>
      <c r="DY1035" s="56"/>
      <c r="DZ1035" s="56"/>
      <c r="EA1035" s="56"/>
      <c r="EB1035" s="56"/>
      <c r="EC1035" s="56"/>
      <c r="ED1035" s="56"/>
      <c r="EE1035" s="56"/>
      <c r="EF1035" s="56"/>
      <c r="EG1035" s="56"/>
      <c r="EH1035" s="56"/>
      <c r="EI1035" s="56"/>
      <c r="EJ1035" s="56"/>
      <c r="EK1035" s="56"/>
      <c r="EL1035" s="56"/>
      <c r="EM1035" s="56"/>
      <c r="EN1035" s="56"/>
      <c r="EO1035" s="56"/>
      <c r="EP1035" s="56"/>
      <c r="EQ1035" s="56"/>
      <c r="ER1035" s="56"/>
      <c r="ES1035" s="56"/>
      <c r="ET1035" s="56"/>
      <c r="EU1035" s="56"/>
      <c r="EV1035" s="56"/>
      <c r="EW1035" s="56"/>
      <c r="EX1035" s="56"/>
      <c r="EY1035" s="56"/>
      <c r="EZ1035" s="56"/>
      <c r="FA1035" s="56"/>
      <c r="FB1035" s="56"/>
      <c r="FC1035" s="56"/>
      <c r="FD1035" s="56"/>
      <c r="FE1035" s="56"/>
      <c r="FF1035" s="56"/>
      <c r="FG1035" s="56"/>
      <c r="FH1035" s="56"/>
      <c r="FI1035" s="56"/>
      <c r="FJ1035" s="56"/>
      <c r="FK1035" s="56"/>
      <c r="FL1035" s="56"/>
      <c r="FM1035" s="56"/>
      <c r="FN1035" s="56"/>
      <c r="FO1035" s="56"/>
      <c r="FP1035" s="56"/>
      <c r="FQ1035" s="56"/>
      <c r="FR1035" s="56"/>
      <c r="FS1035" s="56"/>
      <c r="FT1035" s="56"/>
      <c r="FU1035" s="56"/>
      <c r="FV1035" s="56"/>
      <c r="FW1035" s="56"/>
      <c r="FX1035" s="56"/>
      <c r="FY1035" s="56"/>
      <c r="FZ1035" s="56"/>
      <c r="GA1035" s="56"/>
      <c r="GB1035" s="56"/>
      <c r="GC1035" s="56"/>
      <c r="GD1035" s="56"/>
      <c r="GE1035" s="56"/>
      <c r="GF1035" s="56"/>
      <c r="GG1035" s="56"/>
      <c r="GH1035" s="56"/>
      <c r="GI1035" s="56"/>
      <c r="GJ1035" s="56"/>
      <c r="GK1035" s="56"/>
      <c r="GL1035" s="56"/>
      <c r="GM1035" s="56"/>
      <c r="GN1035" s="56"/>
      <c r="GO1035" s="56"/>
      <c r="GP1035" s="56"/>
      <c r="GQ1035" s="56"/>
      <c r="GR1035" s="56"/>
      <c r="GS1035" s="56"/>
      <c r="GT1035" s="56"/>
      <c r="GU1035" s="56"/>
      <c r="GV1035" s="56"/>
      <c r="GW1035" s="56"/>
      <c r="GX1035" s="56"/>
      <c r="GY1035" s="56"/>
      <c r="GZ1035" s="56"/>
      <c r="HA1035" s="56"/>
      <c r="HB1035" s="56"/>
      <c r="HC1035" s="56"/>
      <c r="HD1035" s="56"/>
      <c r="HE1035" s="56"/>
      <c r="HF1035" s="56"/>
      <c r="HG1035" s="56"/>
      <c r="HH1035" s="56"/>
      <c r="HI1035" s="56"/>
      <c r="HJ1035" s="56"/>
      <c r="HK1035" s="56"/>
      <c r="HL1035" s="56"/>
      <c r="HM1035" s="56"/>
    </row>
    <row r="1036" spans="2:221" x14ac:dyDescent="0.25">
      <c r="B1036" s="56"/>
      <c r="C1036" s="56"/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6"/>
      <c r="O1036" s="56"/>
      <c r="P1036" s="56"/>
      <c r="Q1036" s="56"/>
      <c r="R1036" s="56"/>
      <c r="S1036" s="56"/>
      <c r="T1036" s="56"/>
      <c r="U1036" s="56"/>
      <c r="V1036" s="56"/>
      <c r="W1036" s="56"/>
      <c r="X1036" s="56"/>
      <c r="Y1036" s="56"/>
      <c r="Z1036" s="56"/>
      <c r="AA1036" s="56"/>
      <c r="AB1036" s="56"/>
      <c r="AC1036" s="56"/>
      <c r="AD1036" s="56"/>
      <c r="AE1036" s="56"/>
      <c r="AF1036" s="56"/>
      <c r="AG1036" s="56"/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56"/>
      <c r="BZ1036" s="56"/>
      <c r="CA1036" s="56"/>
      <c r="CB1036" s="56"/>
      <c r="CC1036" s="56"/>
      <c r="CD1036" s="56"/>
      <c r="CE1036" s="56"/>
      <c r="CF1036" s="56"/>
      <c r="CG1036" s="56"/>
      <c r="CH1036" s="56"/>
      <c r="CI1036" s="56"/>
      <c r="CJ1036" s="56"/>
      <c r="CK1036" s="56"/>
      <c r="CL1036" s="56"/>
      <c r="CM1036" s="56"/>
      <c r="CN1036" s="56"/>
      <c r="CO1036" s="56"/>
      <c r="CP1036" s="56"/>
      <c r="CQ1036" s="56"/>
      <c r="CR1036" s="56"/>
      <c r="CS1036" s="56"/>
      <c r="CT1036" s="56"/>
      <c r="CU1036" s="56"/>
      <c r="CV1036" s="56"/>
      <c r="CW1036" s="56"/>
      <c r="CX1036" s="56"/>
      <c r="CY1036" s="56"/>
      <c r="CZ1036" s="56"/>
      <c r="DA1036" s="56"/>
      <c r="DB1036" s="56"/>
      <c r="DC1036" s="56"/>
      <c r="DD1036" s="56"/>
      <c r="DE1036" s="56"/>
      <c r="DF1036" s="56"/>
      <c r="DG1036" s="56"/>
      <c r="DH1036" s="56"/>
      <c r="DI1036" s="56"/>
      <c r="DJ1036" s="56"/>
      <c r="DK1036" s="56"/>
      <c r="DL1036" s="56"/>
      <c r="DM1036" s="56"/>
      <c r="DN1036" s="56"/>
      <c r="DO1036" s="56"/>
      <c r="DP1036" s="56"/>
      <c r="DQ1036" s="56"/>
      <c r="DR1036" s="56"/>
      <c r="DS1036" s="56"/>
      <c r="DT1036" s="56"/>
      <c r="DU1036" s="56"/>
      <c r="DV1036" s="56"/>
      <c r="DW1036" s="56"/>
      <c r="DX1036" s="56"/>
      <c r="DY1036" s="56"/>
      <c r="DZ1036" s="56"/>
      <c r="EA1036" s="56"/>
      <c r="EB1036" s="56"/>
      <c r="EC1036" s="56"/>
      <c r="ED1036" s="56"/>
      <c r="EE1036" s="56"/>
      <c r="EF1036" s="56"/>
      <c r="EG1036" s="56"/>
      <c r="EH1036" s="56"/>
      <c r="EI1036" s="56"/>
      <c r="EJ1036" s="56"/>
      <c r="EK1036" s="56"/>
      <c r="EL1036" s="56"/>
      <c r="EM1036" s="56"/>
      <c r="EN1036" s="56"/>
      <c r="EO1036" s="56"/>
      <c r="EP1036" s="56"/>
      <c r="EQ1036" s="56"/>
      <c r="ER1036" s="56"/>
      <c r="ES1036" s="56"/>
      <c r="ET1036" s="56"/>
      <c r="EU1036" s="56"/>
      <c r="EV1036" s="56"/>
      <c r="EW1036" s="56"/>
      <c r="EX1036" s="56"/>
      <c r="EY1036" s="56"/>
      <c r="EZ1036" s="56"/>
      <c r="FA1036" s="56"/>
      <c r="FB1036" s="56"/>
      <c r="FC1036" s="56"/>
      <c r="FD1036" s="56"/>
      <c r="FE1036" s="56"/>
      <c r="FF1036" s="56"/>
      <c r="FG1036" s="56"/>
      <c r="FH1036" s="56"/>
      <c r="FI1036" s="56"/>
      <c r="FJ1036" s="56"/>
      <c r="FK1036" s="56"/>
      <c r="FL1036" s="56"/>
      <c r="FM1036" s="56"/>
      <c r="FN1036" s="56"/>
      <c r="FO1036" s="56"/>
      <c r="FP1036" s="56"/>
      <c r="FQ1036" s="56"/>
      <c r="FR1036" s="56"/>
      <c r="FS1036" s="56"/>
      <c r="FT1036" s="56"/>
      <c r="FU1036" s="56"/>
      <c r="FV1036" s="56"/>
      <c r="FW1036" s="56"/>
      <c r="FX1036" s="56"/>
      <c r="FY1036" s="56"/>
      <c r="FZ1036" s="56"/>
      <c r="GA1036" s="56"/>
      <c r="GB1036" s="56"/>
      <c r="GC1036" s="56"/>
      <c r="GD1036" s="56"/>
      <c r="GE1036" s="56"/>
      <c r="GF1036" s="56"/>
      <c r="GG1036" s="56"/>
      <c r="GH1036" s="56"/>
      <c r="GI1036" s="56"/>
      <c r="GJ1036" s="56"/>
      <c r="GK1036" s="56"/>
      <c r="GL1036" s="56"/>
      <c r="GM1036" s="56"/>
      <c r="GN1036" s="56"/>
      <c r="GO1036" s="56"/>
      <c r="GP1036" s="56"/>
      <c r="GQ1036" s="56"/>
      <c r="GR1036" s="56"/>
      <c r="GS1036" s="56"/>
      <c r="GT1036" s="56"/>
      <c r="GU1036" s="56"/>
      <c r="GV1036" s="56"/>
      <c r="GW1036" s="56"/>
      <c r="GX1036" s="56"/>
      <c r="GY1036" s="56"/>
      <c r="GZ1036" s="56"/>
      <c r="HA1036" s="56"/>
      <c r="HB1036" s="56"/>
      <c r="HC1036" s="56"/>
      <c r="HD1036" s="56"/>
      <c r="HE1036" s="56"/>
      <c r="HF1036" s="56"/>
      <c r="HG1036" s="56"/>
      <c r="HH1036" s="56"/>
      <c r="HI1036" s="56"/>
      <c r="HJ1036" s="56"/>
      <c r="HK1036" s="56"/>
      <c r="HL1036" s="56"/>
      <c r="HM1036" s="56"/>
    </row>
    <row r="1037" spans="2:221" x14ac:dyDescent="0.25">
      <c r="B1037" s="56"/>
      <c r="C1037" s="56"/>
      <c r="D1037" s="56"/>
      <c r="E1037" s="56"/>
      <c r="F1037" s="56"/>
      <c r="G1037" s="56"/>
      <c r="H1037" s="56"/>
      <c r="I1037" s="56"/>
      <c r="J1037" s="56"/>
      <c r="K1037" s="56"/>
      <c r="L1037" s="56"/>
      <c r="M1037" s="56"/>
      <c r="N1037" s="56"/>
      <c r="O1037" s="56"/>
      <c r="P1037" s="56"/>
      <c r="Q1037" s="56"/>
      <c r="R1037" s="56"/>
      <c r="S1037" s="56"/>
      <c r="T1037" s="56"/>
      <c r="U1037" s="56"/>
      <c r="V1037" s="56"/>
      <c r="W1037" s="56"/>
      <c r="X1037" s="56"/>
      <c r="Y1037" s="56"/>
      <c r="Z1037" s="56"/>
      <c r="AA1037" s="56"/>
      <c r="AB1037" s="56"/>
      <c r="AC1037" s="56"/>
      <c r="AD1037" s="56"/>
      <c r="AE1037" s="56"/>
      <c r="AF1037" s="56"/>
      <c r="AG1037" s="56"/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/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  <c r="BU1037" s="56"/>
      <c r="BV1037" s="56"/>
      <c r="BW1037" s="56"/>
      <c r="BX1037" s="56"/>
      <c r="BY1037" s="56"/>
      <c r="BZ1037" s="56"/>
      <c r="CA1037" s="56"/>
      <c r="CB1037" s="56"/>
      <c r="CC1037" s="56"/>
      <c r="CD1037" s="56"/>
      <c r="CE1037" s="56"/>
      <c r="CF1037" s="56"/>
      <c r="CG1037" s="56"/>
      <c r="CH1037" s="56"/>
      <c r="CI1037" s="56"/>
      <c r="CJ1037" s="56"/>
      <c r="CK1037" s="56"/>
      <c r="CL1037" s="56"/>
      <c r="CM1037" s="56"/>
      <c r="CN1037" s="56"/>
      <c r="CO1037" s="56"/>
      <c r="CP1037" s="56"/>
      <c r="CQ1037" s="56"/>
      <c r="CR1037" s="56"/>
      <c r="CS1037" s="56"/>
      <c r="CT1037" s="56"/>
      <c r="CU1037" s="56"/>
      <c r="CV1037" s="56"/>
      <c r="CW1037" s="56"/>
      <c r="CX1037" s="56"/>
      <c r="CY1037" s="56"/>
      <c r="CZ1037" s="56"/>
      <c r="DA1037" s="56"/>
      <c r="DB1037" s="56"/>
      <c r="DC1037" s="56"/>
      <c r="DD1037" s="56"/>
      <c r="DE1037" s="56"/>
      <c r="DF1037" s="56"/>
      <c r="DG1037" s="56"/>
      <c r="DH1037" s="56"/>
      <c r="DI1037" s="56"/>
      <c r="DJ1037" s="56"/>
      <c r="DK1037" s="56"/>
      <c r="DL1037" s="56"/>
      <c r="DM1037" s="56"/>
      <c r="DN1037" s="56"/>
      <c r="DO1037" s="56"/>
      <c r="DP1037" s="56"/>
      <c r="DQ1037" s="56"/>
      <c r="DR1037" s="56"/>
      <c r="DS1037" s="56"/>
      <c r="DT1037" s="56"/>
      <c r="DU1037" s="56"/>
      <c r="DV1037" s="56"/>
      <c r="DW1037" s="56"/>
      <c r="DX1037" s="56"/>
      <c r="DY1037" s="56"/>
      <c r="DZ1037" s="56"/>
      <c r="EA1037" s="56"/>
      <c r="EB1037" s="56"/>
      <c r="EC1037" s="56"/>
      <c r="ED1037" s="56"/>
      <c r="EE1037" s="56"/>
      <c r="EF1037" s="56"/>
      <c r="EG1037" s="56"/>
      <c r="EH1037" s="56"/>
      <c r="EI1037" s="56"/>
      <c r="EJ1037" s="56"/>
      <c r="EK1037" s="56"/>
      <c r="EL1037" s="56"/>
      <c r="EM1037" s="56"/>
      <c r="EN1037" s="56"/>
      <c r="EO1037" s="56"/>
      <c r="EP1037" s="56"/>
      <c r="EQ1037" s="56"/>
      <c r="ER1037" s="56"/>
      <c r="ES1037" s="56"/>
      <c r="ET1037" s="56"/>
      <c r="EU1037" s="56"/>
      <c r="EV1037" s="56"/>
      <c r="EW1037" s="56"/>
      <c r="EX1037" s="56"/>
      <c r="EY1037" s="56"/>
      <c r="EZ1037" s="56"/>
      <c r="FA1037" s="56"/>
      <c r="FB1037" s="56"/>
      <c r="FC1037" s="56"/>
      <c r="FD1037" s="56"/>
      <c r="FE1037" s="56"/>
      <c r="FF1037" s="56"/>
      <c r="FG1037" s="56"/>
      <c r="FH1037" s="56"/>
      <c r="FI1037" s="56"/>
      <c r="FJ1037" s="56"/>
      <c r="FK1037" s="56"/>
      <c r="FL1037" s="56"/>
      <c r="FM1037" s="56"/>
      <c r="FN1037" s="56"/>
      <c r="FO1037" s="56"/>
      <c r="FP1037" s="56"/>
      <c r="FQ1037" s="56"/>
      <c r="FR1037" s="56"/>
      <c r="FS1037" s="56"/>
      <c r="FT1037" s="56"/>
      <c r="FU1037" s="56"/>
      <c r="FV1037" s="56"/>
      <c r="FW1037" s="56"/>
      <c r="FX1037" s="56"/>
      <c r="FY1037" s="56"/>
      <c r="FZ1037" s="56"/>
      <c r="GA1037" s="56"/>
      <c r="GB1037" s="56"/>
      <c r="GC1037" s="56"/>
      <c r="GD1037" s="56"/>
      <c r="GE1037" s="56"/>
      <c r="GF1037" s="56"/>
      <c r="GG1037" s="56"/>
      <c r="GH1037" s="56"/>
      <c r="GI1037" s="56"/>
      <c r="GJ1037" s="56"/>
      <c r="GK1037" s="56"/>
      <c r="GL1037" s="56"/>
      <c r="GM1037" s="56"/>
      <c r="GN1037" s="56"/>
      <c r="GO1037" s="56"/>
      <c r="GP1037" s="56"/>
      <c r="GQ1037" s="56"/>
      <c r="GR1037" s="56"/>
      <c r="GS1037" s="56"/>
      <c r="GT1037" s="56"/>
      <c r="GU1037" s="56"/>
      <c r="GV1037" s="56"/>
      <c r="GW1037" s="56"/>
      <c r="GX1037" s="56"/>
      <c r="GY1037" s="56"/>
      <c r="GZ1037" s="56"/>
      <c r="HA1037" s="56"/>
      <c r="HB1037" s="56"/>
      <c r="HC1037" s="56"/>
      <c r="HD1037" s="56"/>
      <c r="HE1037" s="56"/>
      <c r="HF1037" s="56"/>
      <c r="HG1037" s="56"/>
      <c r="HH1037" s="56"/>
      <c r="HI1037" s="56"/>
      <c r="HJ1037" s="56"/>
      <c r="HK1037" s="56"/>
      <c r="HL1037" s="56"/>
      <c r="HM1037" s="56"/>
    </row>
    <row r="1038" spans="2:221" x14ac:dyDescent="0.25">
      <c r="B1038" s="56"/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56"/>
      <c r="Q1038" s="56"/>
      <c r="R1038" s="56"/>
      <c r="S1038" s="56"/>
      <c r="T1038" s="56"/>
      <c r="U1038" s="56"/>
      <c r="V1038" s="56"/>
      <c r="W1038" s="56"/>
      <c r="X1038" s="56"/>
      <c r="Y1038" s="56"/>
      <c r="Z1038" s="56"/>
      <c r="AA1038" s="56"/>
      <c r="AB1038" s="56"/>
      <c r="AC1038" s="56"/>
      <c r="AD1038" s="56"/>
      <c r="AE1038" s="56"/>
      <c r="AF1038" s="56"/>
      <c r="AG1038" s="56"/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  <c r="BU1038" s="56"/>
      <c r="BV1038" s="56"/>
      <c r="BW1038" s="56"/>
      <c r="BX1038" s="56"/>
      <c r="BY1038" s="56"/>
      <c r="BZ1038" s="56"/>
      <c r="CA1038" s="56"/>
      <c r="CB1038" s="56"/>
      <c r="CC1038" s="56"/>
      <c r="CD1038" s="56"/>
      <c r="CE1038" s="56"/>
      <c r="CF1038" s="56"/>
      <c r="CG1038" s="56"/>
      <c r="CH1038" s="56"/>
      <c r="CI1038" s="56"/>
      <c r="CJ1038" s="56"/>
      <c r="CK1038" s="56"/>
      <c r="CL1038" s="56"/>
      <c r="CM1038" s="56"/>
      <c r="CN1038" s="56"/>
      <c r="CO1038" s="56"/>
      <c r="CP1038" s="56"/>
      <c r="CQ1038" s="56"/>
      <c r="CR1038" s="56"/>
      <c r="CS1038" s="56"/>
      <c r="CT1038" s="56"/>
      <c r="CU1038" s="56"/>
      <c r="CV1038" s="56"/>
      <c r="CW1038" s="56"/>
      <c r="CX1038" s="56"/>
      <c r="CY1038" s="56"/>
      <c r="CZ1038" s="56"/>
      <c r="DA1038" s="56"/>
      <c r="DB1038" s="56"/>
      <c r="DC1038" s="56"/>
      <c r="DD1038" s="56"/>
      <c r="DE1038" s="56"/>
      <c r="DF1038" s="56"/>
      <c r="DG1038" s="56"/>
      <c r="DH1038" s="56"/>
      <c r="DI1038" s="56"/>
      <c r="DJ1038" s="56"/>
      <c r="DK1038" s="56"/>
      <c r="DL1038" s="56"/>
      <c r="DM1038" s="56"/>
      <c r="DN1038" s="56"/>
      <c r="DO1038" s="56"/>
      <c r="DP1038" s="56"/>
      <c r="DQ1038" s="56"/>
      <c r="DR1038" s="56"/>
      <c r="DS1038" s="56"/>
      <c r="DT1038" s="56"/>
      <c r="DU1038" s="56"/>
      <c r="DV1038" s="56"/>
      <c r="DW1038" s="56"/>
      <c r="DX1038" s="56"/>
      <c r="DY1038" s="56"/>
      <c r="DZ1038" s="56"/>
      <c r="EA1038" s="56"/>
      <c r="EB1038" s="56"/>
      <c r="EC1038" s="56"/>
      <c r="ED1038" s="56"/>
      <c r="EE1038" s="56"/>
      <c r="EF1038" s="56"/>
      <c r="EG1038" s="56"/>
      <c r="EH1038" s="56"/>
      <c r="EI1038" s="56"/>
      <c r="EJ1038" s="56"/>
      <c r="EK1038" s="56"/>
      <c r="EL1038" s="56"/>
      <c r="EM1038" s="56"/>
      <c r="EN1038" s="56"/>
      <c r="EO1038" s="56"/>
      <c r="EP1038" s="56"/>
      <c r="EQ1038" s="56"/>
      <c r="ER1038" s="56"/>
      <c r="ES1038" s="56"/>
      <c r="ET1038" s="56"/>
      <c r="EU1038" s="56"/>
      <c r="EV1038" s="56"/>
      <c r="EW1038" s="56"/>
      <c r="EX1038" s="56"/>
      <c r="EY1038" s="56"/>
      <c r="EZ1038" s="56"/>
      <c r="FA1038" s="56"/>
      <c r="FB1038" s="56"/>
      <c r="FC1038" s="56"/>
      <c r="FD1038" s="56"/>
      <c r="FE1038" s="56"/>
      <c r="FF1038" s="56"/>
      <c r="FG1038" s="56"/>
      <c r="FH1038" s="56"/>
      <c r="FI1038" s="56"/>
      <c r="FJ1038" s="56"/>
      <c r="FK1038" s="56"/>
      <c r="FL1038" s="56"/>
      <c r="FM1038" s="56"/>
      <c r="FN1038" s="56"/>
      <c r="FO1038" s="56"/>
      <c r="FP1038" s="56"/>
      <c r="FQ1038" s="56"/>
      <c r="FR1038" s="56"/>
      <c r="FS1038" s="56"/>
      <c r="FT1038" s="56"/>
      <c r="FU1038" s="56"/>
      <c r="FV1038" s="56"/>
      <c r="FW1038" s="56"/>
      <c r="FX1038" s="56"/>
      <c r="FY1038" s="56"/>
      <c r="FZ1038" s="56"/>
      <c r="GA1038" s="56"/>
      <c r="GB1038" s="56"/>
      <c r="GC1038" s="56"/>
      <c r="GD1038" s="56"/>
      <c r="GE1038" s="56"/>
      <c r="GF1038" s="56"/>
      <c r="GG1038" s="56"/>
      <c r="GH1038" s="56"/>
      <c r="GI1038" s="56"/>
      <c r="GJ1038" s="56"/>
      <c r="GK1038" s="56"/>
      <c r="GL1038" s="56"/>
      <c r="GM1038" s="56"/>
      <c r="GN1038" s="56"/>
      <c r="GO1038" s="56"/>
      <c r="GP1038" s="56"/>
      <c r="GQ1038" s="56"/>
      <c r="GR1038" s="56"/>
      <c r="GS1038" s="56"/>
      <c r="GT1038" s="56"/>
      <c r="GU1038" s="56"/>
      <c r="GV1038" s="56"/>
      <c r="GW1038" s="56"/>
      <c r="GX1038" s="56"/>
      <c r="GY1038" s="56"/>
      <c r="GZ1038" s="56"/>
      <c r="HA1038" s="56"/>
      <c r="HB1038" s="56"/>
      <c r="HC1038" s="56"/>
      <c r="HD1038" s="56"/>
      <c r="HE1038" s="56"/>
      <c r="HF1038" s="56"/>
      <c r="HG1038" s="56"/>
      <c r="HH1038" s="56"/>
      <c r="HI1038" s="56"/>
      <c r="HJ1038" s="56"/>
      <c r="HK1038" s="56"/>
      <c r="HL1038" s="56"/>
      <c r="HM1038" s="56"/>
    </row>
    <row r="1039" spans="2:221" x14ac:dyDescent="0.25">
      <c r="B1039" s="56"/>
      <c r="C1039" s="56"/>
      <c r="D1039" s="56"/>
      <c r="E1039" s="56"/>
      <c r="F1039" s="56"/>
      <c r="G1039" s="56"/>
      <c r="H1039" s="56"/>
      <c r="I1039" s="56"/>
      <c r="J1039" s="56"/>
      <c r="K1039" s="56"/>
      <c r="L1039" s="56"/>
      <c r="M1039" s="56"/>
      <c r="N1039" s="56"/>
      <c r="O1039" s="56"/>
      <c r="P1039" s="56"/>
      <c r="Q1039" s="56"/>
      <c r="R1039" s="56"/>
      <c r="S1039" s="56"/>
      <c r="T1039" s="56"/>
      <c r="U1039" s="56"/>
      <c r="V1039" s="56"/>
      <c r="W1039" s="56"/>
      <c r="X1039" s="56"/>
      <c r="Y1039" s="56"/>
      <c r="Z1039" s="56"/>
      <c r="AA1039" s="56"/>
      <c r="AB1039" s="56"/>
      <c r="AC1039" s="56"/>
      <c r="AD1039" s="56"/>
      <c r="AE1039" s="56"/>
      <c r="AF1039" s="56"/>
      <c r="AG1039" s="56"/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  <c r="BU1039" s="56"/>
      <c r="BV1039" s="56"/>
      <c r="BW1039" s="56"/>
      <c r="BX1039" s="56"/>
      <c r="BY1039" s="56"/>
      <c r="BZ1039" s="56"/>
      <c r="CA1039" s="56"/>
      <c r="CB1039" s="56"/>
      <c r="CC1039" s="56"/>
      <c r="CD1039" s="56"/>
      <c r="CE1039" s="56"/>
      <c r="CF1039" s="56"/>
      <c r="CG1039" s="56"/>
      <c r="CH1039" s="56"/>
      <c r="CI1039" s="56"/>
      <c r="CJ1039" s="56"/>
      <c r="CK1039" s="56"/>
      <c r="CL1039" s="56"/>
      <c r="CM1039" s="56"/>
      <c r="CN1039" s="56"/>
      <c r="CO1039" s="56"/>
      <c r="CP1039" s="56"/>
      <c r="CQ1039" s="56"/>
      <c r="CR1039" s="56"/>
      <c r="CS1039" s="56"/>
      <c r="CT1039" s="56"/>
      <c r="CU1039" s="56"/>
      <c r="CV1039" s="56"/>
      <c r="CW1039" s="56"/>
      <c r="CX1039" s="56"/>
      <c r="CY1039" s="56"/>
      <c r="CZ1039" s="56"/>
      <c r="DA1039" s="56"/>
      <c r="DB1039" s="56"/>
      <c r="DC1039" s="56"/>
      <c r="DD1039" s="56"/>
      <c r="DE1039" s="56"/>
      <c r="DF1039" s="56"/>
      <c r="DG1039" s="56"/>
      <c r="DH1039" s="56"/>
      <c r="DI1039" s="56"/>
      <c r="DJ1039" s="56"/>
      <c r="DK1039" s="56"/>
      <c r="DL1039" s="56"/>
      <c r="DM1039" s="56"/>
      <c r="DN1039" s="56"/>
      <c r="DO1039" s="56"/>
      <c r="DP1039" s="56"/>
      <c r="DQ1039" s="56"/>
      <c r="DR1039" s="56"/>
      <c r="DS1039" s="56"/>
      <c r="DT1039" s="56"/>
      <c r="DU1039" s="56"/>
      <c r="DV1039" s="56"/>
      <c r="DW1039" s="56"/>
      <c r="DX1039" s="56"/>
      <c r="DY1039" s="56"/>
      <c r="DZ1039" s="56"/>
      <c r="EA1039" s="56"/>
      <c r="EB1039" s="56"/>
      <c r="EC1039" s="56"/>
      <c r="ED1039" s="56"/>
      <c r="EE1039" s="56"/>
      <c r="EF1039" s="56"/>
      <c r="EG1039" s="56"/>
      <c r="EH1039" s="56"/>
      <c r="EI1039" s="56"/>
      <c r="EJ1039" s="56"/>
      <c r="EK1039" s="56"/>
      <c r="EL1039" s="56"/>
      <c r="EM1039" s="56"/>
      <c r="EN1039" s="56"/>
      <c r="EO1039" s="56"/>
      <c r="EP1039" s="56"/>
      <c r="EQ1039" s="56"/>
      <c r="ER1039" s="56"/>
      <c r="ES1039" s="56"/>
      <c r="ET1039" s="56"/>
      <c r="EU1039" s="56"/>
      <c r="EV1039" s="56"/>
      <c r="EW1039" s="56"/>
      <c r="EX1039" s="56"/>
      <c r="EY1039" s="56"/>
      <c r="EZ1039" s="56"/>
      <c r="FA1039" s="56"/>
      <c r="FB1039" s="56"/>
      <c r="FC1039" s="56"/>
      <c r="FD1039" s="56"/>
      <c r="FE1039" s="56"/>
      <c r="FF1039" s="56"/>
      <c r="FG1039" s="56"/>
      <c r="FH1039" s="56"/>
      <c r="FI1039" s="56"/>
      <c r="FJ1039" s="56"/>
      <c r="FK1039" s="56"/>
      <c r="FL1039" s="56"/>
      <c r="FM1039" s="56"/>
      <c r="FN1039" s="56"/>
      <c r="FO1039" s="56"/>
      <c r="FP1039" s="56"/>
      <c r="FQ1039" s="56"/>
      <c r="FR1039" s="56"/>
      <c r="FS1039" s="56"/>
      <c r="FT1039" s="56"/>
      <c r="FU1039" s="56"/>
      <c r="FV1039" s="56"/>
      <c r="FW1039" s="56"/>
      <c r="FX1039" s="56"/>
      <c r="FY1039" s="56"/>
      <c r="FZ1039" s="56"/>
      <c r="GA1039" s="56"/>
      <c r="GB1039" s="56"/>
      <c r="GC1039" s="56"/>
      <c r="GD1039" s="56"/>
      <c r="GE1039" s="56"/>
      <c r="GF1039" s="56"/>
      <c r="GG1039" s="56"/>
      <c r="GH1039" s="56"/>
      <c r="GI1039" s="56"/>
      <c r="GJ1039" s="56"/>
      <c r="GK1039" s="56"/>
      <c r="GL1039" s="56"/>
      <c r="GM1039" s="56"/>
      <c r="GN1039" s="56"/>
      <c r="GO1039" s="56"/>
      <c r="GP1039" s="56"/>
      <c r="GQ1039" s="56"/>
      <c r="GR1039" s="56"/>
      <c r="GS1039" s="56"/>
      <c r="GT1039" s="56"/>
      <c r="GU1039" s="56"/>
      <c r="GV1039" s="56"/>
      <c r="GW1039" s="56"/>
      <c r="GX1039" s="56"/>
      <c r="GY1039" s="56"/>
      <c r="GZ1039" s="56"/>
      <c r="HA1039" s="56"/>
      <c r="HB1039" s="56"/>
      <c r="HC1039" s="56"/>
      <c r="HD1039" s="56"/>
      <c r="HE1039" s="56"/>
      <c r="HF1039" s="56"/>
      <c r="HG1039" s="56"/>
      <c r="HH1039" s="56"/>
      <c r="HI1039" s="56"/>
      <c r="HJ1039" s="56"/>
      <c r="HK1039" s="56"/>
      <c r="HL1039" s="56"/>
      <c r="HM1039" s="56"/>
    </row>
    <row r="1040" spans="2:221" x14ac:dyDescent="0.25">
      <c r="B1040" s="56"/>
      <c r="C1040" s="56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6"/>
      <c r="O1040" s="56"/>
      <c r="P1040" s="56"/>
      <c r="Q1040" s="56"/>
      <c r="R1040" s="56"/>
      <c r="S1040" s="56"/>
      <c r="T1040" s="56"/>
      <c r="U1040" s="56"/>
      <c r="V1040" s="56"/>
      <c r="W1040" s="56"/>
      <c r="X1040" s="56"/>
      <c r="Y1040" s="56"/>
      <c r="Z1040" s="56"/>
      <c r="AA1040" s="56"/>
      <c r="AB1040" s="56"/>
      <c r="AC1040" s="56"/>
      <c r="AD1040" s="56"/>
      <c r="AE1040" s="56"/>
      <c r="AF1040" s="56"/>
      <c r="AG1040" s="56"/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  <c r="AY1040" s="56"/>
      <c r="AZ1040" s="56"/>
      <c r="BA1040" s="56"/>
      <c r="BB1040" s="56"/>
      <c r="BC1040" s="56"/>
      <c r="BD1040" s="56"/>
      <c r="BE1040" s="56"/>
      <c r="BF1040" s="56"/>
      <c r="BG1040" s="56"/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  <c r="BU1040" s="56"/>
      <c r="BV1040" s="56"/>
      <c r="BW1040" s="56"/>
      <c r="BX1040" s="56"/>
      <c r="BY1040" s="56"/>
      <c r="BZ1040" s="56"/>
      <c r="CA1040" s="56"/>
      <c r="CB1040" s="56"/>
      <c r="CC1040" s="56"/>
      <c r="CD1040" s="56"/>
      <c r="CE1040" s="56"/>
      <c r="CF1040" s="56"/>
      <c r="CG1040" s="56"/>
      <c r="CH1040" s="56"/>
      <c r="CI1040" s="56"/>
      <c r="CJ1040" s="56"/>
      <c r="CK1040" s="56"/>
      <c r="CL1040" s="56"/>
      <c r="CM1040" s="56"/>
      <c r="CN1040" s="56"/>
      <c r="CO1040" s="56"/>
      <c r="CP1040" s="56"/>
      <c r="CQ1040" s="56"/>
      <c r="CR1040" s="56"/>
      <c r="CS1040" s="56"/>
      <c r="CT1040" s="56"/>
      <c r="CU1040" s="56"/>
      <c r="CV1040" s="56"/>
      <c r="CW1040" s="56"/>
      <c r="CX1040" s="56"/>
      <c r="CY1040" s="56"/>
      <c r="CZ1040" s="56"/>
      <c r="DA1040" s="56"/>
      <c r="DB1040" s="56"/>
      <c r="DC1040" s="56"/>
      <c r="DD1040" s="56"/>
      <c r="DE1040" s="56"/>
      <c r="DF1040" s="56"/>
      <c r="DG1040" s="56"/>
      <c r="DH1040" s="56"/>
      <c r="DI1040" s="56"/>
      <c r="DJ1040" s="56"/>
      <c r="DK1040" s="56"/>
      <c r="DL1040" s="56"/>
      <c r="DM1040" s="56"/>
      <c r="DN1040" s="56"/>
      <c r="DO1040" s="56"/>
      <c r="DP1040" s="56"/>
      <c r="DQ1040" s="56"/>
      <c r="DR1040" s="56"/>
      <c r="DS1040" s="56"/>
      <c r="DT1040" s="56"/>
      <c r="DU1040" s="56"/>
      <c r="DV1040" s="56"/>
      <c r="DW1040" s="56"/>
      <c r="DX1040" s="56"/>
      <c r="DY1040" s="56"/>
      <c r="DZ1040" s="56"/>
      <c r="EA1040" s="56"/>
      <c r="EB1040" s="56"/>
      <c r="EC1040" s="56"/>
      <c r="ED1040" s="56"/>
      <c r="EE1040" s="56"/>
      <c r="EF1040" s="56"/>
      <c r="EG1040" s="56"/>
      <c r="EH1040" s="56"/>
      <c r="EI1040" s="56"/>
      <c r="EJ1040" s="56"/>
      <c r="EK1040" s="56"/>
      <c r="EL1040" s="56"/>
      <c r="EM1040" s="56"/>
      <c r="EN1040" s="56"/>
      <c r="EO1040" s="56"/>
      <c r="EP1040" s="56"/>
      <c r="EQ1040" s="56"/>
      <c r="ER1040" s="56"/>
      <c r="ES1040" s="56"/>
      <c r="ET1040" s="56"/>
      <c r="EU1040" s="56"/>
      <c r="EV1040" s="56"/>
      <c r="EW1040" s="56"/>
      <c r="EX1040" s="56"/>
      <c r="EY1040" s="56"/>
      <c r="EZ1040" s="56"/>
      <c r="FA1040" s="56"/>
      <c r="FB1040" s="56"/>
      <c r="FC1040" s="56"/>
      <c r="FD1040" s="56"/>
      <c r="FE1040" s="56"/>
      <c r="FF1040" s="56"/>
      <c r="FG1040" s="56"/>
      <c r="FH1040" s="56"/>
      <c r="FI1040" s="56"/>
      <c r="FJ1040" s="56"/>
      <c r="FK1040" s="56"/>
      <c r="FL1040" s="56"/>
      <c r="FM1040" s="56"/>
      <c r="FN1040" s="56"/>
      <c r="FO1040" s="56"/>
      <c r="FP1040" s="56"/>
      <c r="FQ1040" s="56"/>
      <c r="FR1040" s="56"/>
      <c r="FS1040" s="56"/>
      <c r="FT1040" s="56"/>
      <c r="FU1040" s="56"/>
      <c r="FV1040" s="56"/>
      <c r="FW1040" s="56"/>
      <c r="FX1040" s="56"/>
      <c r="FY1040" s="56"/>
      <c r="FZ1040" s="56"/>
      <c r="GA1040" s="56"/>
      <c r="GB1040" s="56"/>
      <c r="GC1040" s="56"/>
      <c r="GD1040" s="56"/>
      <c r="GE1040" s="56"/>
      <c r="GF1040" s="56"/>
      <c r="GG1040" s="56"/>
      <c r="GH1040" s="56"/>
      <c r="GI1040" s="56"/>
      <c r="GJ1040" s="56"/>
      <c r="GK1040" s="56"/>
      <c r="GL1040" s="56"/>
      <c r="GM1040" s="56"/>
      <c r="GN1040" s="56"/>
      <c r="GO1040" s="56"/>
      <c r="GP1040" s="56"/>
      <c r="GQ1040" s="56"/>
      <c r="GR1040" s="56"/>
      <c r="GS1040" s="56"/>
      <c r="GT1040" s="56"/>
      <c r="GU1040" s="56"/>
      <c r="GV1040" s="56"/>
      <c r="GW1040" s="56"/>
      <c r="GX1040" s="56"/>
      <c r="GY1040" s="56"/>
      <c r="GZ1040" s="56"/>
      <c r="HA1040" s="56"/>
      <c r="HB1040" s="56"/>
      <c r="HC1040" s="56"/>
      <c r="HD1040" s="56"/>
      <c r="HE1040" s="56"/>
      <c r="HF1040" s="56"/>
      <c r="HG1040" s="56"/>
      <c r="HH1040" s="56"/>
      <c r="HI1040" s="56"/>
      <c r="HJ1040" s="56"/>
      <c r="HK1040" s="56"/>
      <c r="HL1040" s="56"/>
      <c r="HM1040" s="56"/>
    </row>
    <row r="1041" spans="2:221" x14ac:dyDescent="0.25">
      <c r="B1041" s="56"/>
      <c r="C1041" s="56"/>
      <c r="D1041" s="56"/>
      <c r="E1041" s="56"/>
      <c r="F1041" s="56"/>
      <c r="G1041" s="56"/>
      <c r="H1041" s="56"/>
      <c r="I1041" s="56"/>
      <c r="J1041" s="56"/>
      <c r="K1041" s="56"/>
      <c r="L1041" s="56"/>
      <c r="M1041" s="56"/>
      <c r="N1041" s="56"/>
      <c r="O1041" s="56"/>
      <c r="P1041" s="56"/>
      <c r="Q1041" s="56"/>
      <c r="R1041" s="56"/>
      <c r="S1041" s="56"/>
      <c r="T1041" s="56"/>
      <c r="U1041" s="56"/>
      <c r="V1041" s="56"/>
      <c r="W1041" s="56"/>
      <c r="X1041" s="56"/>
      <c r="Y1041" s="56"/>
      <c r="Z1041" s="56"/>
      <c r="AA1041" s="56"/>
      <c r="AB1041" s="56"/>
      <c r="AC1041" s="56"/>
      <c r="AD1041" s="56"/>
      <c r="AE1041" s="56"/>
      <c r="AF1041" s="56"/>
      <c r="AG1041" s="56"/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/>
      <c r="BF1041" s="56"/>
      <c r="BG1041" s="56"/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  <c r="BU1041" s="56"/>
      <c r="BV1041" s="56"/>
      <c r="BW1041" s="56"/>
      <c r="BX1041" s="56"/>
      <c r="BY1041" s="56"/>
      <c r="BZ1041" s="56"/>
      <c r="CA1041" s="56"/>
      <c r="CB1041" s="56"/>
      <c r="CC1041" s="56"/>
      <c r="CD1041" s="56"/>
      <c r="CE1041" s="56"/>
      <c r="CF1041" s="56"/>
      <c r="CG1041" s="56"/>
      <c r="CH1041" s="56"/>
      <c r="CI1041" s="56"/>
      <c r="CJ1041" s="56"/>
      <c r="CK1041" s="56"/>
      <c r="CL1041" s="56"/>
      <c r="CM1041" s="56"/>
      <c r="CN1041" s="56"/>
      <c r="CO1041" s="56"/>
      <c r="CP1041" s="56"/>
      <c r="CQ1041" s="56"/>
      <c r="CR1041" s="56"/>
      <c r="CS1041" s="56"/>
      <c r="CT1041" s="56"/>
      <c r="CU1041" s="56"/>
      <c r="CV1041" s="56"/>
      <c r="CW1041" s="56"/>
      <c r="CX1041" s="56"/>
      <c r="CY1041" s="56"/>
      <c r="CZ1041" s="56"/>
      <c r="DA1041" s="56"/>
      <c r="DB1041" s="56"/>
      <c r="DC1041" s="56"/>
      <c r="DD1041" s="56"/>
      <c r="DE1041" s="56"/>
      <c r="DF1041" s="56"/>
      <c r="DG1041" s="56"/>
      <c r="DH1041" s="56"/>
      <c r="DI1041" s="56"/>
      <c r="DJ1041" s="56"/>
      <c r="DK1041" s="56"/>
      <c r="DL1041" s="56"/>
      <c r="DM1041" s="56"/>
      <c r="DN1041" s="56"/>
      <c r="DO1041" s="56"/>
      <c r="DP1041" s="56"/>
      <c r="DQ1041" s="56"/>
      <c r="DR1041" s="56"/>
      <c r="DS1041" s="56"/>
      <c r="DT1041" s="56"/>
      <c r="DU1041" s="56"/>
      <c r="DV1041" s="56"/>
      <c r="DW1041" s="56"/>
      <c r="DX1041" s="56"/>
      <c r="DY1041" s="56"/>
      <c r="DZ1041" s="56"/>
      <c r="EA1041" s="56"/>
      <c r="EB1041" s="56"/>
      <c r="EC1041" s="56"/>
      <c r="ED1041" s="56"/>
      <c r="EE1041" s="56"/>
      <c r="EF1041" s="56"/>
      <c r="EG1041" s="56"/>
      <c r="EH1041" s="56"/>
      <c r="EI1041" s="56"/>
      <c r="EJ1041" s="56"/>
      <c r="EK1041" s="56"/>
      <c r="EL1041" s="56"/>
      <c r="EM1041" s="56"/>
      <c r="EN1041" s="56"/>
      <c r="EO1041" s="56"/>
      <c r="EP1041" s="56"/>
      <c r="EQ1041" s="56"/>
      <c r="ER1041" s="56"/>
      <c r="ES1041" s="56"/>
      <c r="ET1041" s="56"/>
      <c r="EU1041" s="56"/>
      <c r="EV1041" s="56"/>
      <c r="EW1041" s="56"/>
      <c r="EX1041" s="56"/>
      <c r="EY1041" s="56"/>
      <c r="EZ1041" s="56"/>
      <c r="FA1041" s="56"/>
      <c r="FB1041" s="56"/>
      <c r="FC1041" s="56"/>
      <c r="FD1041" s="56"/>
      <c r="FE1041" s="56"/>
      <c r="FF1041" s="56"/>
      <c r="FG1041" s="56"/>
      <c r="FH1041" s="56"/>
      <c r="FI1041" s="56"/>
      <c r="FJ1041" s="56"/>
      <c r="FK1041" s="56"/>
      <c r="FL1041" s="56"/>
      <c r="FM1041" s="56"/>
      <c r="FN1041" s="56"/>
      <c r="FO1041" s="56"/>
      <c r="FP1041" s="56"/>
      <c r="FQ1041" s="56"/>
      <c r="FR1041" s="56"/>
      <c r="FS1041" s="56"/>
      <c r="FT1041" s="56"/>
      <c r="FU1041" s="56"/>
      <c r="FV1041" s="56"/>
      <c r="FW1041" s="56"/>
      <c r="FX1041" s="56"/>
      <c r="FY1041" s="56"/>
      <c r="FZ1041" s="56"/>
      <c r="GA1041" s="56"/>
      <c r="GB1041" s="56"/>
      <c r="GC1041" s="56"/>
      <c r="GD1041" s="56"/>
      <c r="GE1041" s="56"/>
      <c r="GF1041" s="56"/>
      <c r="GG1041" s="56"/>
      <c r="GH1041" s="56"/>
      <c r="GI1041" s="56"/>
      <c r="GJ1041" s="56"/>
      <c r="GK1041" s="56"/>
      <c r="GL1041" s="56"/>
      <c r="GM1041" s="56"/>
      <c r="GN1041" s="56"/>
      <c r="GO1041" s="56"/>
      <c r="GP1041" s="56"/>
      <c r="GQ1041" s="56"/>
      <c r="GR1041" s="56"/>
      <c r="GS1041" s="56"/>
      <c r="GT1041" s="56"/>
      <c r="GU1041" s="56"/>
      <c r="GV1041" s="56"/>
      <c r="GW1041" s="56"/>
      <c r="GX1041" s="56"/>
      <c r="GY1041" s="56"/>
      <c r="GZ1041" s="56"/>
      <c r="HA1041" s="56"/>
      <c r="HB1041" s="56"/>
      <c r="HC1041" s="56"/>
      <c r="HD1041" s="56"/>
      <c r="HE1041" s="56"/>
      <c r="HF1041" s="56"/>
      <c r="HG1041" s="56"/>
      <c r="HH1041" s="56"/>
      <c r="HI1041" s="56"/>
      <c r="HJ1041" s="56"/>
      <c r="HK1041" s="56"/>
      <c r="HL1041" s="56"/>
      <c r="HM1041" s="56"/>
    </row>
    <row r="1042" spans="2:221" x14ac:dyDescent="0.25"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  <c r="O1042" s="56"/>
      <c r="P1042" s="56"/>
      <c r="Q1042" s="56"/>
      <c r="R1042" s="56"/>
      <c r="S1042" s="56"/>
      <c r="T1042" s="56"/>
      <c r="U1042" s="56"/>
      <c r="V1042" s="56"/>
      <c r="W1042" s="56"/>
      <c r="X1042" s="56"/>
      <c r="Y1042" s="56"/>
      <c r="Z1042" s="56"/>
      <c r="AA1042" s="56"/>
      <c r="AB1042" s="56"/>
      <c r="AC1042" s="56"/>
      <c r="AD1042" s="56"/>
      <c r="AE1042" s="56"/>
      <c r="AF1042" s="56"/>
      <c r="AG1042" s="56"/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  <c r="AY1042" s="56"/>
      <c r="AZ1042" s="56"/>
      <c r="BA1042" s="56"/>
      <c r="BB1042" s="56"/>
      <c r="BC1042" s="56"/>
      <c r="BD1042" s="56"/>
      <c r="BE1042" s="56"/>
      <c r="BF1042" s="56"/>
      <c r="BG1042" s="56"/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  <c r="BU1042" s="56"/>
      <c r="BV1042" s="56"/>
      <c r="BW1042" s="56"/>
      <c r="BX1042" s="56"/>
      <c r="BY1042" s="56"/>
      <c r="BZ1042" s="56"/>
      <c r="CA1042" s="56"/>
      <c r="CB1042" s="56"/>
      <c r="CC1042" s="56"/>
      <c r="CD1042" s="56"/>
      <c r="CE1042" s="56"/>
      <c r="CF1042" s="56"/>
      <c r="CG1042" s="56"/>
      <c r="CH1042" s="56"/>
      <c r="CI1042" s="56"/>
      <c r="CJ1042" s="56"/>
      <c r="CK1042" s="56"/>
      <c r="CL1042" s="56"/>
      <c r="CM1042" s="56"/>
      <c r="CN1042" s="56"/>
      <c r="CO1042" s="56"/>
      <c r="CP1042" s="56"/>
      <c r="CQ1042" s="56"/>
      <c r="CR1042" s="56"/>
      <c r="CS1042" s="56"/>
      <c r="CT1042" s="56"/>
      <c r="CU1042" s="56"/>
      <c r="CV1042" s="56"/>
      <c r="CW1042" s="56"/>
      <c r="CX1042" s="56"/>
      <c r="CY1042" s="56"/>
      <c r="CZ1042" s="56"/>
      <c r="DA1042" s="56"/>
      <c r="DB1042" s="56"/>
      <c r="DC1042" s="56"/>
      <c r="DD1042" s="56"/>
      <c r="DE1042" s="56"/>
      <c r="DF1042" s="56"/>
      <c r="DG1042" s="56"/>
      <c r="DH1042" s="56"/>
      <c r="DI1042" s="56"/>
      <c r="DJ1042" s="56"/>
      <c r="DK1042" s="56"/>
      <c r="DL1042" s="56"/>
      <c r="DM1042" s="56"/>
      <c r="DN1042" s="56"/>
      <c r="DO1042" s="56"/>
      <c r="DP1042" s="56"/>
      <c r="DQ1042" s="56"/>
      <c r="DR1042" s="56"/>
      <c r="DS1042" s="56"/>
      <c r="DT1042" s="56"/>
      <c r="DU1042" s="56"/>
      <c r="DV1042" s="56"/>
      <c r="DW1042" s="56"/>
      <c r="DX1042" s="56"/>
      <c r="DY1042" s="56"/>
      <c r="DZ1042" s="56"/>
      <c r="EA1042" s="56"/>
      <c r="EB1042" s="56"/>
      <c r="EC1042" s="56"/>
      <c r="ED1042" s="56"/>
      <c r="EE1042" s="56"/>
      <c r="EF1042" s="56"/>
      <c r="EG1042" s="56"/>
      <c r="EH1042" s="56"/>
      <c r="EI1042" s="56"/>
      <c r="EJ1042" s="56"/>
      <c r="EK1042" s="56"/>
      <c r="EL1042" s="56"/>
      <c r="EM1042" s="56"/>
      <c r="EN1042" s="56"/>
      <c r="EO1042" s="56"/>
      <c r="EP1042" s="56"/>
      <c r="EQ1042" s="56"/>
      <c r="ER1042" s="56"/>
      <c r="ES1042" s="56"/>
      <c r="ET1042" s="56"/>
      <c r="EU1042" s="56"/>
      <c r="EV1042" s="56"/>
      <c r="EW1042" s="56"/>
      <c r="EX1042" s="56"/>
      <c r="EY1042" s="56"/>
      <c r="EZ1042" s="56"/>
      <c r="FA1042" s="56"/>
      <c r="FB1042" s="56"/>
      <c r="FC1042" s="56"/>
      <c r="FD1042" s="56"/>
      <c r="FE1042" s="56"/>
      <c r="FF1042" s="56"/>
      <c r="FG1042" s="56"/>
      <c r="FH1042" s="56"/>
      <c r="FI1042" s="56"/>
      <c r="FJ1042" s="56"/>
      <c r="FK1042" s="56"/>
      <c r="FL1042" s="56"/>
      <c r="FM1042" s="56"/>
      <c r="FN1042" s="56"/>
      <c r="FO1042" s="56"/>
      <c r="FP1042" s="56"/>
      <c r="FQ1042" s="56"/>
      <c r="FR1042" s="56"/>
      <c r="FS1042" s="56"/>
      <c r="FT1042" s="56"/>
      <c r="FU1042" s="56"/>
      <c r="FV1042" s="56"/>
      <c r="FW1042" s="56"/>
      <c r="FX1042" s="56"/>
      <c r="FY1042" s="56"/>
      <c r="FZ1042" s="56"/>
      <c r="GA1042" s="56"/>
      <c r="GB1042" s="56"/>
      <c r="GC1042" s="56"/>
      <c r="GD1042" s="56"/>
      <c r="GE1042" s="56"/>
      <c r="GF1042" s="56"/>
      <c r="GG1042" s="56"/>
      <c r="GH1042" s="56"/>
      <c r="GI1042" s="56"/>
      <c r="GJ1042" s="56"/>
      <c r="GK1042" s="56"/>
      <c r="GL1042" s="56"/>
      <c r="GM1042" s="56"/>
      <c r="GN1042" s="56"/>
      <c r="GO1042" s="56"/>
      <c r="GP1042" s="56"/>
      <c r="GQ1042" s="56"/>
      <c r="GR1042" s="56"/>
      <c r="GS1042" s="56"/>
      <c r="GT1042" s="56"/>
      <c r="GU1042" s="56"/>
      <c r="GV1042" s="56"/>
      <c r="GW1042" s="56"/>
      <c r="GX1042" s="56"/>
      <c r="GY1042" s="56"/>
      <c r="GZ1042" s="56"/>
      <c r="HA1042" s="56"/>
      <c r="HB1042" s="56"/>
      <c r="HC1042" s="56"/>
      <c r="HD1042" s="56"/>
      <c r="HE1042" s="56"/>
      <c r="HF1042" s="56"/>
      <c r="HG1042" s="56"/>
      <c r="HH1042" s="56"/>
      <c r="HI1042" s="56"/>
      <c r="HJ1042" s="56"/>
      <c r="HK1042" s="56"/>
      <c r="HL1042" s="56"/>
      <c r="HM1042" s="56"/>
    </row>
    <row r="1043" spans="2:221" x14ac:dyDescent="0.25">
      <c r="B1043" s="56"/>
      <c r="C1043" s="56"/>
      <c r="D1043" s="56"/>
      <c r="E1043" s="56"/>
      <c r="F1043" s="56"/>
      <c r="G1043" s="56"/>
      <c r="H1043" s="56"/>
      <c r="I1043" s="56"/>
      <c r="J1043" s="56"/>
      <c r="K1043" s="56"/>
      <c r="L1043" s="56"/>
      <c r="M1043" s="56"/>
      <c r="N1043" s="56"/>
      <c r="O1043" s="56"/>
      <c r="P1043" s="56"/>
      <c r="Q1043" s="56"/>
      <c r="R1043" s="56"/>
      <c r="S1043" s="56"/>
      <c r="T1043" s="56"/>
      <c r="U1043" s="56"/>
      <c r="V1043" s="56"/>
      <c r="W1043" s="56"/>
      <c r="X1043" s="56"/>
      <c r="Y1043" s="56"/>
      <c r="Z1043" s="56"/>
      <c r="AA1043" s="56"/>
      <c r="AB1043" s="56"/>
      <c r="AC1043" s="56"/>
      <c r="AD1043" s="56"/>
      <c r="AE1043" s="56"/>
      <c r="AF1043" s="56"/>
      <c r="AG1043" s="56"/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  <c r="AY1043" s="56"/>
      <c r="AZ1043" s="56"/>
      <c r="BA1043" s="56"/>
      <c r="BB1043" s="56"/>
      <c r="BC1043" s="56"/>
      <c r="BD1043" s="56"/>
      <c r="BE1043" s="56"/>
      <c r="BF1043" s="56"/>
      <c r="BG1043" s="56"/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  <c r="BU1043" s="56"/>
      <c r="BV1043" s="56"/>
      <c r="BW1043" s="56"/>
      <c r="BX1043" s="56"/>
      <c r="BY1043" s="56"/>
      <c r="BZ1043" s="56"/>
      <c r="CA1043" s="56"/>
      <c r="CB1043" s="56"/>
      <c r="CC1043" s="56"/>
      <c r="CD1043" s="56"/>
      <c r="CE1043" s="56"/>
      <c r="CF1043" s="56"/>
      <c r="CG1043" s="56"/>
      <c r="CH1043" s="56"/>
      <c r="CI1043" s="56"/>
      <c r="CJ1043" s="56"/>
      <c r="CK1043" s="56"/>
      <c r="CL1043" s="56"/>
      <c r="CM1043" s="56"/>
      <c r="CN1043" s="56"/>
      <c r="CO1043" s="56"/>
      <c r="CP1043" s="56"/>
      <c r="CQ1043" s="56"/>
      <c r="CR1043" s="56"/>
      <c r="CS1043" s="56"/>
      <c r="CT1043" s="56"/>
      <c r="CU1043" s="56"/>
      <c r="CV1043" s="56"/>
      <c r="CW1043" s="56"/>
      <c r="CX1043" s="56"/>
      <c r="CY1043" s="56"/>
      <c r="CZ1043" s="56"/>
      <c r="DA1043" s="56"/>
      <c r="DB1043" s="56"/>
      <c r="DC1043" s="56"/>
      <c r="DD1043" s="56"/>
      <c r="DE1043" s="56"/>
      <c r="DF1043" s="56"/>
      <c r="DG1043" s="56"/>
      <c r="DH1043" s="56"/>
      <c r="DI1043" s="56"/>
      <c r="DJ1043" s="56"/>
      <c r="DK1043" s="56"/>
      <c r="DL1043" s="56"/>
      <c r="DM1043" s="56"/>
      <c r="DN1043" s="56"/>
      <c r="DO1043" s="56"/>
      <c r="DP1043" s="56"/>
      <c r="DQ1043" s="56"/>
      <c r="DR1043" s="56"/>
      <c r="DS1043" s="56"/>
      <c r="DT1043" s="56"/>
      <c r="DU1043" s="56"/>
      <c r="DV1043" s="56"/>
      <c r="DW1043" s="56"/>
      <c r="DX1043" s="56"/>
      <c r="DY1043" s="56"/>
      <c r="DZ1043" s="56"/>
      <c r="EA1043" s="56"/>
      <c r="EB1043" s="56"/>
      <c r="EC1043" s="56"/>
      <c r="ED1043" s="56"/>
      <c r="EE1043" s="56"/>
      <c r="EF1043" s="56"/>
      <c r="EG1043" s="56"/>
      <c r="EH1043" s="56"/>
      <c r="EI1043" s="56"/>
      <c r="EJ1043" s="56"/>
      <c r="EK1043" s="56"/>
      <c r="EL1043" s="56"/>
      <c r="EM1043" s="56"/>
      <c r="EN1043" s="56"/>
      <c r="EO1043" s="56"/>
      <c r="EP1043" s="56"/>
      <c r="EQ1043" s="56"/>
      <c r="ER1043" s="56"/>
      <c r="ES1043" s="56"/>
      <c r="ET1043" s="56"/>
      <c r="EU1043" s="56"/>
      <c r="EV1043" s="56"/>
      <c r="EW1043" s="56"/>
      <c r="EX1043" s="56"/>
      <c r="EY1043" s="56"/>
      <c r="EZ1043" s="56"/>
      <c r="FA1043" s="56"/>
      <c r="FB1043" s="56"/>
      <c r="FC1043" s="56"/>
      <c r="FD1043" s="56"/>
      <c r="FE1043" s="56"/>
      <c r="FF1043" s="56"/>
      <c r="FG1043" s="56"/>
      <c r="FH1043" s="56"/>
      <c r="FI1043" s="56"/>
      <c r="FJ1043" s="56"/>
      <c r="FK1043" s="56"/>
      <c r="FL1043" s="56"/>
      <c r="FM1043" s="56"/>
      <c r="FN1043" s="56"/>
      <c r="FO1043" s="56"/>
      <c r="FP1043" s="56"/>
      <c r="FQ1043" s="56"/>
      <c r="FR1043" s="56"/>
      <c r="FS1043" s="56"/>
      <c r="FT1043" s="56"/>
      <c r="FU1043" s="56"/>
      <c r="FV1043" s="56"/>
      <c r="FW1043" s="56"/>
      <c r="FX1043" s="56"/>
      <c r="FY1043" s="56"/>
      <c r="FZ1043" s="56"/>
      <c r="GA1043" s="56"/>
      <c r="GB1043" s="56"/>
      <c r="GC1043" s="56"/>
      <c r="GD1043" s="56"/>
      <c r="GE1043" s="56"/>
      <c r="GF1043" s="56"/>
      <c r="GG1043" s="56"/>
      <c r="GH1043" s="56"/>
      <c r="GI1043" s="56"/>
      <c r="GJ1043" s="56"/>
      <c r="GK1043" s="56"/>
      <c r="GL1043" s="56"/>
      <c r="GM1043" s="56"/>
      <c r="GN1043" s="56"/>
      <c r="GO1043" s="56"/>
      <c r="GP1043" s="56"/>
      <c r="GQ1043" s="56"/>
      <c r="GR1043" s="56"/>
      <c r="GS1043" s="56"/>
      <c r="GT1043" s="56"/>
      <c r="GU1043" s="56"/>
      <c r="GV1043" s="56"/>
      <c r="GW1043" s="56"/>
      <c r="GX1043" s="56"/>
      <c r="GY1043" s="56"/>
      <c r="GZ1043" s="56"/>
      <c r="HA1043" s="56"/>
      <c r="HB1043" s="56"/>
      <c r="HC1043" s="56"/>
      <c r="HD1043" s="56"/>
      <c r="HE1043" s="56"/>
      <c r="HF1043" s="56"/>
      <c r="HG1043" s="56"/>
      <c r="HH1043" s="56"/>
      <c r="HI1043" s="56"/>
      <c r="HJ1043" s="56"/>
      <c r="HK1043" s="56"/>
      <c r="HL1043" s="56"/>
      <c r="HM1043" s="56"/>
    </row>
    <row r="1044" spans="2:221" x14ac:dyDescent="0.25">
      <c r="B1044" s="56"/>
      <c r="C1044" s="56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  <c r="P1044" s="56"/>
      <c r="Q1044" s="56"/>
      <c r="R1044" s="56"/>
      <c r="S1044" s="56"/>
      <c r="T1044" s="56"/>
      <c r="U1044" s="56"/>
      <c r="V1044" s="56"/>
      <c r="W1044" s="56"/>
      <c r="X1044" s="56"/>
      <c r="Y1044" s="56"/>
      <c r="Z1044" s="56"/>
      <c r="AA1044" s="56"/>
      <c r="AB1044" s="56"/>
      <c r="AC1044" s="56"/>
      <c r="AD1044" s="56"/>
      <c r="AE1044" s="56"/>
      <c r="AF1044" s="56"/>
      <c r="AG1044" s="56"/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  <c r="AY1044" s="56"/>
      <c r="AZ1044" s="56"/>
      <c r="BA1044" s="56"/>
      <c r="BB1044" s="56"/>
      <c r="BC1044" s="56"/>
      <c r="BD1044" s="56"/>
      <c r="BE1044" s="56"/>
      <c r="BF1044" s="56"/>
      <c r="BG1044" s="56"/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  <c r="BU1044" s="56"/>
      <c r="BV1044" s="56"/>
      <c r="BW1044" s="56"/>
      <c r="BX1044" s="56"/>
      <c r="BY1044" s="56"/>
      <c r="BZ1044" s="56"/>
      <c r="CA1044" s="56"/>
      <c r="CB1044" s="56"/>
      <c r="CC1044" s="56"/>
      <c r="CD1044" s="56"/>
      <c r="CE1044" s="56"/>
      <c r="CF1044" s="56"/>
      <c r="CG1044" s="56"/>
      <c r="CH1044" s="56"/>
      <c r="CI1044" s="56"/>
      <c r="CJ1044" s="56"/>
      <c r="CK1044" s="56"/>
      <c r="CL1044" s="56"/>
      <c r="CM1044" s="56"/>
      <c r="CN1044" s="56"/>
      <c r="CO1044" s="56"/>
      <c r="CP1044" s="56"/>
      <c r="CQ1044" s="56"/>
      <c r="CR1044" s="56"/>
      <c r="CS1044" s="56"/>
      <c r="CT1044" s="56"/>
      <c r="CU1044" s="56"/>
      <c r="CV1044" s="56"/>
      <c r="CW1044" s="56"/>
      <c r="CX1044" s="56"/>
      <c r="CY1044" s="56"/>
      <c r="CZ1044" s="56"/>
      <c r="DA1044" s="56"/>
      <c r="DB1044" s="56"/>
      <c r="DC1044" s="56"/>
      <c r="DD1044" s="56"/>
      <c r="DE1044" s="56"/>
      <c r="DF1044" s="56"/>
      <c r="DG1044" s="56"/>
      <c r="DH1044" s="56"/>
      <c r="DI1044" s="56"/>
      <c r="DJ1044" s="56"/>
      <c r="DK1044" s="56"/>
      <c r="DL1044" s="56"/>
      <c r="DM1044" s="56"/>
      <c r="DN1044" s="56"/>
      <c r="DO1044" s="56"/>
      <c r="DP1044" s="56"/>
      <c r="DQ1044" s="56"/>
      <c r="DR1044" s="56"/>
      <c r="DS1044" s="56"/>
      <c r="DT1044" s="56"/>
      <c r="DU1044" s="56"/>
      <c r="DV1044" s="56"/>
      <c r="DW1044" s="56"/>
      <c r="DX1044" s="56"/>
      <c r="DY1044" s="56"/>
      <c r="DZ1044" s="56"/>
      <c r="EA1044" s="56"/>
      <c r="EB1044" s="56"/>
      <c r="EC1044" s="56"/>
      <c r="ED1044" s="56"/>
      <c r="EE1044" s="56"/>
      <c r="EF1044" s="56"/>
      <c r="EG1044" s="56"/>
      <c r="EH1044" s="56"/>
      <c r="EI1044" s="56"/>
      <c r="EJ1044" s="56"/>
      <c r="EK1044" s="56"/>
      <c r="EL1044" s="56"/>
      <c r="EM1044" s="56"/>
      <c r="EN1044" s="56"/>
      <c r="EO1044" s="56"/>
      <c r="EP1044" s="56"/>
      <c r="EQ1044" s="56"/>
      <c r="ER1044" s="56"/>
      <c r="ES1044" s="56"/>
      <c r="ET1044" s="56"/>
      <c r="EU1044" s="56"/>
      <c r="EV1044" s="56"/>
      <c r="EW1044" s="56"/>
      <c r="EX1044" s="56"/>
      <c r="EY1044" s="56"/>
      <c r="EZ1044" s="56"/>
      <c r="FA1044" s="56"/>
      <c r="FB1044" s="56"/>
      <c r="FC1044" s="56"/>
      <c r="FD1044" s="56"/>
      <c r="FE1044" s="56"/>
      <c r="FF1044" s="56"/>
      <c r="FG1044" s="56"/>
      <c r="FH1044" s="56"/>
      <c r="FI1044" s="56"/>
      <c r="FJ1044" s="56"/>
      <c r="FK1044" s="56"/>
      <c r="FL1044" s="56"/>
      <c r="FM1044" s="56"/>
      <c r="FN1044" s="56"/>
      <c r="FO1044" s="56"/>
      <c r="FP1044" s="56"/>
      <c r="FQ1044" s="56"/>
      <c r="FR1044" s="56"/>
      <c r="FS1044" s="56"/>
      <c r="FT1044" s="56"/>
      <c r="FU1044" s="56"/>
      <c r="FV1044" s="56"/>
      <c r="FW1044" s="56"/>
      <c r="FX1044" s="56"/>
      <c r="FY1044" s="56"/>
      <c r="FZ1044" s="56"/>
      <c r="GA1044" s="56"/>
      <c r="GB1044" s="56"/>
      <c r="GC1044" s="56"/>
      <c r="GD1044" s="56"/>
      <c r="GE1044" s="56"/>
      <c r="GF1044" s="56"/>
      <c r="GG1044" s="56"/>
      <c r="GH1044" s="56"/>
      <c r="GI1044" s="56"/>
      <c r="GJ1044" s="56"/>
      <c r="GK1044" s="56"/>
      <c r="GL1044" s="56"/>
      <c r="GM1044" s="56"/>
      <c r="GN1044" s="56"/>
      <c r="GO1044" s="56"/>
      <c r="GP1044" s="56"/>
      <c r="GQ1044" s="56"/>
      <c r="GR1044" s="56"/>
      <c r="GS1044" s="56"/>
      <c r="GT1044" s="56"/>
      <c r="GU1044" s="56"/>
      <c r="GV1044" s="56"/>
      <c r="GW1044" s="56"/>
      <c r="GX1044" s="56"/>
      <c r="GY1044" s="56"/>
      <c r="GZ1044" s="56"/>
      <c r="HA1044" s="56"/>
      <c r="HB1044" s="56"/>
      <c r="HC1044" s="56"/>
      <c r="HD1044" s="56"/>
      <c r="HE1044" s="56"/>
      <c r="HF1044" s="56"/>
      <c r="HG1044" s="56"/>
      <c r="HH1044" s="56"/>
      <c r="HI1044" s="56"/>
      <c r="HJ1044" s="56"/>
      <c r="HK1044" s="56"/>
      <c r="HL1044" s="56"/>
      <c r="HM1044" s="56"/>
    </row>
    <row r="1045" spans="2:221" x14ac:dyDescent="0.25">
      <c r="B1045" s="56"/>
      <c r="C1045" s="56"/>
      <c r="D1045" s="56"/>
      <c r="E1045" s="56"/>
      <c r="F1045" s="56"/>
      <c r="G1045" s="56"/>
      <c r="H1045" s="56"/>
      <c r="I1045" s="56"/>
      <c r="J1045" s="56"/>
      <c r="K1045" s="56"/>
      <c r="L1045" s="56"/>
      <c r="M1045" s="56"/>
      <c r="N1045" s="56"/>
      <c r="O1045" s="56"/>
      <c r="P1045" s="56"/>
      <c r="Q1045" s="56"/>
      <c r="R1045" s="56"/>
      <c r="S1045" s="56"/>
      <c r="T1045" s="56"/>
      <c r="U1045" s="56"/>
      <c r="V1045" s="56"/>
      <c r="W1045" s="56"/>
      <c r="X1045" s="56"/>
      <c r="Y1045" s="56"/>
      <c r="Z1045" s="56"/>
      <c r="AA1045" s="56"/>
      <c r="AB1045" s="56"/>
      <c r="AC1045" s="56"/>
      <c r="AD1045" s="56"/>
      <c r="AE1045" s="56"/>
      <c r="AF1045" s="56"/>
      <c r="AG1045" s="56"/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  <c r="AY1045" s="56"/>
      <c r="AZ1045" s="56"/>
      <c r="BA1045" s="56"/>
      <c r="BB1045" s="56"/>
      <c r="BC1045" s="56"/>
      <c r="BD1045" s="56"/>
      <c r="BE1045" s="56"/>
      <c r="BF1045" s="56"/>
      <c r="BG1045" s="56"/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  <c r="BU1045" s="56"/>
      <c r="BV1045" s="56"/>
      <c r="BW1045" s="56"/>
      <c r="BX1045" s="56"/>
      <c r="BY1045" s="56"/>
      <c r="BZ1045" s="56"/>
      <c r="CA1045" s="56"/>
      <c r="CB1045" s="56"/>
      <c r="CC1045" s="56"/>
      <c r="CD1045" s="56"/>
      <c r="CE1045" s="56"/>
      <c r="CF1045" s="56"/>
      <c r="CG1045" s="56"/>
      <c r="CH1045" s="56"/>
      <c r="CI1045" s="56"/>
      <c r="CJ1045" s="56"/>
      <c r="CK1045" s="56"/>
      <c r="CL1045" s="56"/>
      <c r="CM1045" s="56"/>
      <c r="CN1045" s="56"/>
      <c r="CO1045" s="56"/>
      <c r="CP1045" s="56"/>
      <c r="CQ1045" s="56"/>
      <c r="CR1045" s="56"/>
      <c r="CS1045" s="56"/>
      <c r="CT1045" s="56"/>
      <c r="CU1045" s="56"/>
      <c r="CV1045" s="56"/>
      <c r="CW1045" s="56"/>
      <c r="CX1045" s="56"/>
      <c r="CY1045" s="56"/>
      <c r="CZ1045" s="56"/>
      <c r="DA1045" s="56"/>
      <c r="DB1045" s="56"/>
      <c r="DC1045" s="56"/>
      <c r="DD1045" s="56"/>
      <c r="DE1045" s="56"/>
      <c r="DF1045" s="56"/>
      <c r="DG1045" s="56"/>
      <c r="DH1045" s="56"/>
      <c r="DI1045" s="56"/>
      <c r="DJ1045" s="56"/>
      <c r="DK1045" s="56"/>
      <c r="DL1045" s="56"/>
      <c r="DM1045" s="56"/>
      <c r="DN1045" s="56"/>
      <c r="DO1045" s="56"/>
      <c r="DP1045" s="56"/>
      <c r="DQ1045" s="56"/>
      <c r="DR1045" s="56"/>
      <c r="DS1045" s="56"/>
      <c r="DT1045" s="56"/>
      <c r="DU1045" s="56"/>
      <c r="DV1045" s="56"/>
      <c r="DW1045" s="56"/>
      <c r="DX1045" s="56"/>
      <c r="DY1045" s="56"/>
      <c r="DZ1045" s="56"/>
      <c r="EA1045" s="56"/>
      <c r="EB1045" s="56"/>
      <c r="EC1045" s="56"/>
      <c r="ED1045" s="56"/>
      <c r="EE1045" s="56"/>
      <c r="EF1045" s="56"/>
      <c r="EG1045" s="56"/>
      <c r="EH1045" s="56"/>
      <c r="EI1045" s="56"/>
      <c r="EJ1045" s="56"/>
      <c r="EK1045" s="56"/>
      <c r="EL1045" s="56"/>
      <c r="EM1045" s="56"/>
      <c r="EN1045" s="56"/>
      <c r="EO1045" s="56"/>
      <c r="EP1045" s="56"/>
      <c r="EQ1045" s="56"/>
      <c r="ER1045" s="56"/>
      <c r="ES1045" s="56"/>
      <c r="ET1045" s="56"/>
      <c r="EU1045" s="56"/>
      <c r="EV1045" s="56"/>
      <c r="EW1045" s="56"/>
      <c r="EX1045" s="56"/>
      <c r="EY1045" s="56"/>
      <c r="EZ1045" s="56"/>
      <c r="FA1045" s="56"/>
      <c r="FB1045" s="56"/>
      <c r="FC1045" s="56"/>
      <c r="FD1045" s="56"/>
      <c r="FE1045" s="56"/>
      <c r="FF1045" s="56"/>
      <c r="FG1045" s="56"/>
      <c r="FH1045" s="56"/>
      <c r="FI1045" s="56"/>
      <c r="FJ1045" s="56"/>
      <c r="FK1045" s="56"/>
      <c r="FL1045" s="56"/>
      <c r="FM1045" s="56"/>
      <c r="FN1045" s="56"/>
      <c r="FO1045" s="56"/>
      <c r="FP1045" s="56"/>
      <c r="FQ1045" s="56"/>
      <c r="FR1045" s="56"/>
      <c r="FS1045" s="56"/>
      <c r="FT1045" s="56"/>
      <c r="FU1045" s="56"/>
      <c r="FV1045" s="56"/>
      <c r="FW1045" s="56"/>
      <c r="FX1045" s="56"/>
      <c r="FY1045" s="56"/>
      <c r="FZ1045" s="56"/>
      <c r="GA1045" s="56"/>
      <c r="GB1045" s="56"/>
      <c r="GC1045" s="56"/>
      <c r="GD1045" s="56"/>
      <c r="GE1045" s="56"/>
      <c r="GF1045" s="56"/>
      <c r="GG1045" s="56"/>
      <c r="GH1045" s="56"/>
      <c r="GI1045" s="56"/>
      <c r="GJ1045" s="56"/>
      <c r="GK1045" s="56"/>
      <c r="GL1045" s="56"/>
      <c r="GM1045" s="56"/>
      <c r="GN1045" s="56"/>
      <c r="GO1045" s="56"/>
      <c r="GP1045" s="56"/>
      <c r="GQ1045" s="56"/>
      <c r="GR1045" s="56"/>
      <c r="GS1045" s="56"/>
      <c r="GT1045" s="56"/>
      <c r="GU1045" s="56"/>
      <c r="GV1045" s="56"/>
      <c r="GW1045" s="56"/>
      <c r="GX1045" s="56"/>
      <c r="GY1045" s="56"/>
      <c r="GZ1045" s="56"/>
      <c r="HA1045" s="56"/>
      <c r="HB1045" s="56"/>
      <c r="HC1045" s="56"/>
      <c r="HD1045" s="56"/>
      <c r="HE1045" s="56"/>
      <c r="HF1045" s="56"/>
      <c r="HG1045" s="56"/>
      <c r="HH1045" s="56"/>
      <c r="HI1045" s="56"/>
      <c r="HJ1045" s="56"/>
      <c r="HK1045" s="56"/>
      <c r="HL1045" s="56"/>
      <c r="HM1045" s="56"/>
    </row>
    <row r="1046" spans="2:221" x14ac:dyDescent="0.25">
      <c r="B1046" s="56"/>
      <c r="C1046" s="56"/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6"/>
      <c r="O1046" s="56"/>
      <c r="P1046" s="56"/>
      <c r="Q1046" s="56"/>
      <c r="R1046" s="56"/>
      <c r="S1046" s="56"/>
      <c r="T1046" s="56"/>
      <c r="U1046" s="56"/>
      <c r="V1046" s="56"/>
      <c r="W1046" s="56"/>
      <c r="X1046" s="56"/>
      <c r="Y1046" s="56"/>
      <c r="Z1046" s="56"/>
      <c r="AA1046" s="56"/>
      <c r="AB1046" s="56"/>
      <c r="AC1046" s="56"/>
      <c r="AD1046" s="56"/>
      <c r="AE1046" s="56"/>
      <c r="AF1046" s="56"/>
      <c r="AG1046" s="56"/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/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  <c r="BU1046" s="56"/>
      <c r="BV1046" s="56"/>
      <c r="BW1046" s="56"/>
      <c r="BX1046" s="56"/>
      <c r="BY1046" s="56"/>
      <c r="BZ1046" s="56"/>
      <c r="CA1046" s="56"/>
      <c r="CB1046" s="56"/>
      <c r="CC1046" s="56"/>
      <c r="CD1046" s="56"/>
      <c r="CE1046" s="56"/>
      <c r="CF1046" s="56"/>
      <c r="CG1046" s="56"/>
      <c r="CH1046" s="56"/>
      <c r="CI1046" s="56"/>
      <c r="CJ1046" s="56"/>
      <c r="CK1046" s="56"/>
      <c r="CL1046" s="56"/>
      <c r="CM1046" s="56"/>
      <c r="CN1046" s="56"/>
      <c r="CO1046" s="56"/>
      <c r="CP1046" s="56"/>
      <c r="CQ1046" s="56"/>
      <c r="CR1046" s="56"/>
      <c r="CS1046" s="56"/>
      <c r="CT1046" s="56"/>
      <c r="CU1046" s="56"/>
      <c r="CV1046" s="56"/>
      <c r="CW1046" s="56"/>
      <c r="CX1046" s="56"/>
      <c r="CY1046" s="56"/>
      <c r="CZ1046" s="56"/>
      <c r="DA1046" s="56"/>
      <c r="DB1046" s="56"/>
      <c r="DC1046" s="56"/>
      <c r="DD1046" s="56"/>
      <c r="DE1046" s="56"/>
      <c r="DF1046" s="56"/>
      <c r="DG1046" s="56"/>
      <c r="DH1046" s="56"/>
      <c r="DI1046" s="56"/>
      <c r="DJ1046" s="56"/>
      <c r="DK1046" s="56"/>
      <c r="DL1046" s="56"/>
      <c r="DM1046" s="56"/>
      <c r="DN1046" s="56"/>
      <c r="DO1046" s="56"/>
      <c r="DP1046" s="56"/>
      <c r="DQ1046" s="56"/>
      <c r="DR1046" s="56"/>
      <c r="DS1046" s="56"/>
      <c r="DT1046" s="56"/>
      <c r="DU1046" s="56"/>
      <c r="DV1046" s="56"/>
      <c r="DW1046" s="56"/>
      <c r="DX1046" s="56"/>
      <c r="DY1046" s="56"/>
      <c r="DZ1046" s="56"/>
      <c r="EA1046" s="56"/>
      <c r="EB1046" s="56"/>
      <c r="EC1046" s="56"/>
      <c r="ED1046" s="56"/>
      <c r="EE1046" s="56"/>
      <c r="EF1046" s="56"/>
      <c r="EG1046" s="56"/>
      <c r="EH1046" s="56"/>
      <c r="EI1046" s="56"/>
      <c r="EJ1046" s="56"/>
      <c r="EK1046" s="56"/>
      <c r="EL1046" s="56"/>
      <c r="EM1046" s="56"/>
      <c r="EN1046" s="56"/>
      <c r="EO1046" s="56"/>
      <c r="EP1046" s="56"/>
      <c r="EQ1046" s="56"/>
      <c r="ER1046" s="56"/>
      <c r="ES1046" s="56"/>
      <c r="ET1046" s="56"/>
      <c r="EU1046" s="56"/>
      <c r="EV1046" s="56"/>
      <c r="EW1046" s="56"/>
      <c r="EX1046" s="56"/>
      <c r="EY1046" s="56"/>
      <c r="EZ1046" s="56"/>
      <c r="FA1046" s="56"/>
      <c r="FB1046" s="56"/>
      <c r="FC1046" s="56"/>
      <c r="FD1046" s="56"/>
      <c r="FE1046" s="56"/>
      <c r="FF1046" s="56"/>
      <c r="FG1046" s="56"/>
      <c r="FH1046" s="56"/>
      <c r="FI1046" s="56"/>
      <c r="FJ1046" s="56"/>
      <c r="FK1046" s="56"/>
      <c r="FL1046" s="56"/>
      <c r="FM1046" s="56"/>
      <c r="FN1046" s="56"/>
      <c r="FO1046" s="56"/>
      <c r="FP1046" s="56"/>
      <c r="FQ1046" s="56"/>
      <c r="FR1046" s="56"/>
      <c r="FS1046" s="56"/>
      <c r="FT1046" s="56"/>
      <c r="FU1046" s="56"/>
      <c r="FV1046" s="56"/>
      <c r="FW1046" s="56"/>
      <c r="FX1046" s="56"/>
      <c r="FY1046" s="56"/>
      <c r="FZ1046" s="56"/>
      <c r="GA1046" s="56"/>
      <c r="GB1046" s="56"/>
      <c r="GC1046" s="56"/>
      <c r="GD1046" s="56"/>
      <c r="GE1046" s="56"/>
      <c r="GF1046" s="56"/>
      <c r="GG1046" s="56"/>
      <c r="GH1046" s="56"/>
      <c r="GI1046" s="56"/>
      <c r="GJ1046" s="56"/>
      <c r="GK1046" s="56"/>
      <c r="GL1046" s="56"/>
      <c r="GM1046" s="56"/>
      <c r="GN1046" s="56"/>
      <c r="GO1046" s="56"/>
      <c r="GP1046" s="56"/>
      <c r="GQ1046" s="56"/>
      <c r="GR1046" s="56"/>
      <c r="GS1046" s="56"/>
      <c r="GT1046" s="56"/>
      <c r="GU1046" s="56"/>
      <c r="GV1046" s="56"/>
      <c r="GW1046" s="56"/>
      <c r="GX1046" s="56"/>
      <c r="GY1046" s="56"/>
      <c r="GZ1046" s="56"/>
      <c r="HA1046" s="56"/>
      <c r="HB1046" s="56"/>
      <c r="HC1046" s="56"/>
      <c r="HD1046" s="56"/>
      <c r="HE1046" s="56"/>
      <c r="HF1046" s="56"/>
      <c r="HG1046" s="56"/>
      <c r="HH1046" s="56"/>
      <c r="HI1046" s="56"/>
      <c r="HJ1046" s="56"/>
      <c r="HK1046" s="56"/>
      <c r="HL1046" s="56"/>
      <c r="HM1046" s="56"/>
    </row>
    <row r="1047" spans="2:221" x14ac:dyDescent="0.25">
      <c r="B1047" s="56"/>
      <c r="C1047" s="56"/>
      <c r="D1047" s="56"/>
      <c r="E1047" s="56"/>
      <c r="F1047" s="56"/>
      <c r="G1047" s="56"/>
      <c r="H1047" s="56"/>
      <c r="I1047" s="56"/>
      <c r="J1047" s="56"/>
      <c r="K1047" s="56"/>
      <c r="L1047" s="56"/>
      <c r="M1047" s="56"/>
      <c r="N1047" s="56"/>
      <c r="O1047" s="56"/>
      <c r="P1047" s="56"/>
      <c r="Q1047" s="56"/>
      <c r="R1047" s="56"/>
      <c r="S1047" s="56"/>
      <c r="T1047" s="56"/>
      <c r="U1047" s="56"/>
      <c r="V1047" s="56"/>
      <c r="W1047" s="56"/>
      <c r="X1047" s="56"/>
      <c r="Y1047" s="56"/>
      <c r="Z1047" s="56"/>
      <c r="AA1047" s="56"/>
      <c r="AB1047" s="56"/>
      <c r="AC1047" s="56"/>
      <c r="AD1047" s="56"/>
      <c r="AE1047" s="56"/>
      <c r="AF1047" s="56"/>
      <c r="AG1047" s="56"/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/>
      <c r="BF1047" s="56"/>
      <c r="BG1047" s="56"/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  <c r="BU1047" s="56"/>
      <c r="BV1047" s="56"/>
      <c r="BW1047" s="56"/>
      <c r="BX1047" s="56"/>
      <c r="BY1047" s="56"/>
      <c r="BZ1047" s="56"/>
      <c r="CA1047" s="56"/>
      <c r="CB1047" s="56"/>
      <c r="CC1047" s="56"/>
      <c r="CD1047" s="56"/>
      <c r="CE1047" s="56"/>
      <c r="CF1047" s="56"/>
      <c r="CG1047" s="56"/>
      <c r="CH1047" s="56"/>
      <c r="CI1047" s="56"/>
      <c r="CJ1047" s="56"/>
      <c r="CK1047" s="56"/>
      <c r="CL1047" s="56"/>
      <c r="CM1047" s="56"/>
      <c r="CN1047" s="56"/>
      <c r="CO1047" s="56"/>
      <c r="CP1047" s="56"/>
      <c r="CQ1047" s="56"/>
      <c r="CR1047" s="56"/>
      <c r="CS1047" s="56"/>
      <c r="CT1047" s="56"/>
      <c r="CU1047" s="56"/>
      <c r="CV1047" s="56"/>
      <c r="CW1047" s="56"/>
      <c r="CX1047" s="56"/>
      <c r="CY1047" s="56"/>
      <c r="CZ1047" s="56"/>
      <c r="DA1047" s="56"/>
      <c r="DB1047" s="56"/>
      <c r="DC1047" s="56"/>
      <c r="DD1047" s="56"/>
      <c r="DE1047" s="56"/>
      <c r="DF1047" s="56"/>
      <c r="DG1047" s="56"/>
      <c r="DH1047" s="56"/>
      <c r="DI1047" s="56"/>
      <c r="DJ1047" s="56"/>
      <c r="DK1047" s="56"/>
      <c r="DL1047" s="56"/>
      <c r="DM1047" s="56"/>
      <c r="DN1047" s="56"/>
      <c r="DO1047" s="56"/>
      <c r="DP1047" s="56"/>
      <c r="DQ1047" s="56"/>
      <c r="DR1047" s="56"/>
      <c r="DS1047" s="56"/>
      <c r="DT1047" s="56"/>
      <c r="DU1047" s="56"/>
      <c r="DV1047" s="56"/>
      <c r="DW1047" s="56"/>
      <c r="DX1047" s="56"/>
      <c r="DY1047" s="56"/>
      <c r="DZ1047" s="56"/>
      <c r="EA1047" s="56"/>
      <c r="EB1047" s="56"/>
      <c r="EC1047" s="56"/>
      <c r="ED1047" s="56"/>
      <c r="EE1047" s="56"/>
      <c r="EF1047" s="56"/>
      <c r="EG1047" s="56"/>
      <c r="EH1047" s="56"/>
      <c r="EI1047" s="56"/>
      <c r="EJ1047" s="56"/>
      <c r="EK1047" s="56"/>
      <c r="EL1047" s="56"/>
      <c r="EM1047" s="56"/>
      <c r="EN1047" s="56"/>
      <c r="EO1047" s="56"/>
      <c r="EP1047" s="56"/>
      <c r="EQ1047" s="56"/>
      <c r="ER1047" s="56"/>
      <c r="ES1047" s="56"/>
      <c r="ET1047" s="56"/>
      <c r="EU1047" s="56"/>
      <c r="EV1047" s="56"/>
      <c r="EW1047" s="56"/>
      <c r="EX1047" s="56"/>
      <c r="EY1047" s="56"/>
      <c r="EZ1047" s="56"/>
      <c r="FA1047" s="56"/>
      <c r="FB1047" s="56"/>
      <c r="FC1047" s="56"/>
      <c r="FD1047" s="56"/>
      <c r="FE1047" s="56"/>
      <c r="FF1047" s="56"/>
      <c r="FG1047" s="56"/>
      <c r="FH1047" s="56"/>
      <c r="FI1047" s="56"/>
      <c r="FJ1047" s="56"/>
      <c r="FK1047" s="56"/>
      <c r="FL1047" s="56"/>
      <c r="FM1047" s="56"/>
      <c r="FN1047" s="56"/>
      <c r="FO1047" s="56"/>
      <c r="FP1047" s="56"/>
      <c r="FQ1047" s="56"/>
      <c r="FR1047" s="56"/>
      <c r="FS1047" s="56"/>
      <c r="FT1047" s="56"/>
      <c r="FU1047" s="56"/>
      <c r="FV1047" s="56"/>
      <c r="FW1047" s="56"/>
      <c r="FX1047" s="56"/>
      <c r="FY1047" s="56"/>
      <c r="FZ1047" s="56"/>
      <c r="GA1047" s="56"/>
      <c r="GB1047" s="56"/>
      <c r="GC1047" s="56"/>
      <c r="GD1047" s="56"/>
      <c r="GE1047" s="56"/>
      <c r="GF1047" s="56"/>
      <c r="GG1047" s="56"/>
      <c r="GH1047" s="56"/>
      <c r="GI1047" s="56"/>
      <c r="GJ1047" s="56"/>
      <c r="GK1047" s="56"/>
      <c r="GL1047" s="56"/>
      <c r="GM1047" s="56"/>
      <c r="GN1047" s="56"/>
      <c r="GO1047" s="56"/>
      <c r="GP1047" s="56"/>
      <c r="GQ1047" s="56"/>
      <c r="GR1047" s="56"/>
      <c r="GS1047" s="56"/>
      <c r="GT1047" s="56"/>
      <c r="GU1047" s="56"/>
      <c r="GV1047" s="56"/>
      <c r="GW1047" s="56"/>
      <c r="GX1047" s="56"/>
      <c r="GY1047" s="56"/>
      <c r="GZ1047" s="56"/>
      <c r="HA1047" s="56"/>
      <c r="HB1047" s="56"/>
      <c r="HC1047" s="56"/>
      <c r="HD1047" s="56"/>
      <c r="HE1047" s="56"/>
      <c r="HF1047" s="56"/>
      <c r="HG1047" s="56"/>
      <c r="HH1047" s="56"/>
      <c r="HI1047" s="56"/>
      <c r="HJ1047" s="56"/>
      <c r="HK1047" s="56"/>
      <c r="HL1047" s="56"/>
      <c r="HM1047" s="56"/>
    </row>
    <row r="1048" spans="2:221" x14ac:dyDescent="0.25">
      <c r="B1048" s="56"/>
      <c r="C1048" s="56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6"/>
      <c r="O1048" s="56"/>
      <c r="P1048" s="56"/>
      <c r="Q1048" s="56"/>
      <c r="R1048" s="56"/>
      <c r="S1048" s="56"/>
      <c r="T1048" s="56"/>
      <c r="U1048" s="56"/>
      <c r="V1048" s="56"/>
      <c r="W1048" s="56"/>
      <c r="X1048" s="56"/>
      <c r="Y1048" s="56"/>
      <c r="Z1048" s="56"/>
      <c r="AA1048" s="56"/>
      <c r="AB1048" s="56"/>
      <c r="AC1048" s="56"/>
      <c r="AD1048" s="56"/>
      <c r="AE1048" s="56"/>
      <c r="AF1048" s="56"/>
      <c r="AG1048" s="56"/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/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  <c r="BU1048" s="56"/>
      <c r="BV1048" s="56"/>
      <c r="BW1048" s="56"/>
      <c r="BX1048" s="56"/>
      <c r="BY1048" s="56"/>
      <c r="BZ1048" s="56"/>
      <c r="CA1048" s="56"/>
      <c r="CB1048" s="56"/>
      <c r="CC1048" s="56"/>
      <c r="CD1048" s="56"/>
      <c r="CE1048" s="56"/>
      <c r="CF1048" s="56"/>
      <c r="CG1048" s="56"/>
      <c r="CH1048" s="56"/>
      <c r="CI1048" s="56"/>
      <c r="CJ1048" s="56"/>
      <c r="CK1048" s="56"/>
      <c r="CL1048" s="56"/>
      <c r="CM1048" s="56"/>
      <c r="CN1048" s="56"/>
      <c r="CO1048" s="56"/>
      <c r="CP1048" s="56"/>
      <c r="CQ1048" s="56"/>
      <c r="CR1048" s="56"/>
      <c r="CS1048" s="56"/>
      <c r="CT1048" s="56"/>
      <c r="CU1048" s="56"/>
      <c r="CV1048" s="56"/>
      <c r="CW1048" s="56"/>
      <c r="CX1048" s="56"/>
      <c r="CY1048" s="56"/>
      <c r="CZ1048" s="56"/>
      <c r="DA1048" s="56"/>
      <c r="DB1048" s="56"/>
      <c r="DC1048" s="56"/>
      <c r="DD1048" s="56"/>
      <c r="DE1048" s="56"/>
      <c r="DF1048" s="56"/>
      <c r="DG1048" s="56"/>
      <c r="DH1048" s="56"/>
      <c r="DI1048" s="56"/>
      <c r="DJ1048" s="56"/>
      <c r="DK1048" s="56"/>
      <c r="DL1048" s="56"/>
      <c r="DM1048" s="56"/>
      <c r="DN1048" s="56"/>
      <c r="DO1048" s="56"/>
      <c r="DP1048" s="56"/>
      <c r="DQ1048" s="56"/>
      <c r="DR1048" s="56"/>
      <c r="DS1048" s="56"/>
      <c r="DT1048" s="56"/>
      <c r="DU1048" s="56"/>
      <c r="DV1048" s="56"/>
      <c r="DW1048" s="56"/>
      <c r="DX1048" s="56"/>
      <c r="DY1048" s="56"/>
      <c r="DZ1048" s="56"/>
      <c r="EA1048" s="56"/>
      <c r="EB1048" s="56"/>
      <c r="EC1048" s="56"/>
      <c r="ED1048" s="56"/>
      <c r="EE1048" s="56"/>
      <c r="EF1048" s="56"/>
      <c r="EG1048" s="56"/>
      <c r="EH1048" s="56"/>
      <c r="EI1048" s="56"/>
      <c r="EJ1048" s="56"/>
      <c r="EK1048" s="56"/>
      <c r="EL1048" s="56"/>
      <c r="EM1048" s="56"/>
      <c r="EN1048" s="56"/>
      <c r="EO1048" s="56"/>
      <c r="EP1048" s="56"/>
      <c r="EQ1048" s="56"/>
      <c r="ER1048" s="56"/>
      <c r="ES1048" s="56"/>
      <c r="ET1048" s="56"/>
      <c r="EU1048" s="56"/>
      <c r="EV1048" s="56"/>
      <c r="EW1048" s="56"/>
      <c r="EX1048" s="56"/>
      <c r="EY1048" s="56"/>
      <c r="EZ1048" s="56"/>
      <c r="FA1048" s="56"/>
      <c r="FB1048" s="56"/>
      <c r="FC1048" s="56"/>
      <c r="FD1048" s="56"/>
      <c r="FE1048" s="56"/>
      <c r="FF1048" s="56"/>
      <c r="FG1048" s="56"/>
      <c r="FH1048" s="56"/>
      <c r="FI1048" s="56"/>
      <c r="FJ1048" s="56"/>
      <c r="FK1048" s="56"/>
      <c r="FL1048" s="56"/>
      <c r="FM1048" s="56"/>
      <c r="FN1048" s="56"/>
      <c r="FO1048" s="56"/>
      <c r="FP1048" s="56"/>
      <c r="FQ1048" s="56"/>
      <c r="FR1048" s="56"/>
      <c r="FS1048" s="56"/>
      <c r="FT1048" s="56"/>
      <c r="FU1048" s="56"/>
      <c r="FV1048" s="56"/>
      <c r="FW1048" s="56"/>
      <c r="FX1048" s="56"/>
      <c r="FY1048" s="56"/>
      <c r="FZ1048" s="56"/>
      <c r="GA1048" s="56"/>
      <c r="GB1048" s="56"/>
      <c r="GC1048" s="56"/>
      <c r="GD1048" s="56"/>
      <c r="GE1048" s="56"/>
      <c r="GF1048" s="56"/>
      <c r="GG1048" s="56"/>
      <c r="GH1048" s="56"/>
      <c r="GI1048" s="56"/>
      <c r="GJ1048" s="56"/>
      <c r="GK1048" s="56"/>
      <c r="GL1048" s="56"/>
      <c r="GM1048" s="56"/>
      <c r="GN1048" s="56"/>
      <c r="GO1048" s="56"/>
      <c r="GP1048" s="56"/>
      <c r="GQ1048" s="56"/>
      <c r="GR1048" s="56"/>
      <c r="GS1048" s="56"/>
      <c r="GT1048" s="56"/>
      <c r="GU1048" s="56"/>
      <c r="GV1048" s="56"/>
      <c r="GW1048" s="56"/>
      <c r="GX1048" s="56"/>
      <c r="GY1048" s="56"/>
      <c r="GZ1048" s="56"/>
      <c r="HA1048" s="56"/>
      <c r="HB1048" s="56"/>
      <c r="HC1048" s="56"/>
      <c r="HD1048" s="56"/>
      <c r="HE1048" s="56"/>
      <c r="HF1048" s="56"/>
      <c r="HG1048" s="56"/>
      <c r="HH1048" s="56"/>
      <c r="HI1048" s="56"/>
      <c r="HJ1048" s="56"/>
      <c r="HK1048" s="56"/>
      <c r="HL1048" s="56"/>
      <c r="HM1048" s="56"/>
    </row>
    <row r="1049" spans="2:221" x14ac:dyDescent="0.25">
      <c r="B1049" s="56"/>
      <c r="C1049" s="56"/>
      <c r="D1049" s="56"/>
      <c r="E1049" s="56"/>
      <c r="F1049" s="56"/>
      <c r="G1049" s="56"/>
      <c r="H1049" s="56"/>
      <c r="I1049" s="56"/>
      <c r="J1049" s="56"/>
      <c r="K1049" s="56"/>
      <c r="L1049" s="56"/>
      <c r="M1049" s="56"/>
      <c r="N1049" s="56"/>
      <c r="O1049" s="56"/>
      <c r="P1049" s="56"/>
      <c r="Q1049" s="56"/>
      <c r="R1049" s="56"/>
      <c r="S1049" s="56"/>
      <c r="T1049" s="56"/>
      <c r="U1049" s="56"/>
      <c r="V1049" s="56"/>
      <c r="W1049" s="56"/>
      <c r="X1049" s="56"/>
      <c r="Y1049" s="56"/>
      <c r="Z1049" s="56"/>
      <c r="AA1049" s="56"/>
      <c r="AB1049" s="56"/>
      <c r="AC1049" s="56"/>
      <c r="AD1049" s="56"/>
      <c r="AE1049" s="56"/>
      <c r="AF1049" s="56"/>
      <c r="AG1049" s="56"/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  <c r="AY1049" s="56"/>
      <c r="AZ1049" s="56"/>
      <c r="BA1049" s="56"/>
      <c r="BB1049" s="56"/>
      <c r="BC1049" s="56"/>
      <c r="BD1049" s="56"/>
      <c r="BE1049" s="56"/>
      <c r="BF1049" s="56"/>
      <c r="BG1049" s="56"/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  <c r="BU1049" s="56"/>
      <c r="BV1049" s="56"/>
      <c r="BW1049" s="56"/>
      <c r="BX1049" s="56"/>
      <c r="BY1049" s="56"/>
      <c r="BZ1049" s="56"/>
      <c r="CA1049" s="56"/>
      <c r="CB1049" s="56"/>
      <c r="CC1049" s="56"/>
      <c r="CD1049" s="56"/>
      <c r="CE1049" s="56"/>
      <c r="CF1049" s="56"/>
      <c r="CG1049" s="56"/>
      <c r="CH1049" s="56"/>
      <c r="CI1049" s="56"/>
      <c r="CJ1049" s="56"/>
      <c r="CK1049" s="56"/>
      <c r="CL1049" s="56"/>
      <c r="CM1049" s="56"/>
      <c r="CN1049" s="56"/>
      <c r="CO1049" s="56"/>
      <c r="CP1049" s="56"/>
      <c r="CQ1049" s="56"/>
      <c r="CR1049" s="56"/>
      <c r="CS1049" s="56"/>
      <c r="CT1049" s="56"/>
      <c r="CU1049" s="56"/>
      <c r="CV1049" s="56"/>
      <c r="CW1049" s="56"/>
      <c r="CX1049" s="56"/>
      <c r="CY1049" s="56"/>
      <c r="CZ1049" s="56"/>
      <c r="DA1049" s="56"/>
      <c r="DB1049" s="56"/>
      <c r="DC1049" s="56"/>
      <c r="DD1049" s="56"/>
      <c r="DE1049" s="56"/>
      <c r="DF1049" s="56"/>
      <c r="DG1049" s="56"/>
      <c r="DH1049" s="56"/>
      <c r="DI1049" s="56"/>
      <c r="DJ1049" s="56"/>
      <c r="DK1049" s="56"/>
      <c r="DL1049" s="56"/>
      <c r="DM1049" s="56"/>
      <c r="DN1049" s="56"/>
      <c r="DO1049" s="56"/>
      <c r="DP1049" s="56"/>
      <c r="DQ1049" s="56"/>
      <c r="DR1049" s="56"/>
      <c r="DS1049" s="56"/>
      <c r="DT1049" s="56"/>
      <c r="DU1049" s="56"/>
      <c r="DV1049" s="56"/>
      <c r="DW1049" s="56"/>
      <c r="DX1049" s="56"/>
      <c r="DY1049" s="56"/>
      <c r="DZ1049" s="56"/>
      <c r="EA1049" s="56"/>
      <c r="EB1049" s="56"/>
      <c r="EC1049" s="56"/>
      <c r="ED1049" s="56"/>
      <c r="EE1049" s="56"/>
      <c r="EF1049" s="56"/>
      <c r="EG1049" s="56"/>
      <c r="EH1049" s="56"/>
      <c r="EI1049" s="56"/>
      <c r="EJ1049" s="56"/>
      <c r="EK1049" s="56"/>
      <c r="EL1049" s="56"/>
      <c r="EM1049" s="56"/>
      <c r="EN1049" s="56"/>
      <c r="EO1049" s="56"/>
      <c r="EP1049" s="56"/>
      <c r="EQ1049" s="56"/>
      <c r="ER1049" s="56"/>
      <c r="ES1049" s="56"/>
      <c r="ET1049" s="56"/>
      <c r="EU1049" s="56"/>
      <c r="EV1049" s="56"/>
      <c r="EW1049" s="56"/>
      <c r="EX1049" s="56"/>
      <c r="EY1049" s="56"/>
      <c r="EZ1049" s="56"/>
      <c r="FA1049" s="56"/>
      <c r="FB1049" s="56"/>
      <c r="FC1049" s="56"/>
      <c r="FD1049" s="56"/>
      <c r="FE1049" s="56"/>
      <c r="FF1049" s="56"/>
      <c r="FG1049" s="56"/>
      <c r="FH1049" s="56"/>
      <c r="FI1049" s="56"/>
      <c r="FJ1049" s="56"/>
      <c r="FK1049" s="56"/>
      <c r="FL1049" s="56"/>
      <c r="FM1049" s="56"/>
      <c r="FN1049" s="56"/>
      <c r="FO1049" s="56"/>
      <c r="FP1049" s="56"/>
      <c r="FQ1049" s="56"/>
      <c r="FR1049" s="56"/>
      <c r="FS1049" s="56"/>
      <c r="FT1049" s="56"/>
      <c r="FU1049" s="56"/>
      <c r="FV1049" s="56"/>
      <c r="FW1049" s="56"/>
      <c r="FX1049" s="56"/>
      <c r="FY1049" s="56"/>
      <c r="FZ1049" s="56"/>
      <c r="GA1049" s="56"/>
      <c r="GB1049" s="56"/>
      <c r="GC1049" s="56"/>
      <c r="GD1049" s="56"/>
      <c r="GE1049" s="56"/>
      <c r="GF1049" s="56"/>
      <c r="GG1049" s="56"/>
      <c r="GH1049" s="56"/>
      <c r="GI1049" s="56"/>
      <c r="GJ1049" s="56"/>
      <c r="GK1049" s="56"/>
      <c r="GL1049" s="56"/>
      <c r="GM1049" s="56"/>
      <c r="GN1049" s="56"/>
      <c r="GO1049" s="56"/>
      <c r="GP1049" s="56"/>
      <c r="GQ1049" s="56"/>
      <c r="GR1049" s="56"/>
      <c r="GS1049" s="56"/>
      <c r="GT1049" s="56"/>
      <c r="GU1049" s="56"/>
      <c r="GV1049" s="56"/>
      <c r="GW1049" s="56"/>
      <c r="GX1049" s="56"/>
      <c r="GY1049" s="56"/>
      <c r="GZ1049" s="56"/>
      <c r="HA1049" s="56"/>
      <c r="HB1049" s="56"/>
      <c r="HC1049" s="56"/>
      <c r="HD1049" s="56"/>
      <c r="HE1049" s="56"/>
      <c r="HF1049" s="56"/>
      <c r="HG1049" s="56"/>
      <c r="HH1049" s="56"/>
      <c r="HI1049" s="56"/>
      <c r="HJ1049" s="56"/>
      <c r="HK1049" s="56"/>
      <c r="HL1049" s="56"/>
      <c r="HM1049" s="56"/>
    </row>
    <row r="1050" spans="2:221" x14ac:dyDescent="0.25">
      <c r="B1050" s="56"/>
      <c r="C1050" s="56"/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6"/>
      <c r="O1050" s="56"/>
      <c r="P1050" s="56"/>
      <c r="Q1050" s="56"/>
      <c r="R1050" s="56"/>
      <c r="S1050" s="56"/>
      <c r="T1050" s="56"/>
      <c r="U1050" s="56"/>
      <c r="V1050" s="56"/>
      <c r="W1050" s="56"/>
      <c r="X1050" s="56"/>
      <c r="Y1050" s="56"/>
      <c r="Z1050" s="56"/>
      <c r="AA1050" s="56"/>
      <c r="AB1050" s="56"/>
      <c r="AC1050" s="56"/>
      <c r="AD1050" s="56"/>
      <c r="AE1050" s="56"/>
      <c r="AF1050" s="56"/>
      <c r="AG1050" s="56"/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/>
      <c r="BF1050" s="56"/>
      <c r="BG1050" s="56"/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  <c r="BU1050" s="56"/>
      <c r="BV1050" s="56"/>
      <c r="BW1050" s="56"/>
      <c r="BX1050" s="56"/>
      <c r="BY1050" s="56"/>
      <c r="BZ1050" s="56"/>
      <c r="CA1050" s="56"/>
      <c r="CB1050" s="56"/>
      <c r="CC1050" s="56"/>
      <c r="CD1050" s="56"/>
      <c r="CE1050" s="56"/>
      <c r="CF1050" s="56"/>
      <c r="CG1050" s="56"/>
      <c r="CH1050" s="56"/>
      <c r="CI1050" s="56"/>
      <c r="CJ1050" s="56"/>
      <c r="CK1050" s="56"/>
      <c r="CL1050" s="56"/>
      <c r="CM1050" s="56"/>
      <c r="CN1050" s="56"/>
      <c r="CO1050" s="56"/>
      <c r="CP1050" s="56"/>
      <c r="CQ1050" s="56"/>
      <c r="CR1050" s="56"/>
      <c r="CS1050" s="56"/>
      <c r="CT1050" s="56"/>
      <c r="CU1050" s="56"/>
      <c r="CV1050" s="56"/>
      <c r="CW1050" s="56"/>
      <c r="CX1050" s="56"/>
      <c r="CY1050" s="56"/>
      <c r="CZ1050" s="56"/>
      <c r="DA1050" s="56"/>
      <c r="DB1050" s="56"/>
      <c r="DC1050" s="56"/>
      <c r="DD1050" s="56"/>
      <c r="DE1050" s="56"/>
      <c r="DF1050" s="56"/>
      <c r="DG1050" s="56"/>
      <c r="DH1050" s="56"/>
      <c r="DI1050" s="56"/>
      <c r="DJ1050" s="56"/>
      <c r="DK1050" s="56"/>
      <c r="DL1050" s="56"/>
      <c r="DM1050" s="56"/>
      <c r="DN1050" s="56"/>
      <c r="DO1050" s="56"/>
      <c r="DP1050" s="56"/>
      <c r="DQ1050" s="56"/>
      <c r="DR1050" s="56"/>
      <c r="DS1050" s="56"/>
      <c r="DT1050" s="56"/>
      <c r="DU1050" s="56"/>
      <c r="DV1050" s="56"/>
      <c r="DW1050" s="56"/>
      <c r="DX1050" s="56"/>
      <c r="DY1050" s="56"/>
      <c r="DZ1050" s="56"/>
      <c r="EA1050" s="56"/>
      <c r="EB1050" s="56"/>
      <c r="EC1050" s="56"/>
      <c r="ED1050" s="56"/>
      <c r="EE1050" s="56"/>
      <c r="EF1050" s="56"/>
      <c r="EG1050" s="56"/>
      <c r="EH1050" s="56"/>
      <c r="EI1050" s="56"/>
      <c r="EJ1050" s="56"/>
      <c r="EK1050" s="56"/>
      <c r="EL1050" s="56"/>
      <c r="EM1050" s="56"/>
      <c r="EN1050" s="56"/>
      <c r="EO1050" s="56"/>
      <c r="EP1050" s="56"/>
      <c r="EQ1050" s="56"/>
      <c r="ER1050" s="56"/>
      <c r="ES1050" s="56"/>
      <c r="ET1050" s="56"/>
      <c r="EU1050" s="56"/>
      <c r="EV1050" s="56"/>
      <c r="EW1050" s="56"/>
      <c r="EX1050" s="56"/>
      <c r="EY1050" s="56"/>
      <c r="EZ1050" s="56"/>
      <c r="FA1050" s="56"/>
      <c r="FB1050" s="56"/>
      <c r="FC1050" s="56"/>
      <c r="FD1050" s="56"/>
      <c r="FE1050" s="56"/>
      <c r="FF1050" s="56"/>
      <c r="FG1050" s="56"/>
      <c r="FH1050" s="56"/>
      <c r="FI1050" s="56"/>
      <c r="FJ1050" s="56"/>
      <c r="FK1050" s="56"/>
      <c r="FL1050" s="56"/>
      <c r="FM1050" s="56"/>
      <c r="FN1050" s="56"/>
      <c r="FO1050" s="56"/>
      <c r="FP1050" s="56"/>
      <c r="FQ1050" s="56"/>
      <c r="FR1050" s="56"/>
      <c r="FS1050" s="56"/>
      <c r="FT1050" s="56"/>
      <c r="FU1050" s="56"/>
      <c r="FV1050" s="56"/>
      <c r="FW1050" s="56"/>
      <c r="FX1050" s="56"/>
      <c r="FY1050" s="56"/>
      <c r="FZ1050" s="56"/>
      <c r="GA1050" s="56"/>
      <c r="GB1050" s="56"/>
      <c r="GC1050" s="56"/>
      <c r="GD1050" s="56"/>
      <c r="GE1050" s="56"/>
      <c r="GF1050" s="56"/>
      <c r="GG1050" s="56"/>
      <c r="GH1050" s="56"/>
      <c r="GI1050" s="56"/>
      <c r="GJ1050" s="56"/>
      <c r="GK1050" s="56"/>
      <c r="GL1050" s="56"/>
      <c r="GM1050" s="56"/>
      <c r="GN1050" s="56"/>
      <c r="GO1050" s="56"/>
      <c r="GP1050" s="56"/>
      <c r="GQ1050" s="56"/>
      <c r="GR1050" s="56"/>
      <c r="GS1050" s="56"/>
      <c r="GT1050" s="56"/>
      <c r="GU1050" s="56"/>
      <c r="GV1050" s="56"/>
      <c r="GW1050" s="56"/>
      <c r="GX1050" s="56"/>
      <c r="GY1050" s="56"/>
      <c r="GZ1050" s="56"/>
      <c r="HA1050" s="56"/>
      <c r="HB1050" s="56"/>
      <c r="HC1050" s="56"/>
      <c r="HD1050" s="56"/>
      <c r="HE1050" s="56"/>
      <c r="HF1050" s="56"/>
      <c r="HG1050" s="56"/>
      <c r="HH1050" s="56"/>
      <c r="HI1050" s="56"/>
      <c r="HJ1050" s="56"/>
      <c r="HK1050" s="56"/>
      <c r="HL1050" s="56"/>
      <c r="HM1050" s="56"/>
    </row>
    <row r="1051" spans="2:221" x14ac:dyDescent="0.25">
      <c r="B1051" s="56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  <c r="O1051" s="56"/>
      <c r="P1051" s="56"/>
      <c r="Q1051" s="56"/>
      <c r="R1051" s="56"/>
      <c r="S1051" s="56"/>
      <c r="T1051" s="56"/>
      <c r="U1051" s="56"/>
      <c r="V1051" s="56"/>
      <c r="W1051" s="56"/>
      <c r="X1051" s="56"/>
      <c r="Y1051" s="56"/>
      <c r="Z1051" s="56"/>
      <c r="AA1051" s="56"/>
      <c r="AB1051" s="56"/>
      <c r="AC1051" s="56"/>
      <c r="AD1051" s="56"/>
      <c r="AE1051" s="56"/>
      <c r="AF1051" s="56"/>
      <c r="AG1051" s="56"/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/>
      <c r="BF1051" s="56"/>
      <c r="BG1051" s="56"/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  <c r="BU1051" s="56"/>
      <c r="BV1051" s="56"/>
      <c r="BW1051" s="56"/>
      <c r="BX1051" s="56"/>
      <c r="BY1051" s="56"/>
      <c r="BZ1051" s="56"/>
      <c r="CA1051" s="56"/>
      <c r="CB1051" s="56"/>
      <c r="CC1051" s="56"/>
      <c r="CD1051" s="56"/>
      <c r="CE1051" s="56"/>
      <c r="CF1051" s="56"/>
      <c r="CG1051" s="56"/>
      <c r="CH1051" s="56"/>
      <c r="CI1051" s="56"/>
      <c r="CJ1051" s="56"/>
      <c r="CK1051" s="56"/>
      <c r="CL1051" s="56"/>
      <c r="CM1051" s="56"/>
      <c r="CN1051" s="56"/>
      <c r="CO1051" s="56"/>
      <c r="CP1051" s="56"/>
      <c r="CQ1051" s="56"/>
      <c r="CR1051" s="56"/>
      <c r="CS1051" s="56"/>
      <c r="CT1051" s="56"/>
      <c r="CU1051" s="56"/>
      <c r="CV1051" s="56"/>
      <c r="CW1051" s="56"/>
      <c r="CX1051" s="56"/>
      <c r="CY1051" s="56"/>
      <c r="CZ1051" s="56"/>
      <c r="DA1051" s="56"/>
      <c r="DB1051" s="56"/>
      <c r="DC1051" s="56"/>
      <c r="DD1051" s="56"/>
      <c r="DE1051" s="56"/>
      <c r="DF1051" s="56"/>
      <c r="DG1051" s="56"/>
      <c r="DH1051" s="56"/>
      <c r="DI1051" s="56"/>
      <c r="DJ1051" s="56"/>
      <c r="DK1051" s="56"/>
      <c r="DL1051" s="56"/>
      <c r="DM1051" s="56"/>
      <c r="DN1051" s="56"/>
      <c r="DO1051" s="56"/>
      <c r="DP1051" s="56"/>
      <c r="DQ1051" s="56"/>
      <c r="DR1051" s="56"/>
      <c r="DS1051" s="56"/>
      <c r="DT1051" s="56"/>
      <c r="DU1051" s="56"/>
      <c r="DV1051" s="56"/>
      <c r="DW1051" s="56"/>
      <c r="DX1051" s="56"/>
      <c r="DY1051" s="56"/>
      <c r="DZ1051" s="56"/>
      <c r="EA1051" s="56"/>
      <c r="EB1051" s="56"/>
      <c r="EC1051" s="56"/>
      <c r="ED1051" s="56"/>
      <c r="EE1051" s="56"/>
      <c r="EF1051" s="56"/>
      <c r="EG1051" s="56"/>
      <c r="EH1051" s="56"/>
      <c r="EI1051" s="56"/>
      <c r="EJ1051" s="56"/>
      <c r="EK1051" s="56"/>
      <c r="EL1051" s="56"/>
      <c r="EM1051" s="56"/>
      <c r="EN1051" s="56"/>
      <c r="EO1051" s="56"/>
      <c r="EP1051" s="56"/>
      <c r="EQ1051" s="56"/>
      <c r="ER1051" s="56"/>
      <c r="ES1051" s="56"/>
      <c r="ET1051" s="56"/>
      <c r="EU1051" s="56"/>
      <c r="EV1051" s="56"/>
      <c r="EW1051" s="56"/>
      <c r="EX1051" s="56"/>
      <c r="EY1051" s="56"/>
      <c r="EZ1051" s="56"/>
      <c r="FA1051" s="56"/>
      <c r="FB1051" s="56"/>
      <c r="FC1051" s="56"/>
      <c r="FD1051" s="56"/>
      <c r="FE1051" s="56"/>
      <c r="FF1051" s="56"/>
      <c r="FG1051" s="56"/>
      <c r="FH1051" s="56"/>
      <c r="FI1051" s="56"/>
      <c r="FJ1051" s="56"/>
      <c r="FK1051" s="56"/>
      <c r="FL1051" s="56"/>
      <c r="FM1051" s="56"/>
      <c r="FN1051" s="56"/>
      <c r="FO1051" s="56"/>
      <c r="FP1051" s="56"/>
      <c r="FQ1051" s="56"/>
      <c r="FR1051" s="56"/>
      <c r="FS1051" s="56"/>
      <c r="FT1051" s="56"/>
      <c r="FU1051" s="56"/>
      <c r="FV1051" s="56"/>
      <c r="FW1051" s="56"/>
      <c r="FX1051" s="56"/>
      <c r="FY1051" s="56"/>
      <c r="FZ1051" s="56"/>
      <c r="GA1051" s="56"/>
      <c r="GB1051" s="56"/>
      <c r="GC1051" s="56"/>
      <c r="GD1051" s="56"/>
      <c r="GE1051" s="56"/>
      <c r="GF1051" s="56"/>
      <c r="GG1051" s="56"/>
      <c r="GH1051" s="56"/>
      <c r="GI1051" s="56"/>
      <c r="GJ1051" s="56"/>
      <c r="GK1051" s="56"/>
      <c r="GL1051" s="56"/>
      <c r="GM1051" s="56"/>
      <c r="GN1051" s="56"/>
      <c r="GO1051" s="56"/>
      <c r="GP1051" s="56"/>
      <c r="GQ1051" s="56"/>
      <c r="GR1051" s="56"/>
      <c r="GS1051" s="56"/>
      <c r="GT1051" s="56"/>
      <c r="GU1051" s="56"/>
      <c r="GV1051" s="56"/>
      <c r="GW1051" s="56"/>
      <c r="GX1051" s="56"/>
      <c r="GY1051" s="56"/>
      <c r="GZ1051" s="56"/>
      <c r="HA1051" s="56"/>
      <c r="HB1051" s="56"/>
      <c r="HC1051" s="56"/>
      <c r="HD1051" s="56"/>
      <c r="HE1051" s="56"/>
      <c r="HF1051" s="56"/>
      <c r="HG1051" s="56"/>
      <c r="HH1051" s="56"/>
      <c r="HI1051" s="56"/>
      <c r="HJ1051" s="56"/>
      <c r="HK1051" s="56"/>
      <c r="HL1051" s="56"/>
      <c r="HM1051" s="56"/>
    </row>
    <row r="1052" spans="2:221" x14ac:dyDescent="0.25">
      <c r="B1052" s="56"/>
      <c r="C1052" s="56"/>
      <c r="D1052" s="56"/>
      <c r="E1052" s="56"/>
      <c r="F1052" s="56"/>
      <c r="G1052" s="56"/>
      <c r="H1052" s="56"/>
      <c r="I1052" s="56"/>
      <c r="J1052" s="56"/>
      <c r="K1052" s="56"/>
      <c r="L1052" s="56"/>
      <c r="M1052" s="56"/>
      <c r="N1052" s="56"/>
      <c r="O1052" s="56"/>
      <c r="P1052" s="56"/>
      <c r="Q1052" s="56"/>
      <c r="R1052" s="56"/>
      <c r="S1052" s="56"/>
      <c r="T1052" s="56"/>
      <c r="U1052" s="56"/>
      <c r="V1052" s="56"/>
      <c r="W1052" s="56"/>
      <c r="X1052" s="56"/>
      <c r="Y1052" s="56"/>
      <c r="Z1052" s="56"/>
      <c r="AA1052" s="56"/>
      <c r="AB1052" s="56"/>
      <c r="AC1052" s="56"/>
      <c r="AD1052" s="56"/>
      <c r="AE1052" s="56"/>
      <c r="AF1052" s="56"/>
      <c r="AG1052" s="56"/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/>
      <c r="BF1052" s="56"/>
      <c r="BG1052" s="56"/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  <c r="BU1052" s="56"/>
      <c r="BV1052" s="56"/>
      <c r="BW1052" s="56"/>
      <c r="BX1052" s="56"/>
      <c r="BY1052" s="56"/>
      <c r="BZ1052" s="56"/>
      <c r="CA1052" s="56"/>
      <c r="CB1052" s="56"/>
      <c r="CC1052" s="56"/>
      <c r="CD1052" s="56"/>
      <c r="CE1052" s="56"/>
      <c r="CF1052" s="56"/>
      <c r="CG1052" s="56"/>
      <c r="CH1052" s="56"/>
      <c r="CI1052" s="56"/>
      <c r="CJ1052" s="56"/>
      <c r="CK1052" s="56"/>
      <c r="CL1052" s="56"/>
      <c r="CM1052" s="56"/>
      <c r="CN1052" s="56"/>
      <c r="CO1052" s="56"/>
      <c r="CP1052" s="56"/>
      <c r="CQ1052" s="56"/>
      <c r="CR1052" s="56"/>
      <c r="CS1052" s="56"/>
      <c r="CT1052" s="56"/>
      <c r="CU1052" s="56"/>
      <c r="CV1052" s="56"/>
      <c r="CW1052" s="56"/>
      <c r="CX1052" s="56"/>
      <c r="CY1052" s="56"/>
      <c r="CZ1052" s="56"/>
      <c r="DA1052" s="56"/>
      <c r="DB1052" s="56"/>
      <c r="DC1052" s="56"/>
      <c r="DD1052" s="56"/>
      <c r="DE1052" s="56"/>
      <c r="DF1052" s="56"/>
      <c r="DG1052" s="56"/>
      <c r="DH1052" s="56"/>
      <c r="DI1052" s="56"/>
      <c r="DJ1052" s="56"/>
      <c r="DK1052" s="56"/>
      <c r="DL1052" s="56"/>
      <c r="DM1052" s="56"/>
      <c r="DN1052" s="56"/>
      <c r="DO1052" s="56"/>
      <c r="DP1052" s="56"/>
      <c r="DQ1052" s="56"/>
      <c r="DR1052" s="56"/>
      <c r="DS1052" s="56"/>
      <c r="DT1052" s="56"/>
      <c r="DU1052" s="56"/>
      <c r="DV1052" s="56"/>
      <c r="DW1052" s="56"/>
      <c r="DX1052" s="56"/>
      <c r="DY1052" s="56"/>
      <c r="DZ1052" s="56"/>
      <c r="EA1052" s="56"/>
      <c r="EB1052" s="56"/>
      <c r="EC1052" s="56"/>
      <c r="ED1052" s="56"/>
      <c r="EE1052" s="56"/>
      <c r="EF1052" s="56"/>
      <c r="EG1052" s="56"/>
      <c r="EH1052" s="56"/>
      <c r="EI1052" s="56"/>
      <c r="EJ1052" s="56"/>
      <c r="EK1052" s="56"/>
      <c r="EL1052" s="56"/>
      <c r="EM1052" s="56"/>
      <c r="EN1052" s="56"/>
      <c r="EO1052" s="56"/>
      <c r="EP1052" s="56"/>
      <c r="EQ1052" s="56"/>
      <c r="ER1052" s="56"/>
      <c r="ES1052" s="56"/>
      <c r="ET1052" s="56"/>
      <c r="EU1052" s="56"/>
      <c r="EV1052" s="56"/>
      <c r="EW1052" s="56"/>
      <c r="EX1052" s="56"/>
      <c r="EY1052" s="56"/>
      <c r="EZ1052" s="56"/>
      <c r="FA1052" s="56"/>
      <c r="FB1052" s="56"/>
      <c r="FC1052" s="56"/>
      <c r="FD1052" s="56"/>
      <c r="FE1052" s="56"/>
      <c r="FF1052" s="56"/>
      <c r="FG1052" s="56"/>
      <c r="FH1052" s="56"/>
      <c r="FI1052" s="56"/>
      <c r="FJ1052" s="56"/>
      <c r="FK1052" s="56"/>
      <c r="FL1052" s="56"/>
      <c r="FM1052" s="56"/>
      <c r="FN1052" s="56"/>
      <c r="FO1052" s="56"/>
      <c r="FP1052" s="56"/>
      <c r="FQ1052" s="56"/>
      <c r="FR1052" s="56"/>
      <c r="FS1052" s="56"/>
      <c r="FT1052" s="56"/>
      <c r="FU1052" s="56"/>
      <c r="FV1052" s="56"/>
      <c r="FW1052" s="56"/>
      <c r="FX1052" s="56"/>
      <c r="FY1052" s="56"/>
      <c r="FZ1052" s="56"/>
      <c r="GA1052" s="56"/>
      <c r="GB1052" s="56"/>
      <c r="GC1052" s="56"/>
      <c r="GD1052" s="56"/>
      <c r="GE1052" s="56"/>
      <c r="GF1052" s="56"/>
      <c r="GG1052" s="56"/>
      <c r="GH1052" s="56"/>
      <c r="GI1052" s="56"/>
      <c r="GJ1052" s="56"/>
      <c r="GK1052" s="56"/>
      <c r="GL1052" s="56"/>
      <c r="GM1052" s="56"/>
      <c r="GN1052" s="56"/>
      <c r="GO1052" s="56"/>
      <c r="GP1052" s="56"/>
      <c r="GQ1052" s="56"/>
      <c r="GR1052" s="56"/>
      <c r="GS1052" s="56"/>
      <c r="GT1052" s="56"/>
      <c r="GU1052" s="56"/>
      <c r="GV1052" s="56"/>
      <c r="GW1052" s="56"/>
      <c r="GX1052" s="56"/>
      <c r="GY1052" s="56"/>
      <c r="GZ1052" s="56"/>
      <c r="HA1052" s="56"/>
      <c r="HB1052" s="56"/>
      <c r="HC1052" s="56"/>
      <c r="HD1052" s="56"/>
      <c r="HE1052" s="56"/>
      <c r="HF1052" s="56"/>
      <c r="HG1052" s="56"/>
      <c r="HH1052" s="56"/>
      <c r="HI1052" s="56"/>
      <c r="HJ1052" s="56"/>
      <c r="HK1052" s="56"/>
      <c r="HL1052" s="56"/>
      <c r="HM1052" s="56"/>
    </row>
    <row r="1053" spans="2:221" x14ac:dyDescent="0.25">
      <c r="B1053" s="56"/>
      <c r="C1053" s="56"/>
      <c r="D1053" s="56"/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56"/>
      <c r="Q1053" s="56"/>
      <c r="R1053" s="56"/>
      <c r="S1053" s="56"/>
      <c r="T1053" s="56"/>
      <c r="U1053" s="56"/>
      <c r="V1053" s="56"/>
      <c r="W1053" s="56"/>
      <c r="X1053" s="56"/>
      <c r="Y1053" s="56"/>
      <c r="Z1053" s="56"/>
      <c r="AA1053" s="56"/>
      <c r="AB1053" s="56"/>
      <c r="AC1053" s="56"/>
      <c r="AD1053" s="56"/>
      <c r="AE1053" s="56"/>
      <c r="AF1053" s="56"/>
      <c r="AG1053" s="56"/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/>
      <c r="BF1053" s="56"/>
      <c r="BG1053" s="56"/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  <c r="BU1053" s="56"/>
      <c r="BV1053" s="56"/>
      <c r="BW1053" s="56"/>
      <c r="BX1053" s="56"/>
      <c r="BY1053" s="56"/>
      <c r="BZ1053" s="56"/>
      <c r="CA1053" s="56"/>
      <c r="CB1053" s="56"/>
      <c r="CC1053" s="56"/>
      <c r="CD1053" s="56"/>
      <c r="CE1053" s="56"/>
      <c r="CF1053" s="56"/>
      <c r="CG1053" s="56"/>
      <c r="CH1053" s="56"/>
      <c r="CI1053" s="56"/>
      <c r="CJ1053" s="56"/>
      <c r="CK1053" s="56"/>
      <c r="CL1053" s="56"/>
      <c r="CM1053" s="56"/>
      <c r="CN1053" s="56"/>
      <c r="CO1053" s="56"/>
      <c r="CP1053" s="56"/>
      <c r="CQ1053" s="56"/>
      <c r="CR1053" s="56"/>
      <c r="CS1053" s="56"/>
      <c r="CT1053" s="56"/>
      <c r="CU1053" s="56"/>
      <c r="CV1053" s="56"/>
      <c r="CW1053" s="56"/>
      <c r="CX1053" s="56"/>
      <c r="CY1053" s="56"/>
      <c r="CZ1053" s="56"/>
      <c r="DA1053" s="56"/>
      <c r="DB1053" s="56"/>
      <c r="DC1053" s="56"/>
      <c r="DD1053" s="56"/>
      <c r="DE1053" s="56"/>
      <c r="DF1053" s="56"/>
      <c r="DG1053" s="56"/>
      <c r="DH1053" s="56"/>
      <c r="DI1053" s="56"/>
      <c r="DJ1053" s="56"/>
      <c r="DK1053" s="56"/>
      <c r="DL1053" s="56"/>
      <c r="DM1053" s="56"/>
      <c r="DN1053" s="56"/>
      <c r="DO1053" s="56"/>
      <c r="DP1053" s="56"/>
      <c r="DQ1053" s="56"/>
      <c r="DR1053" s="56"/>
      <c r="DS1053" s="56"/>
      <c r="DT1053" s="56"/>
      <c r="DU1053" s="56"/>
      <c r="DV1053" s="56"/>
      <c r="DW1053" s="56"/>
      <c r="DX1053" s="56"/>
      <c r="DY1053" s="56"/>
      <c r="DZ1053" s="56"/>
      <c r="EA1053" s="56"/>
      <c r="EB1053" s="56"/>
      <c r="EC1053" s="56"/>
      <c r="ED1053" s="56"/>
      <c r="EE1053" s="56"/>
      <c r="EF1053" s="56"/>
      <c r="EG1053" s="56"/>
      <c r="EH1053" s="56"/>
      <c r="EI1053" s="56"/>
      <c r="EJ1053" s="56"/>
      <c r="EK1053" s="56"/>
      <c r="EL1053" s="56"/>
      <c r="EM1053" s="56"/>
      <c r="EN1053" s="56"/>
      <c r="EO1053" s="56"/>
      <c r="EP1053" s="56"/>
      <c r="EQ1053" s="56"/>
      <c r="ER1053" s="56"/>
      <c r="ES1053" s="56"/>
      <c r="ET1053" s="56"/>
      <c r="EU1053" s="56"/>
      <c r="EV1053" s="56"/>
      <c r="EW1053" s="56"/>
      <c r="EX1053" s="56"/>
      <c r="EY1053" s="56"/>
      <c r="EZ1053" s="56"/>
      <c r="FA1053" s="56"/>
      <c r="FB1053" s="56"/>
      <c r="FC1053" s="56"/>
      <c r="FD1053" s="56"/>
      <c r="FE1053" s="56"/>
      <c r="FF1053" s="56"/>
      <c r="FG1053" s="56"/>
      <c r="FH1053" s="56"/>
      <c r="FI1053" s="56"/>
      <c r="FJ1053" s="56"/>
      <c r="FK1053" s="56"/>
      <c r="FL1053" s="56"/>
      <c r="FM1053" s="56"/>
      <c r="FN1053" s="56"/>
      <c r="FO1053" s="56"/>
      <c r="FP1053" s="56"/>
      <c r="FQ1053" s="56"/>
      <c r="FR1053" s="56"/>
      <c r="FS1053" s="56"/>
      <c r="FT1053" s="56"/>
      <c r="FU1053" s="56"/>
      <c r="FV1053" s="56"/>
      <c r="FW1053" s="56"/>
      <c r="FX1053" s="56"/>
      <c r="FY1053" s="56"/>
      <c r="FZ1053" s="56"/>
      <c r="GA1053" s="56"/>
      <c r="GB1053" s="56"/>
      <c r="GC1053" s="56"/>
      <c r="GD1053" s="56"/>
      <c r="GE1053" s="56"/>
      <c r="GF1053" s="56"/>
      <c r="GG1053" s="56"/>
      <c r="GH1053" s="56"/>
      <c r="GI1053" s="56"/>
      <c r="GJ1053" s="56"/>
      <c r="GK1053" s="56"/>
      <c r="GL1053" s="56"/>
      <c r="GM1053" s="56"/>
      <c r="GN1053" s="56"/>
      <c r="GO1053" s="56"/>
      <c r="GP1053" s="56"/>
      <c r="GQ1053" s="56"/>
      <c r="GR1053" s="56"/>
      <c r="GS1053" s="56"/>
      <c r="GT1053" s="56"/>
      <c r="GU1053" s="56"/>
      <c r="GV1053" s="56"/>
      <c r="GW1053" s="56"/>
      <c r="GX1053" s="56"/>
      <c r="GY1053" s="56"/>
      <c r="GZ1053" s="56"/>
      <c r="HA1053" s="56"/>
      <c r="HB1053" s="56"/>
      <c r="HC1053" s="56"/>
      <c r="HD1053" s="56"/>
      <c r="HE1053" s="56"/>
      <c r="HF1053" s="56"/>
      <c r="HG1053" s="56"/>
      <c r="HH1053" s="56"/>
      <c r="HI1053" s="56"/>
      <c r="HJ1053" s="56"/>
      <c r="HK1053" s="56"/>
      <c r="HL1053" s="56"/>
      <c r="HM1053" s="56"/>
    </row>
    <row r="1054" spans="2:221" x14ac:dyDescent="0.25">
      <c r="B1054" s="56"/>
      <c r="C1054" s="56"/>
      <c r="D1054" s="56"/>
      <c r="E1054" s="56"/>
      <c r="F1054" s="56"/>
      <c r="G1054" s="56"/>
      <c r="H1054" s="56"/>
      <c r="I1054" s="56"/>
      <c r="J1054" s="56"/>
      <c r="K1054" s="56"/>
      <c r="L1054" s="56"/>
      <c r="M1054" s="56"/>
      <c r="N1054" s="56"/>
      <c r="O1054" s="56"/>
      <c r="P1054" s="56"/>
      <c r="Q1054" s="56"/>
      <c r="R1054" s="56"/>
      <c r="S1054" s="56"/>
      <c r="T1054" s="56"/>
      <c r="U1054" s="56"/>
      <c r="V1054" s="56"/>
      <c r="W1054" s="56"/>
      <c r="X1054" s="56"/>
      <c r="Y1054" s="56"/>
      <c r="Z1054" s="56"/>
      <c r="AA1054" s="56"/>
      <c r="AB1054" s="56"/>
      <c r="AC1054" s="56"/>
      <c r="AD1054" s="56"/>
      <c r="AE1054" s="56"/>
      <c r="AF1054" s="56"/>
      <c r="AG1054" s="56"/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  <c r="AY1054" s="56"/>
      <c r="AZ1054" s="56"/>
      <c r="BA1054" s="56"/>
      <c r="BB1054" s="56"/>
      <c r="BC1054" s="56"/>
      <c r="BD1054" s="56"/>
      <c r="BE1054" s="56"/>
      <c r="BF1054" s="56"/>
      <c r="BG1054" s="56"/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  <c r="BU1054" s="56"/>
      <c r="BV1054" s="56"/>
      <c r="BW1054" s="56"/>
      <c r="BX1054" s="56"/>
      <c r="BY1054" s="56"/>
      <c r="BZ1054" s="56"/>
      <c r="CA1054" s="56"/>
      <c r="CB1054" s="56"/>
      <c r="CC1054" s="56"/>
      <c r="CD1054" s="56"/>
      <c r="CE1054" s="56"/>
      <c r="CF1054" s="56"/>
      <c r="CG1054" s="56"/>
      <c r="CH1054" s="56"/>
      <c r="CI1054" s="56"/>
      <c r="CJ1054" s="56"/>
      <c r="CK1054" s="56"/>
      <c r="CL1054" s="56"/>
      <c r="CM1054" s="56"/>
      <c r="CN1054" s="56"/>
      <c r="CO1054" s="56"/>
      <c r="CP1054" s="56"/>
      <c r="CQ1054" s="56"/>
      <c r="CR1054" s="56"/>
      <c r="CS1054" s="56"/>
      <c r="CT1054" s="56"/>
      <c r="CU1054" s="56"/>
      <c r="CV1054" s="56"/>
      <c r="CW1054" s="56"/>
      <c r="CX1054" s="56"/>
      <c r="CY1054" s="56"/>
      <c r="CZ1054" s="56"/>
      <c r="DA1054" s="56"/>
      <c r="DB1054" s="56"/>
      <c r="DC1054" s="56"/>
      <c r="DD1054" s="56"/>
      <c r="DE1054" s="56"/>
      <c r="DF1054" s="56"/>
      <c r="DG1054" s="56"/>
      <c r="DH1054" s="56"/>
      <c r="DI1054" s="56"/>
      <c r="DJ1054" s="56"/>
      <c r="DK1054" s="56"/>
      <c r="DL1054" s="56"/>
      <c r="DM1054" s="56"/>
      <c r="DN1054" s="56"/>
      <c r="DO1054" s="56"/>
      <c r="DP1054" s="56"/>
      <c r="DQ1054" s="56"/>
      <c r="DR1054" s="56"/>
      <c r="DS1054" s="56"/>
      <c r="DT1054" s="56"/>
      <c r="DU1054" s="56"/>
      <c r="DV1054" s="56"/>
      <c r="DW1054" s="56"/>
      <c r="DX1054" s="56"/>
      <c r="DY1054" s="56"/>
      <c r="DZ1054" s="56"/>
      <c r="EA1054" s="56"/>
      <c r="EB1054" s="56"/>
      <c r="EC1054" s="56"/>
      <c r="ED1054" s="56"/>
      <c r="EE1054" s="56"/>
      <c r="EF1054" s="56"/>
      <c r="EG1054" s="56"/>
      <c r="EH1054" s="56"/>
      <c r="EI1054" s="56"/>
      <c r="EJ1054" s="56"/>
      <c r="EK1054" s="56"/>
      <c r="EL1054" s="56"/>
      <c r="EM1054" s="56"/>
      <c r="EN1054" s="56"/>
      <c r="EO1054" s="56"/>
      <c r="EP1054" s="56"/>
      <c r="EQ1054" s="56"/>
      <c r="ER1054" s="56"/>
      <c r="ES1054" s="56"/>
      <c r="ET1054" s="56"/>
      <c r="EU1054" s="56"/>
      <c r="EV1054" s="56"/>
      <c r="EW1054" s="56"/>
      <c r="EX1054" s="56"/>
      <c r="EY1054" s="56"/>
      <c r="EZ1054" s="56"/>
      <c r="FA1054" s="56"/>
      <c r="FB1054" s="56"/>
      <c r="FC1054" s="56"/>
      <c r="FD1054" s="56"/>
      <c r="FE1054" s="56"/>
      <c r="FF1054" s="56"/>
      <c r="FG1054" s="56"/>
      <c r="FH1054" s="56"/>
      <c r="FI1054" s="56"/>
      <c r="FJ1054" s="56"/>
      <c r="FK1054" s="56"/>
      <c r="FL1054" s="56"/>
      <c r="FM1054" s="56"/>
      <c r="FN1054" s="56"/>
      <c r="FO1054" s="56"/>
      <c r="FP1054" s="56"/>
      <c r="FQ1054" s="56"/>
      <c r="FR1054" s="56"/>
      <c r="FS1054" s="56"/>
      <c r="FT1054" s="56"/>
      <c r="FU1054" s="56"/>
      <c r="FV1054" s="56"/>
      <c r="FW1054" s="56"/>
      <c r="FX1054" s="56"/>
      <c r="FY1054" s="56"/>
      <c r="FZ1054" s="56"/>
      <c r="GA1054" s="56"/>
      <c r="GB1054" s="56"/>
      <c r="GC1054" s="56"/>
      <c r="GD1054" s="56"/>
      <c r="GE1054" s="56"/>
      <c r="GF1054" s="56"/>
      <c r="GG1054" s="56"/>
      <c r="GH1054" s="56"/>
      <c r="GI1054" s="56"/>
      <c r="GJ1054" s="56"/>
      <c r="GK1054" s="56"/>
      <c r="GL1054" s="56"/>
      <c r="GM1054" s="56"/>
      <c r="GN1054" s="56"/>
      <c r="GO1054" s="56"/>
      <c r="GP1054" s="56"/>
      <c r="GQ1054" s="56"/>
      <c r="GR1054" s="56"/>
      <c r="GS1054" s="56"/>
      <c r="GT1054" s="56"/>
      <c r="GU1054" s="56"/>
      <c r="GV1054" s="56"/>
      <c r="GW1054" s="56"/>
      <c r="GX1054" s="56"/>
      <c r="GY1054" s="56"/>
      <c r="GZ1054" s="56"/>
      <c r="HA1054" s="56"/>
      <c r="HB1054" s="56"/>
      <c r="HC1054" s="56"/>
      <c r="HD1054" s="56"/>
      <c r="HE1054" s="56"/>
      <c r="HF1054" s="56"/>
      <c r="HG1054" s="56"/>
      <c r="HH1054" s="56"/>
      <c r="HI1054" s="56"/>
      <c r="HJ1054" s="56"/>
      <c r="HK1054" s="56"/>
      <c r="HL1054" s="56"/>
      <c r="HM1054" s="56"/>
    </row>
    <row r="1055" spans="2:221" x14ac:dyDescent="0.25">
      <c r="B1055" s="56"/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6"/>
      <c r="S1055" s="56"/>
      <c r="T1055" s="56"/>
      <c r="U1055" s="56"/>
      <c r="V1055" s="56"/>
      <c r="W1055" s="56"/>
      <c r="X1055" s="56"/>
      <c r="Y1055" s="56"/>
      <c r="Z1055" s="56"/>
      <c r="AA1055" s="56"/>
      <c r="AB1055" s="56"/>
      <c r="AC1055" s="56"/>
      <c r="AD1055" s="56"/>
      <c r="AE1055" s="56"/>
      <c r="AF1055" s="56"/>
      <c r="AG1055" s="56"/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  <c r="AY1055" s="56"/>
      <c r="AZ1055" s="56"/>
      <c r="BA1055" s="56"/>
      <c r="BB1055" s="56"/>
      <c r="BC1055" s="56"/>
      <c r="BD1055" s="56"/>
      <c r="BE1055" s="56"/>
      <c r="BF1055" s="56"/>
      <c r="BG1055" s="56"/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  <c r="BU1055" s="56"/>
      <c r="BV1055" s="56"/>
      <c r="BW1055" s="56"/>
      <c r="BX1055" s="56"/>
      <c r="BY1055" s="56"/>
      <c r="BZ1055" s="56"/>
      <c r="CA1055" s="56"/>
      <c r="CB1055" s="56"/>
      <c r="CC1055" s="56"/>
      <c r="CD1055" s="56"/>
      <c r="CE1055" s="56"/>
      <c r="CF1055" s="56"/>
      <c r="CG1055" s="56"/>
      <c r="CH1055" s="56"/>
      <c r="CI1055" s="56"/>
      <c r="CJ1055" s="56"/>
      <c r="CK1055" s="56"/>
      <c r="CL1055" s="56"/>
      <c r="CM1055" s="56"/>
      <c r="CN1055" s="56"/>
      <c r="CO1055" s="56"/>
      <c r="CP1055" s="56"/>
      <c r="CQ1055" s="56"/>
      <c r="CR1055" s="56"/>
      <c r="CS1055" s="56"/>
      <c r="CT1055" s="56"/>
      <c r="CU1055" s="56"/>
      <c r="CV1055" s="56"/>
      <c r="CW1055" s="56"/>
      <c r="CX1055" s="56"/>
      <c r="CY1055" s="56"/>
      <c r="CZ1055" s="56"/>
      <c r="DA1055" s="56"/>
      <c r="DB1055" s="56"/>
      <c r="DC1055" s="56"/>
      <c r="DD1055" s="56"/>
      <c r="DE1055" s="56"/>
      <c r="DF1055" s="56"/>
      <c r="DG1055" s="56"/>
      <c r="DH1055" s="56"/>
      <c r="DI1055" s="56"/>
      <c r="DJ1055" s="56"/>
      <c r="DK1055" s="56"/>
      <c r="DL1055" s="56"/>
      <c r="DM1055" s="56"/>
      <c r="DN1055" s="56"/>
      <c r="DO1055" s="56"/>
      <c r="DP1055" s="56"/>
      <c r="DQ1055" s="56"/>
      <c r="DR1055" s="56"/>
      <c r="DS1055" s="56"/>
      <c r="DT1055" s="56"/>
      <c r="DU1055" s="56"/>
      <c r="DV1055" s="56"/>
      <c r="DW1055" s="56"/>
      <c r="DX1055" s="56"/>
      <c r="DY1055" s="56"/>
      <c r="DZ1055" s="56"/>
      <c r="EA1055" s="56"/>
      <c r="EB1055" s="56"/>
      <c r="EC1055" s="56"/>
      <c r="ED1055" s="56"/>
      <c r="EE1055" s="56"/>
      <c r="EF1055" s="56"/>
      <c r="EG1055" s="56"/>
      <c r="EH1055" s="56"/>
      <c r="EI1055" s="56"/>
      <c r="EJ1055" s="56"/>
      <c r="EK1055" s="56"/>
      <c r="EL1055" s="56"/>
      <c r="EM1055" s="56"/>
      <c r="EN1055" s="56"/>
      <c r="EO1055" s="56"/>
      <c r="EP1055" s="56"/>
      <c r="EQ1055" s="56"/>
      <c r="ER1055" s="56"/>
      <c r="ES1055" s="56"/>
      <c r="ET1055" s="56"/>
      <c r="EU1055" s="56"/>
      <c r="EV1055" s="56"/>
      <c r="EW1055" s="56"/>
      <c r="EX1055" s="56"/>
      <c r="EY1055" s="56"/>
      <c r="EZ1055" s="56"/>
      <c r="FA1055" s="56"/>
      <c r="FB1055" s="56"/>
      <c r="FC1055" s="56"/>
      <c r="FD1055" s="56"/>
      <c r="FE1055" s="56"/>
      <c r="FF1055" s="56"/>
      <c r="FG1055" s="56"/>
      <c r="FH1055" s="56"/>
      <c r="FI1055" s="56"/>
      <c r="FJ1055" s="56"/>
      <c r="FK1055" s="56"/>
      <c r="FL1055" s="56"/>
      <c r="FM1055" s="56"/>
      <c r="FN1055" s="56"/>
      <c r="FO1055" s="56"/>
      <c r="FP1055" s="56"/>
      <c r="FQ1055" s="56"/>
      <c r="FR1055" s="56"/>
      <c r="FS1055" s="56"/>
      <c r="FT1055" s="56"/>
      <c r="FU1055" s="56"/>
      <c r="FV1055" s="56"/>
      <c r="FW1055" s="56"/>
      <c r="FX1055" s="56"/>
      <c r="FY1055" s="56"/>
      <c r="FZ1055" s="56"/>
      <c r="GA1055" s="56"/>
      <c r="GB1055" s="56"/>
      <c r="GC1055" s="56"/>
      <c r="GD1055" s="56"/>
      <c r="GE1055" s="56"/>
      <c r="GF1055" s="56"/>
      <c r="GG1055" s="56"/>
      <c r="GH1055" s="56"/>
      <c r="GI1055" s="56"/>
      <c r="GJ1055" s="56"/>
      <c r="GK1055" s="56"/>
      <c r="GL1055" s="56"/>
      <c r="GM1055" s="56"/>
      <c r="GN1055" s="56"/>
      <c r="GO1055" s="56"/>
      <c r="GP1055" s="56"/>
      <c r="GQ1055" s="56"/>
      <c r="GR1055" s="56"/>
      <c r="GS1055" s="56"/>
      <c r="GT1055" s="56"/>
      <c r="GU1055" s="56"/>
      <c r="GV1055" s="56"/>
      <c r="GW1055" s="56"/>
      <c r="GX1055" s="56"/>
      <c r="GY1055" s="56"/>
      <c r="GZ1055" s="56"/>
      <c r="HA1055" s="56"/>
      <c r="HB1055" s="56"/>
      <c r="HC1055" s="56"/>
      <c r="HD1055" s="56"/>
      <c r="HE1055" s="56"/>
      <c r="HF1055" s="56"/>
      <c r="HG1055" s="56"/>
      <c r="HH1055" s="56"/>
      <c r="HI1055" s="56"/>
      <c r="HJ1055" s="56"/>
      <c r="HK1055" s="56"/>
      <c r="HL1055" s="56"/>
      <c r="HM1055" s="56"/>
    </row>
    <row r="1056" spans="2:221" x14ac:dyDescent="0.25">
      <c r="B1056" s="56"/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  <c r="O1056" s="56"/>
      <c r="P1056" s="56"/>
      <c r="Q1056" s="56"/>
      <c r="R1056" s="56"/>
      <c r="S1056" s="56"/>
      <c r="T1056" s="56"/>
      <c r="U1056" s="56"/>
      <c r="V1056" s="56"/>
      <c r="W1056" s="56"/>
      <c r="X1056" s="56"/>
      <c r="Y1056" s="56"/>
      <c r="Z1056" s="56"/>
      <c r="AA1056" s="56"/>
      <c r="AB1056" s="56"/>
      <c r="AC1056" s="56"/>
      <c r="AD1056" s="56"/>
      <c r="AE1056" s="56"/>
      <c r="AF1056" s="56"/>
      <c r="AG1056" s="56"/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  <c r="AY1056" s="56"/>
      <c r="AZ1056" s="56"/>
      <c r="BA1056" s="56"/>
      <c r="BB1056" s="56"/>
      <c r="BC1056" s="56"/>
      <c r="BD1056" s="56"/>
      <c r="BE1056" s="56"/>
      <c r="BF1056" s="56"/>
      <c r="BG1056" s="56"/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  <c r="BU1056" s="56"/>
      <c r="BV1056" s="56"/>
      <c r="BW1056" s="56"/>
      <c r="BX1056" s="56"/>
      <c r="BY1056" s="56"/>
      <c r="BZ1056" s="56"/>
      <c r="CA1056" s="56"/>
      <c r="CB1056" s="56"/>
      <c r="CC1056" s="56"/>
      <c r="CD1056" s="56"/>
      <c r="CE1056" s="56"/>
      <c r="CF1056" s="56"/>
      <c r="CG1056" s="56"/>
      <c r="CH1056" s="56"/>
      <c r="CI1056" s="56"/>
      <c r="CJ1056" s="56"/>
      <c r="CK1056" s="56"/>
      <c r="CL1056" s="56"/>
      <c r="CM1056" s="56"/>
      <c r="CN1056" s="56"/>
      <c r="CO1056" s="56"/>
      <c r="CP1056" s="56"/>
      <c r="CQ1056" s="56"/>
      <c r="CR1056" s="56"/>
      <c r="CS1056" s="56"/>
      <c r="CT1056" s="56"/>
      <c r="CU1056" s="56"/>
      <c r="CV1056" s="56"/>
      <c r="CW1056" s="56"/>
      <c r="CX1056" s="56"/>
      <c r="CY1056" s="56"/>
      <c r="CZ1056" s="56"/>
      <c r="DA1056" s="56"/>
      <c r="DB1056" s="56"/>
      <c r="DC1056" s="56"/>
      <c r="DD1056" s="56"/>
      <c r="DE1056" s="56"/>
      <c r="DF1056" s="56"/>
      <c r="DG1056" s="56"/>
      <c r="DH1056" s="56"/>
      <c r="DI1056" s="56"/>
      <c r="DJ1056" s="56"/>
      <c r="DK1056" s="56"/>
      <c r="DL1056" s="56"/>
      <c r="DM1056" s="56"/>
      <c r="DN1056" s="56"/>
      <c r="DO1056" s="56"/>
      <c r="DP1056" s="56"/>
      <c r="DQ1056" s="56"/>
      <c r="DR1056" s="56"/>
      <c r="DS1056" s="56"/>
      <c r="DT1056" s="56"/>
      <c r="DU1056" s="56"/>
      <c r="DV1056" s="56"/>
      <c r="DW1056" s="56"/>
      <c r="DX1056" s="56"/>
      <c r="DY1056" s="56"/>
      <c r="DZ1056" s="56"/>
      <c r="EA1056" s="56"/>
      <c r="EB1056" s="56"/>
      <c r="EC1056" s="56"/>
      <c r="ED1056" s="56"/>
      <c r="EE1056" s="56"/>
      <c r="EF1056" s="56"/>
      <c r="EG1056" s="56"/>
      <c r="EH1056" s="56"/>
      <c r="EI1056" s="56"/>
      <c r="EJ1056" s="56"/>
      <c r="EK1056" s="56"/>
      <c r="EL1056" s="56"/>
      <c r="EM1056" s="56"/>
      <c r="EN1056" s="56"/>
      <c r="EO1056" s="56"/>
      <c r="EP1056" s="56"/>
      <c r="EQ1056" s="56"/>
      <c r="ER1056" s="56"/>
      <c r="ES1056" s="56"/>
      <c r="ET1056" s="56"/>
      <c r="EU1056" s="56"/>
      <c r="EV1056" s="56"/>
      <c r="EW1056" s="56"/>
      <c r="EX1056" s="56"/>
      <c r="EY1056" s="56"/>
      <c r="EZ1056" s="56"/>
      <c r="FA1056" s="56"/>
      <c r="FB1056" s="56"/>
      <c r="FC1056" s="56"/>
      <c r="FD1056" s="56"/>
      <c r="FE1056" s="56"/>
      <c r="FF1056" s="56"/>
      <c r="FG1056" s="56"/>
      <c r="FH1056" s="56"/>
      <c r="FI1056" s="56"/>
      <c r="FJ1056" s="56"/>
      <c r="FK1056" s="56"/>
      <c r="FL1056" s="56"/>
      <c r="FM1056" s="56"/>
      <c r="FN1056" s="56"/>
      <c r="FO1056" s="56"/>
      <c r="FP1056" s="56"/>
      <c r="FQ1056" s="56"/>
      <c r="FR1056" s="56"/>
      <c r="FS1056" s="56"/>
      <c r="FT1056" s="56"/>
      <c r="FU1056" s="56"/>
      <c r="FV1056" s="56"/>
      <c r="FW1056" s="56"/>
      <c r="FX1056" s="56"/>
      <c r="FY1056" s="56"/>
      <c r="FZ1056" s="56"/>
      <c r="GA1056" s="56"/>
      <c r="GB1056" s="56"/>
      <c r="GC1056" s="56"/>
      <c r="GD1056" s="56"/>
      <c r="GE1056" s="56"/>
      <c r="GF1056" s="56"/>
      <c r="GG1056" s="56"/>
      <c r="GH1056" s="56"/>
      <c r="GI1056" s="56"/>
      <c r="GJ1056" s="56"/>
      <c r="GK1056" s="56"/>
      <c r="GL1056" s="56"/>
      <c r="GM1056" s="56"/>
      <c r="GN1056" s="56"/>
      <c r="GO1056" s="56"/>
      <c r="GP1056" s="56"/>
      <c r="GQ1056" s="56"/>
      <c r="GR1056" s="56"/>
      <c r="GS1056" s="56"/>
      <c r="GT1056" s="56"/>
      <c r="GU1056" s="56"/>
      <c r="GV1056" s="56"/>
      <c r="GW1056" s="56"/>
      <c r="GX1056" s="56"/>
      <c r="GY1056" s="56"/>
      <c r="GZ1056" s="56"/>
      <c r="HA1056" s="56"/>
      <c r="HB1056" s="56"/>
      <c r="HC1056" s="56"/>
      <c r="HD1056" s="56"/>
      <c r="HE1056" s="56"/>
      <c r="HF1056" s="56"/>
      <c r="HG1056" s="56"/>
      <c r="HH1056" s="56"/>
      <c r="HI1056" s="56"/>
      <c r="HJ1056" s="56"/>
      <c r="HK1056" s="56"/>
      <c r="HL1056" s="56"/>
      <c r="HM1056" s="56"/>
    </row>
    <row r="1057" spans="2:221" x14ac:dyDescent="0.25">
      <c r="B1057" s="56"/>
      <c r="C1057" s="56"/>
      <c r="D1057" s="56"/>
      <c r="E1057" s="56"/>
      <c r="F1057" s="56"/>
      <c r="G1057" s="56"/>
      <c r="H1057" s="56"/>
      <c r="I1057" s="56"/>
      <c r="J1057" s="56"/>
      <c r="K1057" s="56"/>
      <c r="L1057" s="56"/>
      <c r="M1057" s="56"/>
      <c r="N1057" s="56"/>
      <c r="O1057" s="56"/>
      <c r="P1057" s="56"/>
      <c r="Q1057" s="56"/>
      <c r="R1057" s="56"/>
      <c r="S1057" s="56"/>
      <c r="T1057" s="56"/>
      <c r="U1057" s="56"/>
      <c r="V1057" s="56"/>
      <c r="W1057" s="56"/>
      <c r="X1057" s="56"/>
      <c r="Y1057" s="56"/>
      <c r="Z1057" s="56"/>
      <c r="AA1057" s="56"/>
      <c r="AB1057" s="56"/>
      <c r="AC1057" s="56"/>
      <c r="AD1057" s="56"/>
      <c r="AE1057" s="56"/>
      <c r="AF1057" s="56"/>
      <c r="AG1057" s="56"/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  <c r="BU1057" s="56"/>
      <c r="BV1057" s="56"/>
      <c r="BW1057" s="56"/>
      <c r="BX1057" s="56"/>
      <c r="BY1057" s="56"/>
      <c r="BZ1057" s="56"/>
      <c r="CA1057" s="56"/>
      <c r="CB1057" s="56"/>
      <c r="CC1057" s="56"/>
      <c r="CD1057" s="56"/>
      <c r="CE1057" s="56"/>
      <c r="CF1057" s="56"/>
      <c r="CG1057" s="56"/>
      <c r="CH1057" s="56"/>
      <c r="CI1057" s="56"/>
      <c r="CJ1057" s="56"/>
      <c r="CK1057" s="56"/>
      <c r="CL1057" s="56"/>
      <c r="CM1057" s="56"/>
      <c r="CN1057" s="56"/>
      <c r="CO1057" s="56"/>
      <c r="CP1057" s="56"/>
      <c r="CQ1057" s="56"/>
      <c r="CR1057" s="56"/>
      <c r="CS1057" s="56"/>
      <c r="CT1057" s="56"/>
      <c r="CU1057" s="56"/>
      <c r="CV1057" s="56"/>
      <c r="CW1057" s="56"/>
      <c r="CX1057" s="56"/>
      <c r="CY1057" s="56"/>
      <c r="CZ1057" s="56"/>
      <c r="DA1057" s="56"/>
      <c r="DB1057" s="56"/>
      <c r="DC1057" s="56"/>
      <c r="DD1057" s="56"/>
      <c r="DE1057" s="56"/>
      <c r="DF1057" s="56"/>
      <c r="DG1057" s="56"/>
      <c r="DH1057" s="56"/>
      <c r="DI1057" s="56"/>
      <c r="DJ1057" s="56"/>
      <c r="DK1057" s="56"/>
      <c r="DL1057" s="56"/>
      <c r="DM1057" s="56"/>
      <c r="DN1057" s="56"/>
      <c r="DO1057" s="56"/>
      <c r="DP1057" s="56"/>
      <c r="DQ1057" s="56"/>
      <c r="DR1057" s="56"/>
      <c r="DS1057" s="56"/>
      <c r="DT1057" s="56"/>
      <c r="DU1057" s="56"/>
      <c r="DV1057" s="56"/>
      <c r="DW1057" s="56"/>
      <c r="DX1057" s="56"/>
      <c r="DY1057" s="56"/>
      <c r="DZ1057" s="56"/>
      <c r="EA1057" s="56"/>
      <c r="EB1057" s="56"/>
      <c r="EC1057" s="56"/>
      <c r="ED1057" s="56"/>
      <c r="EE1057" s="56"/>
      <c r="EF1057" s="56"/>
      <c r="EG1057" s="56"/>
      <c r="EH1057" s="56"/>
      <c r="EI1057" s="56"/>
      <c r="EJ1057" s="56"/>
      <c r="EK1057" s="56"/>
      <c r="EL1057" s="56"/>
      <c r="EM1057" s="56"/>
      <c r="EN1057" s="56"/>
      <c r="EO1057" s="56"/>
      <c r="EP1057" s="56"/>
      <c r="EQ1057" s="56"/>
      <c r="ER1057" s="56"/>
      <c r="ES1057" s="56"/>
      <c r="ET1057" s="56"/>
      <c r="EU1057" s="56"/>
      <c r="EV1057" s="56"/>
      <c r="EW1057" s="56"/>
      <c r="EX1057" s="56"/>
      <c r="EY1057" s="56"/>
      <c r="EZ1057" s="56"/>
      <c r="FA1057" s="56"/>
      <c r="FB1057" s="56"/>
      <c r="FC1057" s="56"/>
      <c r="FD1057" s="56"/>
      <c r="FE1057" s="56"/>
      <c r="FF1057" s="56"/>
      <c r="FG1057" s="56"/>
      <c r="FH1057" s="56"/>
      <c r="FI1057" s="56"/>
      <c r="FJ1057" s="56"/>
      <c r="FK1057" s="56"/>
      <c r="FL1057" s="56"/>
      <c r="FM1057" s="56"/>
      <c r="FN1057" s="56"/>
      <c r="FO1057" s="56"/>
      <c r="FP1057" s="56"/>
      <c r="FQ1057" s="56"/>
      <c r="FR1057" s="56"/>
      <c r="FS1057" s="56"/>
      <c r="FT1057" s="56"/>
      <c r="FU1057" s="56"/>
      <c r="FV1057" s="56"/>
      <c r="FW1057" s="56"/>
      <c r="FX1057" s="56"/>
      <c r="FY1057" s="56"/>
      <c r="FZ1057" s="56"/>
      <c r="GA1057" s="56"/>
      <c r="GB1057" s="56"/>
      <c r="GC1057" s="56"/>
      <c r="GD1057" s="56"/>
      <c r="GE1057" s="56"/>
      <c r="GF1057" s="56"/>
      <c r="GG1057" s="56"/>
      <c r="GH1057" s="56"/>
      <c r="GI1057" s="56"/>
      <c r="GJ1057" s="56"/>
      <c r="GK1057" s="56"/>
      <c r="GL1057" s="56"/>
      <c r="GM1057" s="56"/>
      <c r="GN1057" s="56"/>
      <c r="GO1057" s="56"/>
      <c r="GP1057" s="56"/>
      <c r="GQ1057" s="56"/>
      <c r="GR1057" s="56"/>
      <c r="GS1057" s="56"/>
      <c r="GT1057" s="56"/>
      <c r="GU1057" s="56"/>
      <c r="GV1057" s="56"/>
      <c r="GW1057" s="56"/>
      <c r="GX1057" s="56"/>
      <c r="GY1057" s="56"/>
      <c r="GZ1057" s="56"/>
      <c r="HA1057" s="56"/>
      <c r="HB1057" s="56"/>
      <c r="HC1057" s="56"/>
      <c r="HD1057" s="56"/>
      <c r="HE1057" s="56"/>
      <c r="HF1057" s="56"/>
      <c r="HG1057" s="56"/>
      <c r="HH1057" s="56"/>
      <c r="HI1057" s="56"/>
      <c r="HJ1057" s="56"/>
      <c r="HK1057" s="56"/>
      <c r="HL1057" s="56"/>
      <c r="HM1057" s="56"/>
    </row>
    <row r="1058" spans="2:221" x14ac:dyDescent="0.25">
      <c r="B1058" s="56"/>
      <c r="C1058" s="56"/>
      <c r="D1058" s="56"/>
      <c r="E1058" s="56"/>
      <c r="F1058" s="56"/>
      <c r="G1058" s="56"/>
      <c r="H1058" s="56"/>
      <c r="I1058" s="56"/>
      <c r="J1058" s="56"/>
      <c r="K1058" s="56"/>
      <c r="L1058" s="56"/>
      <c r="M1058" s="56"/>
      <c r="N1058" s="56"/>
      <c r="O1058" s="56"/>
      <c r="P1058" s="56"/>
      <c r="Q1058" s="56"/>
      <c r="R1058" s="56"/>
      <c r="S1058" s="56"/>
      <c r="T1058" s="56"/>
      <c r="U1058" s="56"/>
      <c r="V1058" s="56"/>
      <c r="W1058" s="56"/>
      <c r="X1058" s="56"/>
      <c r="Y1058" s="56"/>
      <c r="Z1058" s="56"/>
      <c r="AA1058" s="56"/>
      <c r="AB1058" s="56"/>
      <c r="AC1058" s="56"/>
      <c r="AD1058" s="56"/>
      <c r="AE1058" s="56"/>
      <c r="AF1058" s="56"/>
      <c r="AG1058" s="56"/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  <c r="BU1058" s="56"/>
      <c r="BV1058" s="56"/>
      <c r="BW1058" s="56"/>
      <c r="BX1058" s="56"/>
      <c r="BY1058" s="56"/>
      <c r="BZ1058" s="56"/>
      <c r="CA1058" s="56"/>
      <c r="CB1058" s="56"/>
      <c r="CC1058" s="56"/>
      <c r="CD1058" s="56"/>
      <c r="CE1058" s="56"/>
      <c r="CF1058" s="56"/>
      <c r="CG1058" s="56"/>
      <c r="CH1058" s="56"/>
      <c r="CI1058" s="56"/>
      <c r="CJ1058" s="56"/>
      <c r="CK1058" s="56"/>
      <c r="CL1058" s="56"/>
      <c r="CM1058" s="56"/>
      <c r="CN1058" s="56"/>
      <c r="CO1058" s="56"/>
      <c r="CP1058" s="56"/>
      <c r="CQ1058" s="56"/>
      <c r="CR1058" s="56"/>
      <c r="CS1058" s="56"/>
      <c r="CT1058" s="56"/>
      <c r="CU1058" s="56"/>
      <c r="CV1058" s="56"/>
      <c r="CW1058" s="56"/>
      <c r="CX1058" s="56"/>
      <c r="CY1058" s="56"/>
      <c r="CZ1058" s="56"/>
      <c r="DA1058" s="56"/>
      <c r="DB1058" s="56"/>
      <c r="DC1058" s="56"/>
      <c r="DD1058" s="56"/>
      <c r="DE1058" s="56"/>
      <c r="DF1058" s="56"/>
      <c r="DG1058" s="56"/>
      <c r="DH1058" s="56"/>
      <c r="DI1058" s="56"/>
      <c r="DJ1058" s="56"/>
      <c r="DK1058" s="56"/>
      <c r="DL1058" s="56"/>
      <c r="DM1058" s="56"/>
      <c r="DN1058" s="56"/>
      <c r="DO1058" s="56"/>
      <c r="DP1058" s="56"/>
      <c r="DQ1058" s="56"/>
      <c r="DR1058" s="56"/>
      <c r="DS1058" s="56"/>
      <c r="DT1058" s="56"/>
      <c r="DU1058" s="56"/>
      <c r="DV1058" s="56"/>
      <c r="DW1058" s="56"/>
      <c r="DX1058" s="56"/>
      <c r="DY1058" s="56"/>
      <c r="DZ1058" s="56"/>
      <c r="EA1058" s="56"/>
      <c r="EB1058" s="56"/>
      <c r="EC1058" s="56"/>
      <c r="ED1058" s="56"/>
      <c r="EE1058" s="56"/>
      <c r="EF1058" s="56"/>
      <c r="EG1058" s="56"/>
      <c r="EH1058" s="56"/>
      <c r="EI1058" s="56"/>
      <c r="EJ1058" s="56"/>
      <c r="EK1058" s="56"/>
      <c r="EL1058" s="56"/>
      <c r="EM1058" s="56"/>
      <c r="EN1058" s="56"/>
      <c r="EO1058" s="56"/>
      <c r="EP1058" s="56"/>
      <c r="EQ1058" s="56"/>
      <c r="ER1058" s="56"/>
      <c r="ES1058" s="56"/>
      <c r="ET1058" s="56"/>
      <c r="EU1058" s="56"/>
      <c r="EV1058" s="56"/>
      <c r="EW1058" s="56"/>
      <c r="EX1058" s="56"/>
      <c r="EY1058" s="56"/>
      <c r="EZ1058" s="56"/>
      <c r="FA1058" s="56"/>
      <c r="FB1058" s="56"/>
      <c r="FC1058" s="56"/>
      <c r="FD1058" s="56"/>
      <c r="FE1058" s="56"/>
      <c r="FF1058" s="56"/>
      <c r="FG1058" s="56"/>
      <c r="FH1058" s="56"/>
      <c r="FI1058" s="56"/>
      <c r="FJ1058" s="56"/>
      <c r="FK1058" s="56"/>
      <c r="FL1058" s="56"/>
      <c r="FM1058" s="56"/>
      <c r="FN1058" s="56"/>
      <c r="FO1058" s="56"/>
      <c r="FP1058" s="56"/>
      <c r="FQ1058" s="56"/>
      <c r="FR1058" s="56"/>
      <c r="FS1058" s="56"/>
      <c r="FT1058" s="56"/>
      <c r="FU1058" s="56"/>
      <c r="FV1058" s="56"/>
      <c r="FW1058" s="56"/>
      <c r="FX1058" s="56"/>
      <c r="FY1058" s="56"/>
      <c r="FZ1058" s="56"/>
      <c r="GA1058" s="56"/>
      <c r="GB1058" s="56"/>
      <c r="GC1058" s="56"/>
      <c r="GD1058" s="56"/>
      <c r="GE1058" s="56"/>
      <c r="GF1058" s="56"/>
      <c r="GG1058" s="56"/>
      <c r="GH1058" s="56"/>
      <c r="GI1058" s="56"/>
      <c r="GJ1058" s="56"/>
      <c r="GK1058" s="56"/>
      <c r="GL1058" s="56"/>
      <c r="GM1058" s="56"/>
      <c r="GN1058" s="56"/>
      <c r="GO1058" s="56"/>
      <c r="GP1058" s="56"/>
      <c r="GQ1058" s="56"/>
      <c r="GR1058" s="56"/>
      <c r="GS1058" s="56"/>
      <c r="GT1058" s="56"/>
      <c r="GU1058" s="56"/>
      <c r="GV1058" s="56"/>
      <c r="GW1058" s="56"/>
      <c r="GX1058" s="56"/>
      <c r="GY1058" s="56"/>
      <c r="GZ1058" s="56"/>
      <c r="HA1058" s="56"/>
      <c r="HB1058" s="56"/>
      <c r="HC1058" s="56"/>
      <c r="HD1058" s="56"/>
      <c r="HE1058" s="56"/>
      <c r="HF1058" s="56"/>
      <c r="HG1058" s="56"/>
      <c r="HH1058" s="56"/>
      <c r="HI1058" s="56"/>
      <c r="HJ1058" s="56"/>
      <c r="HK1058" s="56"/>
      <c r="HL1058" s="56"/>
      <c r="HM1058" s="56"/>
    </row>
    <row r="1059" spans="2:221" x14ac:dyDescent="0.25">
      <c r="B1059" s="56"/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56"/>
      <c r="Q1059" s="56"/>
      <c r="R1059" s="56"/>
      <c r="S1059" s="56"/>
      <c r="T1059" s="56"/>
      <c r="U1059" s="56"/>
      <c r="V1059" s="56"/>
      <c r="W1059" s="56"/>
      <c r="X1059" s="56"/>
      <c r="Y1059" s="56"/>
      <c r="Z1059" s="56"/>
      <c r="AA1059" s="56"/>
      <c r="AB1059" s="56"/>
      <c r="AC1059" s="56"/>
      <c r="AD1059" s="56"/>
      <c r="AE1059" s="56"/>
      <c r="AF1059" s="56"/>
      <c r="AG1059" s="56"/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/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  <c r="BU1059" s="56"/>
      <c r="BV1059" s="56"/>
      <c r="BW1059" s="56"/>
      <c r="BX1059" s="56"/>
      <c r="BY1059" s="56"/>
      <c r="BZ1059" s="56"/>
      <c r="CA1059" s="56"/>
      <c r="CB1059" s="56"/>
      <c r="CC1059" s="56"/>
      <c r="CD1059" s="56"/>
      <c r="CE1059" s="56"/>
      <c r="CF1059" s="56"/>
      <c r="CG1059" s="56"/>
      <c r="CH1059" s="56"/>
      <c r="CI1059" s="56"/>
      <c r="CJ1059" s="56"/>
      <c r="CK1059" s="56"/>
      <c r="CL1059" s="56"/>
      <c r="CM1059" s="56"/>
      <c r="CN1059" s="56"/>
      <c r="CO1059" s="56"/>
      <c r="CP1059" s="56"/>
      <c r="CQ1059" s="56"/>
      <c r="CR1059" s="56"/>
      <c r="CS1059" s="56"/>
      <c r="CT1059" s="56"/>
      <c r="CU1059" s="56"/>
      <c r="CV1059" s="56"/>
      <c r="CW1059" s="56"/>
      <c r="CX1059" s="56"/>
      <c r="CY1059" s="56"/>
      <c r="CZ1059" s="56"/>
      <c r="DA1059" s="56"/>
      <c r="DB1059" s="56"/>
      <c r="DC1059" s="56"/>
      <c r="DD1059" s="56"/>
      <c r="DE1059" s="56"/>
      <c r="DF1059" s="56"/>
      <c r="DG1059" s="56"/>
      <c r="DH1059" s="56"/>
      <c r="DI1059" s="56"/>
      <c r="DJ1059" s="56"/>
      <c r="DK1059" s="56"/>
      <c r="DL1059" s="56"/>
      <c r="DM1059" s="56"/>
      <c r="DN1059" s="56"/>
      <c r="DO1059" s="56"/>
      <c r="DP1059" s="56"/>
      <c r="DQ1059" s="56"/>
      <c r="DR1059" s="56"/>
      <c r="DS1059" s="56"/>
      <c r="DT1059" s="56"/>
      <c r="DU1059" s="56"/>
      <c r="DV1059" s="56"/>
      <c r="DW1059" s="56"/>
      <c r="DX1059" s="56"/>
      <c r="DY1059" s="56"/>
      <c r="DZ1059" s="56"/>
      <c r="EA1059" s="56"/>
      <c r="EB1059" s="56"/>
      <c r="EC1059" s="56"/>
      <c r="ED1059" s="56"/>
      <c r="EE1059" s="56"/>
      <c r="EF1059" s="56"/>
      <c r="EG1059" s="56"/>
      <c r="EH1059" s="56"/>
      <c r="EI1059" s="56"/>
      <c r="EJ1059" s="56"/>
      <c r="EK1059" s="56"/>
      <c r="EL1059" s="56"/>
      <c r="EM1059" s="56"/>
      <c r="EN1059" s="56"/>
      <c r="EO1059" s="56"/>
      <c r="EP1059" s="56"/>
      <c r="EQ1059" s="56"/>
      <c r="ER1059" s="56"/>
      <c r="ES1059" s="56"/>
      <c r="ET1059" s="56"/>
      <c r="EU1059" s="56"/>
      <c r="EV1059" s="56"/>
      <c r="EW1059" s="56"/>
      <c r="EX1059" s="56"/>
      <c r="EY1059" s="56"/>
      <c r="EZ1059" s="56"/>
      <c r="FA1059" s="56"/>
      <c r="FB1059" s="56"/>
      <c r="FC1059" s="56"/>
      <c r="FD1059" s="56"/>
      <c r="FE1059" s="56"/>
      <c r="FF1059" s="56"/>
      <c r="FG1059" s="56"/>
      <c r="FH1059" s="56"/>
      <c r="FI1059" s="56"/>
      <c r="FJ1059" s="56"/>
      <c r="FK1059" s="56"/>
      <c r="FL1059" s="56"/>
      <c r="FM1059" s="56"/>
      <c r="FN1059" s="56"/>
      <c r="FO1059" s="56"/>
      <c r="FP1059" s="56"/>
      <c r="FQ1059" s="56"/>
      <c r="FR1059" s="56"/>
      <c r="FS1059" s="56"/>
      <c r="FT1059" s="56"/>
      <c r="FU1059" s="56"/>
      <c r="FV1059" s="56"/>
      <c r="FW1059" s="56"/>
      <c r="FX1059" s="56"/>
      <c r="FY1059" s="56"/>
      <c r="FZ1059" s="56"/>
      <c r="GA1059" s="56"/>
      <c r="GB1059" s="56"/>
      <c r="GC1059" s="56"/>
      <c r="GD1059" s="56"/>
      <c r="GE1059" s="56"/>
      <c r="GF1059" s="56"/>
      <c r="GG1059" s="56"/>
      <c r="GH1059" s="56"/>
      <c r="GI1059" s="56"/>
      <c r="GJ1059" s="56"/>
      <c r="GK1059" s="56"/>
      <c r="GL1059" s="56"/>
      <c r="GM1059" s="56"/>
      <c r="GN1059" s="56"/>
      <c r="GO1059" s="56"/>
      <c r="GP1059" s="56"/>
      <c r="GQ1059" s="56"/>
      <c r="GR1059" s="56"/>
      <c r="GS1059" s="56"/>
      <c r="GT1059" s="56"/>
      <c r="GU1059" s="56"/>
      <c r="GV1059" s="56"/>
      <c r="GW1059" s="56"/>
      <c r="GX1059" s="56"/>
      <c r="GY1059" s="56"/>
      <c r="GZ1059" s="56"/>
      <c r="HA1059" s="56"/>
      <c r="HB1059" s="56"/>
      <c r="HC1059" s="56"/>
      <c r="HD1059" s="56"/>
      <c r="HE1059" s="56"/>
      <c r="HF1059" s="56"/>
      <c r="HG1059" s="56"/>
      <c r="HH1059" s="56"/>
      <c r="HI1059" s="56"/>
      <c r="HJ1059" s="56"/>
      <c r="HK1059" s="56"/>
      <c r="HL1059" s="56"/>
      <c r="HM1059" s="56"/>
    </row>
    <row r="1060" spans="2:221" x14ac:dyDescent="0.25">
      <c r="B1060" s="56"/>
      <c r="C1060" s="56"/>
      <c r="D1060" s="56"/>
      <c r="E1060" s="56"/>
      <c r="F1060" s="56"/>
      <c r="G1060" s="56"/>
      <c r="H1060" s="56"/>
      <c r="I1060" s="56"/>
      <c r="J1060" s="56"/>
      <c r="K1060" s="56"/>
      <c r="L1060" s="56"/>
      <c r="M1060" s="56"/>
      <c r="N1060" s="56"/>
      <c r="O1060" s="56"/>
      <c r="P1060" s="56"/>
      <c r="Q1060" s="56"/>
      <c r="R1060" s="56"/>
      <c r="S1060" s="56"/>
      <c r="T1060" s="56"/>
      <c r="U1060" s="56"/>
      <c r="V1060" s="56"/>
      <c r="W1060" s="56"/>
      <c r="X1060" s="56"/>
      <c r="Y1060" s="56"/>
      <c r="Z1060" s="56"/>
      <c r="AA1060" s="56"/>
      <c r="AB1060" s="56"/>
      <c r="AC1060" s="56"/>
      <c r="AD1060" s="56"/>
      <c r="AE1060" s="56"/>
      <c r="AF1060" s="56"/>
      <c r="AG1060" s="56"/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/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  <c r="BU1060" s="56"/>
      <c r="BV1060" s="56"/>
      <c r="BW1060" s="56"/>
      <c r="BX1060" s="56"/>
      <c r="BY1060" s="56"/>
      <c r="BZ1060" s="56"/>
      <c r="CA1060" s="56"/>
      <c r="CB1060" s="56"/>
      <c r="CC1060" s="56"/>
      <c r="CD1060" s="56"/>
      <c r="CE1060" s="56"/>
      <c r="CF1060" s="56"/>
      <c r="CG1060" s="56"/>
      <c r="CH1060" s="56"/>
      <c r="CI1060" s="56"/>
      <c r="CJ1060" s="56"/>
      <c r="CK1060" s="56"/>
      <c r="CL1060" s="56"/>
      <c r="CM1060" s="56"/>
      <c r="CN1060" s="56"/>
      <c r="CO1060" s="56"/>
      <c r="CP1060" s="56"/>
      <c r="CQ1060" s="56"/>
      <c r="CR1060" s="56"/>
      <c r="CS1060" s="56"/>
      <c r="CT1060" s="56"/>
      <c r="CU1060" s="56"/>
      <c r="CV1060" s="56"/>
      <c r="CW1060" s="56"/>
      <c r="CX1060" s="56"/>
      <c r="CY1060" s="56"/>
      <c r="CZ1060" s="56"/>
      <c r="DA1060" s="56"/>
      <c r="DB1060" s="56"/>
      <c r="DC1060" s="56"/>
      <c r="DD1060" s="56"/>
      <c r="DE1060" s="56"/>
      <c r="DF1060" s="56"/>
      <c r="DG1060" s="56"/>
      <c r="DH1060" s="56"/>
      <c r="DI1060" s="56"/>
      <c r="DJ1060" s="56"/>
      <c r="DK1060" s="56"/>
      <c r="DL1060" s="56"/>
      <c r="DM1060" s="56"/>
      <c r="DN1060" s="56"/>
      <c r="DO1060" s="56"/>
      <c r="DP1060" s="56"/>
      <c r="DQ1060" s="56"/>
      <c r="DR1060" s="56"/>
      <c r="DS1060" s="56"/>
      <c r="DT1060" s="56"/>
      <c r="DU1060" s="56"/>
      <c r="DV1060" s="56"/>
      <c r="DW1060" s="56"/>
      <c r="DX1060" s="56"/>
      <c r="DY1060" s="56"/>
      <c r="DZ1060" s="56"/>
      <c r="EA1060" s="56"/>
      <c r="EB1060" s="56"/>
      <c r="EC1060" s="56"/>
      <c r="ED1060" s="56"/>
      <c r="EE1060" s="56"/>
      <c r="EF1060" s="56"/>
      <c r="EG1060" s="56"/>
      <c r="EH1060" s="56"/>
      <c r="EI1060" s="56"/>
      <c r="EJ1060" s="56"/>
      <c r="EK1060" s="56"/>
      <c r="EL1060" s="56"/>
      <c r="EM1060" s="56"/>
      <c r="EN1060" s="56"/>
      <c r="EO1060" s="56"/>
      <c r="EP1060" s="56"/>
      <c r="EQ1060" s="56"/>
      <c r="ER1060" s="56"/>
      <c r="ES1060" s="56"/>
      <c r="ET1060" s="56"/>
      <c r="EU1060" s="56"/>
      <c r="EV1060" s="56"/>
      <c r="EW1060" s="56"/>
      <c r="EX1060" s="56"/>
      <c r="EY1060" s="56"/>
      <c r="EZ1060" s="56"/>
      <c r="FA1060" s="56"/>
      <c r="FB1060" s="56"/>
      <c r="FC1060" s="56"/>
      <c r="FD1060" s="56"/>
      <c r="FE1060" s="56"/>
      <c r="FF1060" s="56"/>
      <c r="FG1060" s="56"/>
      <c r="FH1060" s="56"/>
      <c r="FI1060" s="56"/>
      <c r="FJ1060" s="56"/>
      <c r="FK1060" s="56"/>
      <c r="FL1060" s="56"/>
      <c r="FM1060" s="56"/>
      <c r="FN1060" s="56"/>
      <c r="FO1060" s="56"/>
      <c r="FP1060" s="56"/>
      <c r="FQ1060" s="56"/>
      <c r="FR1060" s="56"/>
      <c r="FS1060" s="56"/>
      <c r="FT1060" s="56"/>
      <c r="FU1060" s="56"/>
      <c r="FV1060" s="56"/>
      <c r="FW1060" s="56"/>
      <c r="FX1060" s="56"/>
      <c r="FY1060" s="56"/>
      <c r="FZ1060" s="56"/>
      <c r="GA1060" s="56"/>
      <c r="GB1060" s="56"/>
      <c r="GC1060" s="56"/>
      <c r="GD1060" s="56"/>
      <c r="GE1060" s="56"/>
      <c r="GF1060" s="56"/>
      <c r="GG1060" s="56"/>
      <c r="GH1060" s="56"/>
      <c r="GI1060" s="56"/>
      <c r="GJ1060" s="56"/>
      <c r="GK1060" s="56"/>
      <c r="GL1060" s="56"/>
      <c r="GM1060" s="56"/>
      <c r="GN1060" s="56"/>
      <c r="GO1060" s="56"/>
      <c r="GP1060" s="56"/>
      <c r="GQ1060" s="56"/>
      <c r="GR1060" s="56"/>
      <c r="GS1060" s="56"/>
      <c r="GT1060" s="56"/>
      <c r="GU1060" s="56"/>
      <c r="GV1060" s="56"/>
      <c r="GW1060" s="56"/>
      <c r="GX1060" s="56"/>
      <c r="GY1060" s="56"/>
      <c r="GZ1060" s="56"/>
      <c r="HA1060" s="56"/>
      <c r="HB1060" s="56"/>
      <c r="HC1060" s="56"/>
      <c r="HD1060" s="56"/>
      <c r="HE1060" s="56"/>
      <c r="HF1060" s="56"/>
      <c r="HG1060" s="56"/>
      <c r="HH1060" s="56"/>
      <c r="HI1060" s="56"/>
      <c r="HJ1060" s="56"/>
      <c r="HK1060" s="56"/>
      <c r="HL1060" s="56"/>
      <c r="HM1060" s="56"/>
    </row>
    <row r="1061" spans="2:221" x14ac:dyDescent="0.25">
      <c r="B1061" s="56"/>
      <c r="C1061" s="56"/>
      <c r="D1061" s="56"/>
      <c r="E1061" s="56"/>
      <c r="F1061" s="56"/>
      <c r="G1061" s="56"/>
      <c r="H1061" s="56"/>
      <c r="I1061" s="56"/>
      <c r="J1061" s="56"/>
      <c r="K1061" s="56"/>
      <c r="L1061" s="56"/>
      <c r="M1061" s="56"/>
      <c r="N1061" s="56"/>
      <c r="O1061" s="56"/>
      <c r="P1061" s="56"/>
      <c r="Q1061" s="56"/>
      <c r="R1061" s="56"/>
      <c r="S1061" s="56"/>
      <c r="T1061" s="56"/>
      <c r="U1061" s="56"/>
      <c r="V1061" s="56"/>
      <c r="W1061" s="56"/>
      <c r="X1061" s="56"/>
      <c r="Y1061" s="56"/>
      <c r="Z1061" s="56"/>
      <c r="AA1061" s="56"/>
      <c r="AB1061" s="56"/>
      <c r="AC1061" s="56"/>
      <c r="AD1061" s="56"/>
      <c r="AE1061" s="56"/>
      <c r="AF1061" s="56"/>
      <c r="AG1061" s="56"/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  <c r="AY1061" s="56"/>
      <c r="AZ1061" s="56"/>
      <c r="BA1061" s="56"/>
      <c r="BB1061" s="56"/>
      <c r="BC1061" s="56"/>
      <c r="BD1061" s="56"/>
      <c r="BE1061" s="56"/>
      <c r="BF1061" s="56"/>
      <c r="BG1061" s="56"/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  <c r="BU1061" s="56"/>
      <c r="BV1061" s="56"/>
      <c r="BW1061" s="56"/>
      <c r="BX1061" s="56"/>
      <c r="BY1061" s="56"/>
      <c r="BZ1061" s="56"/>
      <c r="CA1061" s="56"/>
      <c r="CB1061" s="56"/>
      <c r="CC1061" s="56"/>
      <c r="CD1061" s="56"/>
      <c r="CE1061" s="56"/>
      <c r="CF1061" s="56"/>
      <c r="CG1061" s="56"/>
      <c r="CH1061" s="56"/>
      <c r="CI1061" s="56"/>
      <c r="CJ1061" s="56"/>
      <c r="CK1061" s="56"/>
      <c r="CL1061" s="56"/>
      <c r="CM1061" s="56"/>
      <c r="CN1061" s="56"/>
      <c r="CO1061" s="56"/>
      <c r="CP1061" s="56"/>
      <c r="CQ1061" s="56"/>
      <c r="CR1061" s="56"/>
      <c r="CS1061" s="56"/>
      <c r="CT1061" s="56"/>
      <c r="CU1061" s="56"/>
      <c r="CV1061" s="56"/>
      <c r="CW1061" s="56"/>
      <c r="CX1061" s="56"/>
      <c r="CY1061" s="56"/>
      <c r="CZ1061" s="56"/>
      <c r="DA1061" s="56"/>
      <c r="DB1061" s="56"/>
      <c r="DC1061" s="56"/>
      <c r="DD1061" s="56"/>
      <c r="DE1061" s="56"/>
      <c r="DF1061" s="56"/>
      <c r="DG1061" s="56"/>
      <c r="DH1061" s="56"/>
      <c r="DI1061" s="56"/>
      <c r="DJ1061" s="56"/>
      <c r="DK1061" s="56"/>
      <c r="DL1061" s="56"/>
      <c r="DM1061" s="56"/>
      <c r="DN1061" s="56"/>
      <c r="DO1061" s="56"/>
      <c r="DP1061" s="56"/>
      <c r="DQ1061" s="56"/>
      <c r="DR1061" s="56"/>
      <c r="DS1061" s="56"/>
      <c r="DT1061" s="56"/>
      <c r="DU1061" s="56"/>
      <c r="DV1061" s="56"/>
      <c r="DW1061" s="56"/>
      <c r="DX1061" s="56"/>
      <c r="DY1061" s="56"/>
      <c r="DZ1061" s="56"/>
      <c r="EA1061" s="56"/>
      <c r="EB1061" s="56"/>
      <c r="EC1061" s="56"/>
      <c r="ED1061" s="56"/>
      <c r="EE1061" s="56"/>
      <c r="EF1061" s="56"/>
      <c r="EG1061" s="56"/>
      <c r="EH1061" s="56"/>
      <c r="EI1061" s="56"/>
      <c r="EJ1061" s="56"/>
      <c r="EK1061" s="56"/>
      <c r="EL1061" s="56"/>
      <c r="EM1061" s="56"/>
      <c r="EN1061" s="56"/>
      <c r="EO1061" s="56"/>
      <c r="EP1061" s="56"/>
      <c r="EQ1061" s="56"/>
      <c r="ER1061" s="56"/>
      <c r="ES1061" s="56"/>
      <c r="ET1061" s="56"/>
      <c r="EU1061" s="56"/>
      <c r="EV1061" s="56"/>
      <c r="EW1061" s="56"/>
      <c r="EX1061" s="56"/>
      <c r="EY1061" s="56"/>
      <c r="EZ1061" s="56"/>
      <c r="FA1061" s="56"/>
      <c r="FB1061" s="56"/>
      <c r="FC1061" s="56"/>
      <c r="FD1061" s="56"/>
      <c r="FE1061" s="56"/>
      <c r="FF1061" s="56"/>
      <c r="FG1061" s="56"/>
      <c r="FH1061" s="56"/>
      <c r="FI1061" s="56"/>
      <c r="FJ1061" s="56"/>
      <c r="FK1061" s="56"/>
      <c r="FL1061" s="56"/>
      <c r="FM1061" s="56"/>
      <c r="FN1061" s="56"/>
      <c r="FO1061" s="56"/>
      <c r="FP1061" s="56"/>
      <c r="FQ1061" s="56"/>
      <c r="FR1061" s="56"/>
      <c r="FS1061" s="56"/>
      <c r="FT1061" s="56"/>
      <c r="FU1061" s="56"/>
      <c r="FV1061" s="56"/>
      <c r="FW1061" s="56"/>
      <c r="FX1061" s="56"/>
      <c r="FY1061" s="56"/>
      <c r="FZ1061" s="56"/>
      <c r="GA1061" s="56"/>
      <c r="GB1061" s="56"/>
      <c r="GC1061" s="56"/>
      <c r="GD1061" s="56"/>
      <c r="GE1061" s="56"/>
      <c r="GF1061" s="56"/>
      <c r="GG1061" s="56"/>
      <c r="GH1061" s="56"/>
      <c r="GI1061" s="56"/>
      <c r="GJ1061" s="56"/>
      <c r="GK1061" s="56"/>
      <c r="GL1061" s="56"/>
      <c r="GM1061" s="56"/>
      <c r="GN1061" s="56"/>
      <c r="GO1061" s="56"/>
      <c r="GP1061" s="56"/>
      <c r="GQ1061" s="56"/>
      <c r="GR1061" s="56"/>
      <c r="GS1061" s="56"/>
      <c r="GT1061" s="56"/>
      <c r="GU1061" s="56"/>
      <c r="GV1061" s="56"/>
      <c r="GW1061" s="56"/>
      <c r="GX1061" s="56"/>
      <c r="GY1061" s="56"/>
      <c r="GZ1061" s="56"/>
      <c r="HA1061" s="56"/>
      <c r="HB1061" s="56"/>
      <c r="HC1061" s="56"/>
      <c r="HD1061" s="56"/>
      <c r="HE1061" s="56"/>
      <c r="HF1061" s="56"/>
      <c r="HG1061" s="56"/>
      <c r="HH1061" s="56"/>
      <c r="HI1061" s="56"/>
      <c r="HJ1061" s="56"/>
      <c r="HK1061" s="56"/>
      <c r="HL1061" s="56"/>
      <c r="HM1061" s="56"/>
    </row>
    <row r="1062" spans="2:221" x14ac:dyDescent="0.25">
      <c r="B1062" s="56"/>
      <c r="C1062" s="56"/>
      <c r="D1062" s="56"/>
      <c r="E1062" s="56"/>
      <c r="F1062" s="56"/>
      <c r="G1062" s="56"/>
      <c r="H1062" s="56"/>
      <c r="I1062" s="56"/>
      <c r="J1062" s="56"/>
      <c r="K1062" s="56"/>
      <c r="L1062" s="56"/>
      <c r="M1062" s="56"/>
      <c r="N1062" s="56"/>
      <c r="O1062" s="56"/>
      <c r="P1062" s="56"/>
      <c r="Q1062" s="56"/>
      <c r="R1062" s="56"/>
      <c r="S1062" s="56"/>
      <c r="T1062" s="56"/>
      <c r="U1062" s="56"/>
      <c r="V1062" s="56"/>
      <c r="W1062" s="56"/>
      <c r="X1062" s="56"/>
      <c r="Y1062" s="56"/>
      <c r="Z1062" s="56"/>
      <c r="AA1062" s="56"/>
      <c r="AB1062" s="56"/>
      <c r="AC1062" s="56"/>
      <c r="AD1062" s="56"/>
      <c r="AE1062" s="56"/>
      <c r="AF1062" s="56"/>
      <c r="AG1062" s="56"/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  <c r="AY1062" s="56"/>
      <c r="AZ1062" s="56"/>
      <c r="BA1062" s="56"/>
      <c r="BB1062" s="56"/>
      <c r="BC1062" s="56"/>
      <c r="BD1062" s="56"/>
      <c r="BE1062" s="56"/>
      <c r="BF1062" s="56"/>
      <c r="BG1062" s="56"/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  <c r="BU1062" s="56"/>
      <c r="BV1062" s="56"/>
      <c r="BW1062" s="56"/>
      <c r="BX1062" s="56"/>
      <c r="BY1062" s="56"/>
      <c r="BZ1062" s="56"/>
      <c r="CA1062" s="56"/>
      <c r="CB1062" s="56"/>
      <c r="CC1062" s="56"/>
      <c r="CD1062" s="56"/>
      <c r="CE1062" s="56"/>
      <c r="CF1062" s="56"/>
      <c r="CG1062" s="56"/>
      <c r="CH1062" s="56"/>
      <c r="CI1062" s="56"/>
      <c r="CJ1062" s="56"/>
      <c r="CK1062" s="56"/>
      <c r="CL1062" s="56"/>
      <c r="CM1062" s="56"/>
      <c r="CN1062" s="56"/>
      <c r="CO1062" s="56"/>
      <c r="CP1062" s="56"/>
      <c r="CQ1062" s="56"/>
      <c r="CR1062" s="56"/>
      <c r="CS1062" s="56"/>
      <c r="CT1062" s="56"/>
      <c r="CU1062" s="56"/>
      <c r="CV1062" s="56"/>
      <c r="CW1062" s="56"/>
      <c r="CX1062" s="56"/>
      <c r="CY1062" s="56"/>
      <c r="CZ1062" s="56"/>
      <c r="DA1062" s="56"/>
      <c r="DB1062" s="56"/>
      <c r="DC1062" s="56"/>
      <c r="DD1062" s="56"/>
      <c r="DE1062" s="56"/>
      <c r="DF1062" s="56"/>
      <c r="DG1062" s="56"/>
      <c r="DH1062" s="56"/>
      <c r="DI1062" s="56"/>
      <c r="DJ1062" s="56"/>
      <c r="DK1062" s="56"/>
      <c r="DL1062" s="56"/>
      <c r="DM1062" s="56"/>
      <c r="DN1062" s="56"/>
      <c r="DO1062" s="56"/>
      <c r="DP1062" s="56"/>
      <c r="DQ1062" s="56"/>
      <c r="DR1062" s="56"/>
      <c r="DS1062" s="56"/>
      <c r="DT1062" s="56"/>
      <c r="DU1062" s="56"/>
      <c r="DV1062" s="56"/>
      <c r="DW1062" s="56"/>
      <c r="DX1062" s="56"/>
      <c r="DY1062" s="56"/>
      <c r="DZ1062" s="56"/>
      <c r="EA1062" s="56"/>
      <c r="EB1062" s="56"/>
      <c r="EC1062" s="56"/>
      <c r="ED1062" s="56"/>
      <c r="EE1062" s="56"/>
      <c r="EF1062" s="56"/>
      <c r="EG1062" s="56"/>
      <c r="EH1062" s="56"/>
      <c r="EI1062" s="56"/>
      <c r="EJ1062" s="56"/>
      <c r="EK1062" s="56"/>
      <c r="EL1062" s="56"/>
      <c r="EM1062" s="56"/>
      <c r="EN1062" s="56"/>
      <c r="EO1062" s="56"/>
      <c r="EP1062" s="56"/>
      <c r="EQ1062" s="56"/>
      <c r="ER1062" s="56"/>
      <c r="ES1062" s="56"/>
      <c r="ET1062" s="56"/>
      <c r="EU1062" s="56"/>
      <c r="EV1062" s="56"/>
      <c r="EW1062" s="56"/>
      <c r="EX1062" s="56"/>
      <c r="EY1062" s="56"/>
      <c r="EZ1062" s="56"/>
      <c r="FA1062" s="56"/>
      <c r="FB1062" s="56"/>
      <c r="FC1062" s="56"/>
      <c r="FD1062" s="56"/>
      <c r="FE1062" s="56"/>
      <c r="FF1062" s="56"/>
      <c r="FG1062" s="56"/>
      <c r="FH1062" s="56"/>
      <c r="FI1062" s="56"/>
      <c r="FJ1062" s="56"/>
      <c r="FK1062" s="56"/>
      <c r="FL1062" s="56"/>
      <c r="FM1062" s="56"/>
      <c r="FN1062" s="56"/>
      <c r="FO1062" s="56"/>
      <c r="FP1062" s="56"/>
      <c r="FQ1062" s="56"/>
      <c r="FR1062" s="56"/>
      <c r="FS1062" s="56"/>
      <c r="FT1062" s="56"/>
      <c r="FU1062" s="56"/>
      <c r="FV1062" s="56"/>
      <c r="FW1062" s="56"/>
      <c r="FX1062" s="56"/>
      <c r="FY1062" s="56"/>
      <c r="FZ1062" s="56"/>
      <c r="GA1062" s="56"/>
      <c r="GB1062" s="56"/>
      <c r="GC1062" s="56"/>
      <c r="GD1062" s="56"/>
      <c r="GE1062" s="56"/>
      <c r="GF1062" s="56"/>
      <c r="GG1062" s="56"/>
      <c r="GH1062" s="56"/>
      <c r="GI1062" s="56"/>
      <c r="GJ1062" s="56"/>
      <c r="GK1062" s="56"/>
      <c r="GL1062" s="56"/>
      <c r="GM1062" s="56"/>
      <c r="GN1062" s="56"/>
      <c r="GO1062" s="56"/>
      <c r="GP1062" s="56"/>
      <c r="GQ1062" s="56"/>
      <c r="GR1062" s="56"/>
      <c r="GS1062" s="56"/>
      <c r="GT1062" s="56"/>
      <c r="GU1062" s="56"/>
      <c r="GV1062" s="56"/>
      <c r="GW1062" s="56"/>
      <c r="GX1062" s="56"/>
      <c r="GY1062" s="56"/>
      <c r="GZ1062" s="56"/>
      <c r="HA1062" s="56"/>
      <c r="HB1062" s="56"/>
      <c r="HC1062" s="56"/>
      <c r="HD1062" s="56"/>
      <c r="HE1062" s="56"/>
      <c r="HF1062" s="56"/>
      <c r="HG1062" s="56"/>
      <c r="HH1062" s="56"/>
      <c r="HI1062" s="56"/>
      <c r="HJ1062" s="56"/>
      <c r="HK1062" s="56"/>
      <c r="HL1062" s="56"/>
      <c r="HM1062" s="56"/>
    </row>
    <row r="1063" spans="2:221" x14ac:dyDescent="0.25">
      <c r="B1063" s="56"/>
      <c r="C1063" s="56"/>
      <c r="D1063" s="56"/>
      <c r="E1063" s="56"/>
      <c r="F1063" s="56"/>
      <c r="G1063" s="56"/>
      <c r="H1063" s="56"/>
      <c r="I1063" s="56"/>
      <c r="J1063" s="56"/>
      <c r="K1063" s="56"/>
      <c r="L1063" s="56"/>
      <c r="M1063" s="56"/>
      <c r="N1063" s="56"/>
      <c r="O1063" s="56"/>
      <c r="P1063" s="56"/>
      <c r="Q1063" s="56"/>
      <c r="R1063" s="56"/>
      <c r="S1063" s="56"/>
      <c r="T1063" s="56"/>
      <c r="U1063" s="56"/>
      <c r="V1063" s="56"/>
      <c r="W1063" s="56"/>
      <c r="X1063" s="56"/>
      <c r="Y1063" s="56"/>
      <c r="Z1063" s="56"/>
      <c r="AA1063" s="56"/>
      <c r="AB1063" s="56"/>
      <c r="AC1063" s="56"/>
      <c r="AD1063" s="56"/>
      <c r="AE1063" s="56"/>
      <c r="AF1063" s="56"/>
      <c r="AG1063" s="56"/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  <c r="AY1063" s="56"/>
      <c r="AZ1063" s="56"/>
      <c r="BA1063" s="56"/>
      <c r="BB1063" s="56"/>
      <c r="BC1063" s="56"/>
      <c r="BD1063" s="56"/>
      <c r="BE1063" s="56"/>
      <c r="BF1063" s="56"/>
      <c r="BG1063" s="56"/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  <c r="BU1063" s="56"/>
      <c r="BV1063" s="56"/>
      <c r="BW1063" s="56"/>
      <c r="BX1063" s="56"/>
      <c r="BY1063" s="56"/>
      <c r="BZ1063" s="56"/>
      <c r="CA1063" s="56"/>
      <c r="CB1063" s="56"/>
      <c r="CC1063" s="56"/>
      <c r="CD1063" s="56"/>
      <c r="CE1063" s="56"/>
      <c r="CF1063" s="56"/>
      <c r="CG1063" s="56"/>
      <c r="CH1063" s="56"/>
      <c r="CI1063" s="56"/>
      <c r="CJ1063" s="56"/>
      <c r="CK1063" s="56"/>
      <c r="CL1063" s="56"/>
      <c r="CM1063" s="56"/>
      <c r="CN1063" s="56"/>
      <c r="CO1063" s="56"/>
      <c r="CP1063" s="56"/>
      <c r="CQ1063" s="56"/>
      <c r="CR1063" s="56"/>
      <c r="CS1063" s="56"/>
      <c r="CT1063" s="56"/>
      <c r="CU1063" s="56"/>
      <c r="CV1063" s="56"/>
      <c r="CW1063" s="56"/>
      <c r="CX1063" s="56"/>
      <c r="CY1063" s="56"/>
      <c r="CZ1063" s="56"/>
      <c r="DA1063" s="56"/>
      <c r="DB1063" s="56"/>
      <c r="DC1063" s="56"/>
      <c r="DD1063" s="56"/>
      <c r="DE1063" s="56"/>
      <c r="DF1063" s="56"/>
      <c r="DG1063" s="56"/>
      <c r="DH1063" s="56"/>
      <c r="DI1063" s="56"/>
      <c r="DJ1063" s="56"/>
      <c r="DK1063" s="56"/>
      <c r="DL1063" s="56"/>
      <c r="DM1063" s="56"/>
      <c r="DN1063" s="56"/>
      <c r="DO1063" s="56"/>
      <c r="DP1063" s="56"/>
      <c r="DQ1063" s="56"/>
      <c r="DR1063" s="56"/>
      <c r="DS1063" s="56"/>
      <c r="DT1063" s="56"/>
      <c r="DU1063" s="56"/>
      <c r="DV1063" s="56"/>
      <c r="DW1063" s="56"/>
      <c r="DX1063" s="56"/>
      <c r="DY1063" s="56"/>
      <c r="DZ1063" s="56"/>
      <c r="EA1063" s="56"/>
      <c r="EB1063" s="56"/>
      <c r="EC1063" s="56"/>
      <c r="ED1063" s="56"/>
      <c r="EE1063" s="56"/>
      <c r="EF1063" s="56"/>
      <c r="EG1063" s="56"/>
      <c r="EH1063" s="56"/>
      <c r="EI1063" s="56"/>
      <c r="EJ1063" s="56"/>
      <c r="EK1063" s="56"/>
      <c r="EL1063" s="56"/>
      <c r="EM1063" s="56"/>
      <c r="EN1063" s="56"/>
      <c r="EO1063" s="56"/>
      <c r="EP1063" s="56"/>
      <c r="EQ1063" s="56"/>
      <c r="ER1063" s="56"/>
      <c r="ES1063" s="56"/>
      <c r="ET1063" s="56"/>
      <c r="EU1063" s="56"/>
      <c r="EV1063" s="56"/>
      <c r="EW1063" s="56"/>
      <c r="EX1063" s="56"/>
      <c r="EY1063" s="56"/>
      <c r="EZ1063" s="56"/>
      <c r="FA1063" s="56"/>
      <c r="FB1063" s="56"/>
      <c r="FC1063" s="56"/>
      <c r="FD1063" s="56"/>
      <c r="FE1063" s="56"/>
      <c r="FF1063" s="56"/>
      <c r="FG1063" s="56"/>
      <c r="FH1063" s="56"/>
      <c r="FI1063" s="56"/>
      <c r="FJ1063" s="56"/>
      <c r="FK1063" s="56"/>
      <c r="FL1063" s="56"/>
      <c r="FM1063" s="56"/>
      <c r="FN1063" s="56"/>
      <c r="FO1063" s="56"/>
      <c r="FP1063" s="56"/>
      <c r="FQ1063" s="56"/>
      <c r="FR1063" s="56"/>
      <c r="FS1063" s="56"/>
      <c r="FT1063" s="56"/>
      <c r="FU1063" s="56"/>
      <c r="FV1063" s="56"/>
      <c r="FW1063" s="56"/>
      <c r="FX1063" s="56"/>
      <c r="FY1063" s="56"/>
      <c r="FZ1063" s="56"/>
      <c r="GA1063" s="56"/>
      <c r="GB1063" s="56"/>
      <c r="GC1063" s="56"/>
      <c r="GD1063" s="56"/>
      <c r="GE1063" s="56"/>
      <c r="GF1063" s="56"/>
      <c r="GG1063" s="56"/>
      <c r="GH1063" s="56"/>
      <c r="GI1063" s="56"/>
      <c r="GJ1063" s="56"/>
      <c r="GK1063" s="56"/>
      <c r="GL1063" s="56"/>
      <c r="GM1063" s="56"/>
      <c r="GN1063" s="56"/>
      <c r="GO1063" s="56"/>
      <c r="GP1063" s="56"/>
      <c r="GQ1063" s="56"/>
      <c r="GR1063" s="56"/>
      <c r="GS1063" s="56"/>
      <c r="GT1063" s="56"/>
      <c r="GU1063" s="56"/>
      <c r="GV1063" s="56"/>
      <c r="GW1063" s="56"/>
      <c r="GX1063" s="56"/>
      <c r="GY1063" s="56"/>
      <c r="GZ1063" s="56"/>
      <c r="HA1063" s="56"/>
      <c r="HB1063" s="56"/>
      <c r="HC1063" s="56"/>
      <c r="HD1063" s="56"/>
      <c r="HE1063" s="56"/>
      <c r="HF1063" s="56"/>
      <c r="HG1063" s="56"/>
      <c r="HH1063" s="56"/>
      <c r="HI1063" s="56"/>
      <c r="HJ1063" s="56"/>
      <c r="HK1063" s="56"/>
      <c r="HL1063" s="56"/>
      <c r="HM1063" s="56"/>
    </row>
    <row r="1064" spans="2:221" x14ac:dyDescent="0.25">
      <c r="B1064" s="56"/>
      <c r="C1064" s="56"/>
      <c r="D1064" s="56"/>
      <c r="E1064" s="56"/>
      <c r="F1064" s="56"/>
      <c r="G1064" s="56"/>
      <c r="H1064" s="56"/>
      <c r="I1064" s="56"/>
      <c r="J1064" s="56"/>
      <c r="K1064" s="56"/>
      <c r="L1064" s="56"/>
      <c r="M1064" s="56"/>
      <c r="N1064" s="56"/>
      <c r="O1064" s="56"/>
      <c r="P1064" s="56"/>
      <c r="Q1064" s="56"/>
      <c r="R1064" s="56"/>
      <c r="S1064" s="56"/>
      <c r="T1064" s="56"/>
      <c r="U1064" s="56"/>
      <c r="V1064" s="56"/>
      <c r="W1064" s="56"/>
      <c r="X1064" s="56"/>
      <c r="Y1064" s="56"/>
      <c r="Z1064" s="56"/>
      <c r="AA1064" s="56"/>
      <c r="AB1064" s="56"/>
      <c r="AC1064" s="56"/>
      <c r="AD1064" s="56"/>
      <c r="AE1064" s="56"/>
      <c r="AF1064" s="56"/>
      <c r="AG1064" s="56"/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  <c r="AY1064" s="56"/>
      <c r="AZ1064" s="56"/>
      <c r="BA1064" s="56"/>
      <c r="BB1064" s="56"/>
      <c r="BC1064" s="56"/>
      <c r="BD1064" s="56"/>
      <c r="BE1064" s="56"/>
      <c r="BF1064" s="56"/>
      <c r="BG1064" s="56"/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  <c r="BU1064" s="56"/>
      <c r="BV1064" s="56"/>
      <c r="BW1064" s="56"/>
      <c r="BX1064" s="56"/>
      <c r="BY1064" s="56"/>
      <c r="BZ1064" s="56"/>
      <c r="CA1064" s="56"/>
      <c r="CB1064" s="56"/>
      <c r="CC1064" s="56"/>
      <c r="CD1064" s="56"/>
      <c r="CE1064" s="56"/>
      <c r="CF1064" s="56"/>
      <c r="CG1064" s="56"/>
      <c r="CH1064" s="56"/>
      <c r="CI1064" s="56"/>
      <c r="CJ1064" s="56"/>
      <c r="CK1064" s="56"/>
      <c r="CL1064" s="56"/>
      <c r="CM1064" s="56"/>
      <c r="CN1064" s="56"/>
      <c r="CO1064" s="56"/>
      <c r="CP1064" s="56"/>
      <c r="CQ1064" s="56"/>
      <c r="CR1064" s="56"/>
      <c r="CS1064" s="56"/>
      <c r="CT1064" s="56"/>
      <c r="CU1064" s="56"/>
      <c r="CV1064" s="56"/>
      <c r="CW1064" s="56"/>
      <c r="CX1064" s="56"/>
      <c r="CY1064" s="56"/>
      <c r="CZ1064" s="56"/>
      <c r="DA1064" s="56"/>
      <c r="DB1064" s="56"/>
      <c r="DC1064" s="56"/>
      <c r="DD1064" s="56"/>
      <c r="DE1064" s="56"/>
      <c r="DF1064" s="56"/>
      <c r="DG1064" s="56"/>
      <c r="DH1064" s="56"/>
      <c r="DI1064" s="56"/>
      <c r="DJ1064" s="56"/>
      <c r="DK1064" s="56"/>
      <c r="DL1064" s="56"/>
      <c r="DM1064" s="56"/>
      <c r="DN1064" s="56"/>
      <c r="DO1064" s="56"/>
      <c r="DP1064" s="56"/>
      <c r="DQ1064" s="56"/>
      <c r="DR1064" s="56"/>
      <c r="DS1064" s="56"/>
      <c r="DT1064" s="56"/>
      <c r="DU1064" s="56"/>
      <c r="DV1064" s="56"/>
      <c r="DW1064" s="56"/>
      <c r="DX1064" s="56"/>
      <c r="DY1064" s="56"/>
      <c r="DZ1064" s="56"/>
      <c r="EA1064" s="56"/>
      <c r="EB1064" s="56"/>
      <c r="EC1064" s="56"/>
      <c r="ED1064" s="56"/>
      <c r="EE1064" s="56"/>
      <c r="EF1064" s="56"/>
      <c r="EG1064" s="56"/>
      <c r="EH1064" s="56"/>
      <c r="EI1064" s="56"/>
      <c r="EJ1064" s="56"/>
      <c r="EK1064" s="56"/>
      <c r="EL1064" s="56"/>
      <c r="EM1064" s="56"/>
      <c r="EN1064" s="56"/>
      <c r="EO1064" s="56"/>
      <c r="EP1064" s="56"/>
      <c r="EQ1064" s="56"/>
      <c r="ER1064" s="56"/>
      <c r="ES1064" s="56"/>
      <c r="ET1064" s="56"/>
      <c r="EU1064" s="56"/>
      <c r="EV1064" s="56"/>
      <c r="EW1064" s="56"/>
      <c r="EX1064" s="56"/>
      <c r="EY1064" s="56"/>
      <c r="EZ1064" s="56"/>
      <c r="FA1064" s="56"/>
      <c r="FB1064" s="56"/>
      <c r="FC1064" s="56"/>
      <c r="FD1064" s="56"/>
      <c r="FE1064" s="56"/>
      <c r="FF1064" s="56"/>
      <c r="FG1064" s="56"/>
      <c r="FH1064" s="56"/>
      <c r="FI1064" s="56"/>
      <c r="FJ1064" s="56"/>
      <c r="FK1064" s="56"/>
      <c r="FL1064" s="56"/>
      <c r="FM1064" s="56"/>
      <c r="FN1064" s="56"/>
      <c r="FO1064" s="56"/>
      <c r="FP1064" s="56"/>
      <c r="FQ1064" s="56"/>
      <c r="FR1064" s="56"/>
      <c r="FS1064" s="56"/>
      <c r="FT1064" s="56"/>
      <c r="FU1064" s="56"/>
      <c r="FV1064" s="56"/>
      <c r="FW1064" s="56"/>
      <c r="FX1064" s="56"/>
      <c r="FY1064" s="56"/>
      <c r="FZ1064" s="56"/>
      <c r="GA1064" s="56"/>
      <c r="GB1064" s="56"/>
      <c r="GC1064" s="56"/>
      <c r="GD1064" s="56"/>
      <c r="GE1064" s="56"/>
      <c r="GF1064" s="56"/>
      <c r="GG1064" s="56"/>
      <c r="GH1064" s="56"/>
      <c r="GI1064" s="56"/>
      <c r="GJ1064" s="56"/>
      <c r="GK1064" s="56"/>
      <c r="GL1064" s="56"/>
      <c r="GM1064" s="56"/>
      <c r="GN1064" s="56"/>
      <c r="GO1064" s="56"/>
      <c r="GP1064" s="56"/>
      <c r="GQ1064" s="56"/>
      <c r="GR1064" s="56"/>
      <c r="GS1064" s="56"/>
      <c r="GT1064" s="56"/>
      <c r="GU1064" s="56"/>
      <c r="GV1064" s="56"/>
      <c r="GW1064" s="56"/>
      <c r="GX1064" s="56"/>
      <c r="GY1064" s="56"/>
      <c r="GZ1064" s="56"/>
      <c r="HA1064" s="56"/>
      <c r="HB1064" s="56"/>
      <c r="HC1064" s="56"/>
      <c r="HD1064" s="56"/>
      <c r="HE1064" s="56"/>
      <c r="HF1064" s="56"/>
      <c r="HG1064" s="56"/>
      <c r="HH1064" s="56"/>
      <c r="HI1064" s="56"/>
      <c r="HJ1064" s="56"/>
      <c r="HK1064" s="56"/>
      <c r="HL1064" s="56"/>
      <c r="HM1064" s="56"/>
    </row>
    <row r="1065" spans="2:221" x14ac:dyDescent="0.25">
      <c r="B1065" s="56"/>
      <c r="C1065" s="56"/>
      <c r="D1065" s="56"/>
      <c r="E1065" s="56"/>
      <c r="F1065" s="56"/>
      <c r="G1065" s="56"/>
      <c r="H1065" s="56"/>
      <c r="I1065" s="56"/>
      <c r="J1065" s="56"/>
      <c r="K1065" s="56"/>
      <c r="L1065" s="56"/>
      <c r="M1065" s="56"/>
      <c r="N1065" s="56"/>
      <c r="O1065" s="56"/>
      <c r="P1065" s="56"/>
      <c r="Q1065" s="56"/>
      <c r="R1065" s="56"/>
      <c r="S1065" s="56"/>
      <c r="T1065" s="56"/>
      <c r="U1065" s="56"/>
      <c r="V1065" s="56"/>
      <c r="W1065" s="56"/>
      <c r="X1065" s="56"/>
      <c r="Y1065" s="56"/>
      <c r="Z1065" s="56"/>
      <c r="AA1065" s="56"/>
      <c r="AB1065" s="56"/>
      <c r="AC1065" s="56"/>
      <c r="AD1065" s="56"/>
      <c r="AE1065" s="56"/>
      <c r="AF1065" s="56"/>
      <c r="AG1065" s="56"/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  <c r="AY1065" s="56"/>
      <c r="AZ1065" s="56"/>
      <c r="BA1065" s="56"/>
      <c r="BB1065" s="56"/>
      <c r="BC1065" s="56"/>
      <c r="BD1065" s="56"/>
      <c r="BE1065" s="56"/>
      <c r="BF1065" s="56"/>
      <c r="BG1065" s="56"/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  <c r="BU1065" s="56"/>
      <c r="BV1065" s="56"/>
      <c r="BW1065" s="56"/>
      <c r="BX1065" s="56"/>
      <c r="BY1065" s="56"/>
      <c r="BZ1065" s="56"/>
      <c r="CA1065" s="56"/>
      <c r="CB1065" s="56"/>
      <c r="CC1065" s="56"/>
      <c r="CD1065" s="56"/>
      <c r="CE1065" s="56"/>
      <c r="CF1065" s="56"/>
      <c r="CG1065" s="56"/>
      <c r="CH1065" s="56"/>
      <c r="CI1065" s="56"/>
      <c r="CJ1065" s="56"/>
      <c r="CK1065" s="56"/>
      <c r="CL1065" s="56"/>
      <c r="CM1065" s="56"/>
      <c r="CN1065" s="56"/>
      <c r="CO1065" s="56"/>
      <c r="CP1065" s="56"/>
      <c r="CQ1065" s="56"/>
      <c r="CR1065" s="56"/>
      <c r="CS1065" s="56"/>
      <c r="CT1065" s="56"/>
      <c r="CU1065" s="56"/>
      <c r="CV1065" s="56"/>
      <c r="CW1065" s="56"/>
      <c r="CX1065" s="56"/>
      <c r="CY1065" s="56"/>
      <c r="CZ1065" s="56"/>
      <c r="DA1065" s="56"/>
      <c r="DB1065" s="56"/>
      <c r="DC1065" s="56"/>
      <c r="DD1065" s="56"/>
      <c r="DE1065" s="56"/>
      <c r="DF1065" s="56"/>
      <c r="DG1065" s="56"/>
      <c r="DH1065" s="56"/>
      <c r="DI1065" s="56"/>
      <c r="DJ1065" s="56"/>
      <c r="DK1065" s="56"/>
      <c r="DL1065" s="56"/>
      <c r="DM1065" s="56"/>
      <c r="DN1065" s="56"/>
      <c r="DO1065" s="56"/>
      <c r="DP1065" s="56"/>
      <c r="DQ1065" s="56"/>
      <c r="DR1065" s="56"/>
      <c r="DS1065" s="56"/>
      <c r="DT1065" s="56"/>
      <c r="DU1065" s="56"/>
      <c r="DV1065" s="56"/>
      <c r="DW1065" s="56"/>
      <c r="DX1065" s="56"/>
      <c r="DY1065" s="56"/>
      <c r="DZ1065" s="56"/>
      <c r="EA1065" s="56"/>
      <c r="EB1065" s="56"/>
      <c r="EC1065" s="56"/>
      <c r="ED1065" s="56"/>
      <c r="EE1065" s="56"/>
      <c r="EF1065" s="56"/>
      <c r="EG1065" s="56"/>
      <c r="EH1065" s="56"/>
      <c r="EI1065" s="56"/>
      <c r="EJ1065" s="56"/>
      <c r="EK1065" s="56"/>
      <c r="EL1065" s="56"/>
      <c r="EM1065" s="56"/>
      <c r="EN1065" s="56"/>
      <c r="EO1065" s="56"/>
      <c r="EP1065" s="56"/>
      <c r="EQ1065" s="56"/>
      <c r="ER1065" s="56"/>
      <c r="ES1065" s="56"/>
      <c r="ET1065" s="56"/>
      <c r="EU1065" s="56"/>
      <c r="EV1065" s="56"/>
      <c r="EW1065" s="56"/>
      <c r="EX1065" s="56"/>
      <c r="EY1065" s="56"/>
      <c r="EZ1065" s="56"/>
      <c r="FA1065" s="56"/>
      <c r="FB1065" s="56"/>
      <c r="FC1065" s="56"/>
      <c r="FD1065" s="56"/>
      <c r="FE1065" s="56"/>
      <c r="FF1065" s="56"/>
      <c r="FG1065" s="56"/>
      <c r="FH1065" s="56"/>
      <c r="FI1065" s="56"/>
      <c r="FJ1065" s="56"/>
      <c r="FK1065" s="56"/>
      <c r="FL1065" s="56"/>
      <c r="FM1065" s="56"/>
      <c r="FN1065" s="56"/>
      <c r="FO1065" s="56"/>
      <c r="FP1065" s="56"/>
      <c r="FQ1065" s="56"/>
      <c r="FR1065" s="56"/>
      <c r="FS1065" s="56"/>
      <c r="FT1065" s="56"/>
      <c r="FU1065" s="56"/>
      <c r="FV1065" s="56"/>
      <c r="FW1065" s="56"/>
      <c r="FX1065" s="56"/>
      <c r="FY1065" s="56"/>
      <c r="FZ1065" s="56"/>
      <c r="GA1065" s="56"/>
      <c r="GB1065" s="56"/>
      <c r="GC1065" s="56"/>
      <c r="GD1065" s="56"/>
      <c r="GE1065" s="56"/>
      <c r="GF1065" s="56"/>
      <c r="GG1065" s="56"/>
      <c r="GH1065" s="56"/>
      <c r="GI1065" s="56"/>
      <c r="GJ1065" s="56"/>
      <c r="GK1065" s="56"/>
      <c r="GL1065" s="56"/>
      <c r="GM1065" s="56"/>
      <c r="GN1065" s="56"/>
      <c r="GO1065" s="56"/>
      <c r="GP1065" s="56"/>
      <c r="GQ1065" s="56"/>
      <c r="GR1065" s="56"/>
      <c r="GS1065" s="56"/>
      <c r="GT1065" s="56"/>
      <c r="GU1065" s="56"/>
      <c r="GV1065" s="56"/>
      <c r="GW1065" s="56"/>
      <c r="GX1065" s="56"/>
      <c r="GY1065" s="56"/>
      <c r="GZ1065" s="56"/>
      <c r="HA1065" s="56"/>
      <c r="HB1065" s="56"/>
      <c r="HC1065" s="56"/>
      <c r="HD1065" s="56"/>
      <c r="HE1065" s="56"/>
      <c r="HF1065" s="56"/>
      <c r="HG1065" s="56"/>
      <c r="HH1065" s="56"/>
      <c r="HI1065" s="56"/>
      <c r="HJ1065" s="56"/>
      <c r="HK1065" s="56"/>
      <c r="HL1065" s="56"/>
      <c r="HM1065" s="56"/>
    </row>
    <row r="1066" spans="2:221" x14ac:dyDescent="0.25">
      <c r="B1066" s="56"/>
      <c r="C1066" s="56"/>
      <c r="D1066" s="56"/>
      <c r="E1066" s="56"/>
      <c r="F1066" s="56"/>
      <c r="G1066" s="56"/>
      <c r="H1066" s="56"/>
      <c r="I1066" s="56"/>
      <c r="J1066" s="56"/>
      <c r="K1066" s="56"/>
      <c r="L1066" s="56"/>
      <c r="M1066" s="56"/>
      <c r="N1066" s="56"/>
      <c r="O1066" s="56"/>
      <c r="P1066" s="56"/>
      <c r="Q1066" s="56"/>
      <c r="R1066" s="56"/>
      <c r="S1066" s="56"/>
      <c r="T1066" s="56"/>
      <c r="U1066" s="56"/>
      <c r="V1066" s="56"/>
      <c r="W1066" s="56"/>
      <c r="X1066" s="56"/>
      <c r="Y1066" s="56"/>
      <c r="Z1066" s="56"/>
      <c r="AA1066" s="56"/>
      <c r="AB1066" s="56"/>
      <c r="AC1066" s="56"/>
      <c r="AD1066" s="56"/>
      <c r="AE1066" s="56"/>
      <c r="AF1066" s="56"/>
      <c r="AG1066" s="56"/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/>
      <c r="BF1066" s="56"/>
      <c r="BG1066" s="56"/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  <c r="BU1066" s="56"/>
      <c r="BV1066" s="56"/>
      <c r="BW1066" s="56"/>
      <c r="BX1066" s="56"/>
      <c r="BY1066" s="56"/>
      <c r="BZ1066" s="56"/>
      <c r="CA1066" s="56"/>
      <c r="CB1066" s="56"/>
      <c r="CC1066" s="56"/>
      <c r="CD1066" s="56"/>
      <c r="CE1066" s="56"/>
      <c r="CF1066" s="56"/>
      <c r="CG1066" s="56"/>
      <c r="CH1066" s="56"/>
      <c r="CI1066" s="56"/>
      <c r="CJ1066" s="56"/>
      <c r="CK1066" s="56"/>
      <c r="CL1066" s="56"/>
      <c r="CM1066" s="56"/>
      <c r="CN1066" s="56"/>
      <c r="CO1066" s="56"/>
      <c r="CP1066" s="56"/>
      <c r="CQ1066" s="56"/>
      <c r="CR1066" s="56"/>
      <c r="CS1066" s="56"/>
      <c r="CT1066" s="56"/>
      <c r="CU1066" s="56"/>
      <c r="CV1066" s="56"/>
      <c r="CW1066" s="56"/>
      <c r="CX1066" s="56"/>
      <c r="CY1066" s="56"/>
      <c r="CZ1066" s="56"/>
      <c r="DA1066" s="56"/>
      <c r="DB1066" s="56"/>
      <c r="DC1066" s="56"/>
      <c r="DD1066" s="56"/>
      <c r="DE1066" s="56"/>
      <c r="DF1066" s="56"/>
      <c r="DG1066" s="56"/>
      <c r="DH1066" s="56"/>
      <c r="DI1066" s="56"/>
      <c r="DJ1066" s="56"/>
      <c r="DK1066" s="56"/>
      <c r="DL1066" s="56"/>
      <c r="DM1066" s="56"/>
      <c r="DN1066" s="56"/>
      <c r="DO1066" s="56"/>
      <c r="DP1066" s="56"/>
      <c r="DQ1066" s="56"/>
      <c r="DR1066" s="56"/>
      <c r="DS1066" s="56"/>
      <c r="DT1066" s="56"/>
      <c r="DU1066" s="56"/>
      <c r="DV1066" s="56"/>
      <c r="DW1066" s="56"/>
      <c r="DX1066" s="56"/>
      <c r="DY1066" s="56"/>
      <c r="DZ1066" s="56"/>
      <c r="EA1066" s="56"/>
      <c r="EB1066" s="56"/>
      <c r="EC1066" s="56"/>
      <c r="ED1066" s="56"/>
      <c r="EE1066" s="56"/>
      <c r="EF1066" s="56"/>
      <c r="EG1066" s="56"/>
      <c r="EH1066" s="56"/>
      <c r="EI1066" s="56"/>
      <c r="EJ1066" s="56"/>
      <c r="EK1066" s="56"/>
      <c r="EL1066" s="56"/>
      <c r="EM1066" s="56"/>
      <c r="EN1066" s="56"/>
      <c r="EO1066" s="56"/>
      <c r="EP1066" s="56"/>
      <c r="EQ1066" s="56"/>
      <c r="ER1066" s="56"/>
      <c r="ES1066" s="56"/>
      <c r="ET1066" s="56"/>
      <c r="EU1066" s="56"/>
      <c r="EV1066" s="56"/>
      <c r="EW1066" s="56"/>
      <c r="EX1066" s="56"/>
      <c r="EY1066" s="56"/>
      <c r="EZ1066" s="56"/>
      <c r="FA1066" s="56"/>
      <c r="FB1066" s="56"/>
      <c r="FC1066" s="56"/>
      <c r="FD1066" s="56"/>
      <c r="FE1066" s="56"/>
      <c r="FF1066" s="56"/>
      <c r="FG1066" s="56"/>
      <c r="FH1066" s="56"/>
      <c r="FI1066" s="56"/>
      <c r="FJ1066" s="56"/>
      <c r="FK1066" s="56"/>
      <c r="FL1066" s="56"/>
      <c r="FM1066" s="56"/>
      <c r="FN1066" s="56"/>
      <c r="FO1066" s="56"/>
      <c r="FP1066" s="56"/>
      <c r="FQ1066" s="56"/>
      <c r="FR1066" s="56"/>
      <c r="FS1066" s="56"/>
      <c r="FT1066" s="56"/>
      <c r="FU1066" s="56"/>
      <c r="FV1066" s="56"/>
      <c r="FW1066" s="56"/>
      <c r="FX1066" s="56"/>
      <c r="FY1066" s="56"/>
      <c r="FZ1066" s="56"/>
      <c r="GA1066" s="56"/>
      <c r="GB1066" s="56"/>
      <c r="GC1066" s="56"/>
      <c r="GD1066" s="56"/>
      <c r="GE1066" s="56"/>
      <c r="GF1066" s="56"/>
      <c r="GG1066" s="56"/>
      <c r="GH1066" s="56"/>
      <c r="GI1066" s="56"/>
      <c r="GJ1066" s="56"/>
      <c r="GK1066" s="56"/>
      <c r="GL1066" s="56"/>
      <c r="GM1066" s="56"/>
      <c r="GN1066" s="56"/>
      <c r="GO1066" s="56"/>
      <c r="GP1066" s="56"/>
      <c r="GQ1066" s="56"/>
      <c r="GR1066" s="56"/>
      <c r="GS1066" s="56"/>
      <c r="GT1066" s="56"/>
      <c r="GU1066" s="56"/>
      <c r="GV1066" s="56"/>
      <c r="GW1066" s="56"/>
      <c r="GX1066" s="56"/>
      <c r="GY1066" s="56"/>
      <c r="GZ1066" s="56"/>
      <c r="HA1066" s="56"/>
      <c r="HB1066" s="56"/>
      <c r="HC1066" s="56"/>
      <c r="HD1066" s="56"/>
      <c r="HE1066" s="56"/>
      <c r="HF1066" s="56"/>
      <c r="HG1066" s="56"/>
      <c r="HH1066" s="56"/>
      <c r="HI1066" s="56"/>
      <c r="HJ1066" s="56"/>
      <c r="HK1066" s="56"/>
      <c r="HL1066" s="56"/>
      <c r="HM1066" s="56"/>
    </row>
    <row r="1067" spans="2:221" x14ac:dyDescent="0.25">
      <c r="B1067" s="56"/>
      <c r="C1067" s="56"/>
      <c r="D1067" s="56"/>
      <c r="E1067" s="56"/>
      <c r="F1067" s="56"/>
      <c r="G1067" s="56"/>
      <c r="H1067" s="56"/>
      <c r="I1067" s="56"/>
      <c r="J1067" s="56"/>
      <c r="K1067" s="56"/>
      <c r="L1067" s="56"/>
      <c r="M1067" s="56"/>
      <c r="N1067" s="56"/>
      <c r="O1067" s="56"/>
      <c r="P1067" s="56"/>
      <c r="Q1067" s="56"/>
      <c r="R1067" s="56"/>
      <c r="S1067" s="56"/>
      <c r="T1067" s="56"/>
      <c r="U1067" s="56"/>
      <c r="V1067" s="56"/>
      <c r="W1067" s="56"/>
      <c r="X1067" s="56"/>
      <c r="Y1067" s="56"/>
      <c r="Z1067" s="56"/>
      <c r="AA1067" s="56"/>
      <c r="AB1067" s="56"/>
      <c r="AC1067" s="56"/>
      <c r="AD1067" s="56"/>
      <c r="AE1067" s="56"/>
      <c r="AF1067" s="56"/>
      <c r="AG1067" s="56"/>
      <c r="AH1067" s="56"/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  <c r="AV1067" s="56"/>
      <c r="AW1067" s="56"/>
      <c r="AX1067" s="56"/>
      <c r="AY1067" s="56"/>
      <c r="AZ1067" s="56"/>
      <c r="BA1067" s="56"/>
      <c r="BB1067" s="56"/>
      <c r="BC1067" s="56"/>
      <c r="BD1067" s="56"/>
      <c r="BE1067" s="56"/>
      <c r="BF1067" s="56"/>
      <c r="BG1067" s="56"/>
      <c r="BH1067" s="56"/>
      <c r="BI1067" s="56"/>
      <c r="BJ1067" s="56"/>
      <c r="BK1067" s="56"/>
      <c r="BL1067" s="56"/>
      <c r="BM1067" s="56"/>
      <c r="BN1067" s="56"/>
      <c r="BO1067" s="56"/>
      <c r="BP1067" s="56"/>
      <c r="BQ1067" s="56"/>
      <c r="BR1067" s="56"/>
      <c r="BS1067" s="56"/>
      <c r="BT1067" s="56"/>
      <c r="BU1067" s="56"/>
      <c r="BV1067" s="56"/>
      <c r="BW1067" s="56"/>
      <c r="BX1067" s="56"/>
      <c r="BY1067" s="56"/>
      <c r="BZ1067" s="56"/>
      <c r="CA1067" s="56"/>
      <c r="CB1067" s="56"/>
      <c r="CC1067" s="56"/>
      <c r="CD1067" s="56"/>
      <c r="CE1067" s="56"/>
      <c r="CF1067" s="56"/>
      <c r="CG1067" s="56"/>
      <c r="CH1067" s="56"/>
      <c r="CI1067" s="56"/>
      <c r="CJ1067" s="56"/>
      <c r="CK1067" s="56"/>
      <c r="CL1067" s="56"/>
      <c r="CM1067" s="56"/>
      <c r="CN1067" s="56"/>
      <c r="CO1067" s="56"/>
      <c r="CP1067" s="56"/>
      <c r="CQ1067" s="56"/>
      <c r="CR1067" s="56"/>
      <c r="CS1067" s="56"/>
      <c r="CT1067" s="56"/>
      <c r="CU1067" s="56"/>
      <c r="CV1067" s="56"/>
      <c r="CW1067" s="56"/>
      <c r="CX1067" s="56"/>
      <c r="CY1067" s="56"/>
      <c r="CZ1067" s="56"/>
      <c r="DA1067" s="56"/>
      <c r="DB1067" s="56"/>
      <c r="DC1067" s="56"/>
      <c r="DD1067" s="56"/>
      <c r="DE1067" s="56"/>
      <c r="DF1067" s="56"/>
      <c r="DG1067" s="56"/>
      <c r="DH1067" s="56"/>
      <c r="DI1067" s="56"/>
      <c r="DJ1067" s="56"/>
      <c r="DK1067" s="56"/>
      <c r="DL1067" s="56"/>
      <c r="DM1067" s="56"/>
      <c r="DN1067" s="56"/>
      <c r="DO1067" s="56"/>
      <c r="DP1067" s="56"/>
      <c r="DQ1067" s="56"/>
      <c r="DR1067" s="56"/>
      <c r="DS1067" s="56"/>
      <c r="DT1067" s="56"/>
      <c r="DU1067" s="56"/>
      <c r="DV1067" s="56"/>
      <c r="DW1067" s="56"/>
      <c r="DX1067" s="56"/>
      <c r="DY1067" s="56"/>
      <c r="DZ1067" s="56"/>
      <c r="EA1067" s="56"/>
      <c r="EB1067" s="56"/>
      <c r="EC1067" s="56"/>
      <c r="ED1067" s="56"/>
      <c r="EE1067" s="56"/>
      <c r="EF1067" s="56"/>
      <c r="EG1067" s="56"/>
      <c r="EH1067" s="56"/>
      <c r="EI1067" s="56"/>
      <c r="EJ1067" s="56"/>
      <c r="EK1067" s="56"/>
      <c r="EL1067" s="56"/>
      <c r="EM1067" s="56"/>
      <c r="EN1067" s="56"/>
      <c r="EO1067" s="56"/>
      <c r="EP1067" s="56"/>
      <c r="EQ1067" s="56"/>
      <c r="ER1067" s="56"/>
      <c r="ES1067" s="56"/>
      <c r="ET1067" s="56"/>
      <c r="EU1067" s="56"/>
      <c r="EV1067" s="56"/>
      <c r="EW1067" s="56"/>
      <c r="EX1067" s="56"/>
      <c r="EY1067" s="56"/>
      <c r="EZ1067" s="56"/>
      <c r="FA1067" s="56"/>
      <c r="FB1067" s="56"/>
      <c r="FC1067" s="56"/>
      <c r="FD1067" s="56"/>
      <c r="FE1067" s="56"/>
      <c r="FF1067" s="56"/>
      <c r="FG1067" s="56"/>
      <c r="FH1067" s="56"/>
      <c r="FI1067" s="56"/>
      <c r="FJ1067" s="56"/>
      <c r="FK1067" s="56"/>
      <c r="FL1067" s="56"/>
      <c r="FM1067" s="56"/>
      <c r="FN1067" s="56"/>
      <c r="FO1067" s="56"/>
      <c r="FP1067" s="56"/>
      <c r="FQ1067" s="56"/>
      <c r="FR1067" s="56"/>
      <c r="FS1067" s="56"/>
      <c r="FT1067" s="56"/>
      <c r="FU1067" s="56"/>
      <c r="FV1067" s="56"/>
      <c r="FW1067" s="56"/>
      <c r="FX1067" s="56"/>
      <c r="FY1067" s="56"/>
      <c r="FZ1067" s="56"/>
      <c r="GA1067" s="56"/>
      <c r="GB1067" s="56"/>
      <c r="GC1067" s="56"/>
      <c r="GD1067" s="56"/>
      <c r="GE1067" s="56"/>
      <c r="GF1067" s="56"/>
      <c r="GG1067" s="56"/>
      <c r="GH1067" s="56"/>
      <c r="GI1067" s="56"/>
      <c r="GJ1067" s="56"/>
      <c r="GK1067" s="56"/>
      <c r="GL1067" s="56"/>
      <c r="GM1067" s="56"/>
      <c r="GN1067" s="56"/>
      <c r="GO1067" s="56"/>
      <c r="GP1067" s="56"/>
      <c r="GQ1067" s="56"/>
      <c r="GR1067" s="56"/>
      <c r="GS1067" s="56"/>
      <c r="GT1067" s="56"/>
      <c r="GU1067" s="56"/>
      <c r="GV1067" s="56"/>
      <c r="GW1067" s="56"/>
      <c r="GX1067" s="56"/>
      <c r="GY1067" s="56"/>
      <c r="GZ1067" s="56"/>
      <c r="HA1067" s="56"/>
      <c r="HB1067" s="56"/>
      <c r="HC1067" s="56"/>
      <c r="HD1067" s="56"/>
      <c r="HE1067" s="56"/>
      <c r="HF1067" s="56"/>
      <c r="HG1067" s="56"/>
      <c r="HH1067" s="56"/>
      <c r="HI1067" s="56"/>
      <c r="HJ1067" s="56"/>
      <c r="HK1067" s="56"/>
      <c r="HL1067" s="56"/>
      <c r="HM1067" s="56"/>
    </row>
    <row r="1068" spans="2:221" x14ac:dyDescent="0.25">
      <c r="B1068" s="56"/>
      <c r="C1068" s="56"/>
      <c r="D1068" s="56"/>
      <c r="E1068" s="56"/>
      <c r="F1068" s="56"/>
      <c r="G1068" s="56"/>
      <c r="H1068" s="56"/>
      <c r="I1068" s="56"/>
      <c r="J1068" s="56"/>
      <c r="K1068" s="56"/>
      <c r="L1068" s="56"/>
      <c r="M1068" s="56"/>
      <c r="N1068" s="56"/>
      <c r="O1068" s="56"/>
      <c r="P1068" s="56"/>
      <c r="Q1068" s="56"/>
      <c r="R1068" s="56"/>
      <c r="S1068" s="56"/>
      <c r="T1068" s="56"/>
      <c r="U1068" s="56"/>
      <c r="V1068" s="56"/>
      <c r="W1068" s="56"/>
      <c r="X1068" s="56"/>
      <c r="Y1068" s="56"/>
      <c r="Z1068" s="56"/>
      <c r="AA1068" s="56"/>
      <c r="AB1068" s="56"/>
      <c r="AC1068" s="56"/>
      <c r="AD1068" s="56"/>
      <c r="AE1068" s="56"/>
      <c r="AF1068" s="56"/>
      <c r="AG1068" s="56"/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  <c r="AY1068" s="56"/>
      <c r="AZ1068" s="56"/>
      <c r="BA1068" s="56"/>
      <c r="BB1068" s="56"/>
      <c r="BC1068" s="56"/>
      <c r="BD1068" s="56"/>
      <c r="BE1068" s="56"/>
      <c r="BF1068" s="56"/>
      <c r="BG1068" s="56"/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  <c r="BU1068" s="56"/>
      <c r="BV1068" s="56"/>
      <c r="BW1068" s="56"/>
      <c r="BX1068" s="56"/>
      <c r="BY1068" s="56"/>
      <c r="BZ1068" s="56"/>
      <c r="CA1068" s="56"/>
      <c r="CB1068" s="56"/>
      <c r="CC1068" s="56"/>
      <c r="CD1068" s="56"/>
      <c r="CE1068" s="56"/>
      <c r="CF1068" s="56"/>
      <c r="CG1068" s="56"/>
      <c r="CH1068" s="56"/>
      <c r="CI1068" s="56"/>
      <c r="CJ1068" s="56"/>
      <c r="CK1068" s="56"/>
      <c r="CL1068" s="56"/>
      <c r="CM1068" s="56"/>
      <c r="CN1068" s="56"/>
      <c r="CO1068" s="56"/>
      <c r="CP1068" s="56"/>
      <c r="CQ1068" s="56"/>
      <c r="CR1068" s="56"/>
      <c r="CS1068" s="56"/>
      <c r="CT1068" s="56"/>
      <c r="CU1068" s="56"/>
      <c r="CV1068" s="56"/>
      <c r="CW1068" s="56"/>
      <c r="CX1068" s="56"/>
      <c r="CY1068" s="56"/>
      <c r="CZ1068" s="56"/>
      <c r="DA1068" s="56"/>
      <c r="DB1068" s="56"/>
      <c r="DC1068" s="56"/>
      <c r="DD1068" s="56"/>
      <c r="DE1068" s="56"/>
      <c r="DF1068" s="56"/>
      <c r="DG1068" s="56"/>
      <c r="DH1068" s="56"/>
      <c r="DI1068" s="56"/>
      <c r="DJ1068" s="56"/>
      <c r="DK1068" s="56"/>
      <c r="DL1068" s="56"/>
      <c r="DM1068" s="56"/>
      <c r="DN1068" s="56"/>
      <c r="DO1068" s="56"/>
      <c r="DP1068" s="56"/>
      <c r="DQ1068" s="56"/>
      <c r="DR1068" s="56"/>
      <c r="DS1068" s="56"/>
      <c r="DT1068" s="56"/>
      <c r="DU1068" s="56"/>
      <c r="DV1068" s="56"/>
      <c r="DW1068" s="56"/>
      <c r="DX1068" s="56"/>
      <c r="DY1068" s="56"/>
      <c r="DZ1068" s="56"/>
      <c r="EA1068" s="56"/>
      <c r="EB1068" s="56"/>
      <c r="EC1068" s="56"/>
      <c r="ED1068" s="56"/>
      <c r="EE1068" s="56"/>
      <c r="EF1068" s="56"/>
      <c r="EG1068" s="56"/>
      <c r="EH1068" s="56"/>
      <c r="EI1068" s="56"/>
      <c r="EJ1068" s="56"/>
      <c r="EK1068" s="56"/>
      <c r="EL1068" s="56"/>
      <c r="EM1068" s="56"/>
      <c r="EN1068" s="56"/>
      <c r="EO1068" s="56"/>
      <c r="EP1068" s="56"/>
      <c r="EQ1068" s="56"/>
      <c r="ER1068" s="56"/>
      <c r="ES1068" s="56"/>
      <c r="ET1068" s="56"/>
      <c r="EU1068" s="56"/>
      <c r="EV1068" s="56"/>
      <c r="EW1068" s="56"/>
      <c r="EX1068" s="56"/>
      <c r="EY1068" s="56"/>
      <c r="EZ1068" s="56"/>
      <c r="FA1068" s="56"/>
      <c r="FB1068" s="56"/>
      <c r="FC1068" s="56"/>
      <c r="FD1068" s="56"/>
      <c r="FE1068" s="56"/>
      <c r="FF1068" s="56"/>
      <c r="FG1068" s="56"/>
      <c r="FH1068" s="56"/>
      <c r="FI1068" s="56"/>
      <c r="FJ1068" s="56"/>
      <c r="FK1068" s="56"/>
      <c r="FL1068" s="56"/>
      <c r="FM1068" s="56"/>
      <c r="FN1068" s="56"/>
      <c r="FO1068" s="56"/>
      <c r="FP1068" s="56"/>
      <c r="FQ1068" s="56"/>
      <c r="FR1068" s="56"/>
      <c r="FS1068" s="56"/>
      <c r="FT1068" s="56"/>
      <c r="FU1068" s="56"/>
      <c r="FV1068" s="56"/>
      <c r="FW1068" s="56"/>
      <c r="FX1068" s="56"/>
      <c r="FY1068" s="56"/>
      <c r="FZ1068" s="56"/>
      <c r="GA1068" s="56"/>
      <c r="GB1068" s="56"/>
      <c r="GC1068" s="56"/>
      <c r="GD1068" s="56"/>
      <c r="GE1068" s="56"/>
      <c r="GF1068" s="56"/>
      <c r="GG1068" s="56"/>
      <c r="GH1068" s="56"/>
      <c r="GI1068" s="56"/>
      <c r="GJ1068" s="56"/>
      <c r="GK1068" s="56"/>
      <c r="GL1068" s="56"/>
      <c r="GM1068" s="56"/>
      <c r="GN1068" s="56"/>
      <c r="GO1068" s="56"/>
      <c r="GP1068" s="56"/>
      <c r="GQ1068" s="56"/>
      <c r="GR1068" s="56"/>
      <c r="GS1068" s="56"/>
      <c r="GT1068" s="56"/>
      <c r="GU1068" s="56"/>
      <c r="GV1068" s="56"/>
      <c r="GW1068" s="56"/>
      <c r="GX1068" s="56"/>
      <c r="GY1068" s="56"/>
      <c r="GZ1068" s="56"/>
      <c r="HA1068" s="56"/>
      <c r="HB1068" s="56"/>
      <c r="HC1068" s="56"/>
      <c r="HD1068" s="56"/>
      <c r="HE1068" s="56"/>
      <c r="HF1068" s="56"/>
      <c r="HG1068" s="56"/>
      <c r="HH1068" s="56"/>
      <c r="HI1068" s="56"/>
      <c r="HJ1068" s="56"/>
      <c r="HK1068" s="56"/>
      <c r="HL1068" s="56"/>
      <c r="HM1068" s="56"/>
    </row>
    <row r="1069" spans="2:221" x14ac:dyDescent="0.25">
      <c r="B1069" s="56"/>
      <c r="C1069" s="56"/>
      <c r="D1069" s="56"/>
      <c r="E1069" s="56"/>
      <c r="F1069" s="56"/>
      <c r="G1069" s="56"/>
      <c r="H1069" s="56"/>
      <c r="I1069" s="56"/>
      <c r="J1069" s="56"/>
      <c r="K1069" s="56"/>
      <c r="L1069" s="56"/>
      <c r="M1069" s="56"/>
      <c r="N1069" s="56"/>
      <c r="O1069" s="56"/>
      <c r="P1069" s="56"/>
      <c r="Q1069" s="56"/>
      <c r="R1069" s="56"/>
      <c r="S1069" s="56"/>
      <c r="T1069" s="56"/>
      <c r="U1069" s="56"/>
      <c r="V1069" s="56"/>
      <c r="W1069" s="56"/>
      <c r="X1069" s="56"/>
      <c r="Y1069" s="56"/>
      <c r="Z1069" s="56"/>
      <c r="AA1069" s="56"/>
      <c r="AB1069" s="56"/>
      <c r="AC1069" s="56"/>
      <c r="AD1069" s="56"/>
      <c r="AE1069" s="56"/>
      <c r="AF1069" s="56"/>
      <c r="AG1069" s="56"/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  <c r="AY1069" s="56"/>
      <c r="AZ1069" s="56"/>
      <c r="BA1069" s="56"/>
      <c r="BB1069" s="56"/>
      <c r="BC1069" s="56"/>
      <c r="BD1069" s="56"/>
      <c r="BE1069" s="56"/>
      <c r="BF1069" s="56"/>
      <c r="BG1069" s="56"/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  <c r="BU1069" s="56"/>
      <c r="BV1069" s="56"/>
      <c r="BW1069" s="56"/>
      <c r="BX1069" s="56"/>
      <c r="BY1069" s="56"/>
      <c r="BZ1069" s="56"/>
      <c r="CA1069" s="56"/>
      <c r="CB1069" s="56"/>
      <c r="CC1069" s="56"/>
      <c r="CD1069" s="56"/>
      <c r="CE1069" s="56"/>
      <c r="CF1069" s="56"/>
      <c r="CG1069" s="56"/>
      <c r="CH1069" s="56"/>
      <c r="CI1069" s="56"/>
      <c r="CJ1069" s="56"/>
      <c r="CK1069" s="56"/>
      <c r="CL1069" s="56"/>
      <c r="CM1069" s="56"/>
      <c r="CN1069" s="56"/>
      <c r="CO1069" s="56"/>
      <c r="CP1069" s="56"/>
      <c r="CQ1069" s="56"/>
      <c r="CR1069" s="56"/>
      <c r="CS1069" s="56"/>
      <c r="CT1069" s="56"/>
      <c r="CU1069" s="56"/>
      <c r="CV1069" s="56"/>
      <c r="CW1069" s="56"/>
      <c r="CX1069" s="56"/>
      <c r="CY1069" s="56"/>
      <c r="CZ1069" s="56"/>
      <c r="DA1069" s="56"/>
      <c r="DB1069" s="56"/>
      <c r="DC1069" s="56"/>
      <c r="DD1069" s="56"/>
      <c r="DE1069" s="56"/>
      <c r="DF1069" s="56"/>
      <c r="DG1069" s="56"/>
      <c r="DH1069" s="56"/>
      <c r="DI1069" s="56"/>
      <c r="DJ1069" s="56"/>
      <c r="DK1069" s="56"/>
      <c r="DL1069" s="56"/>
      <c r="DM1069" s="56"/>
      <c r="DN1069" s="56"/>
      <c r="DO1069" s="56"/>
      <c r="DP1069" s="56"/>
      <c r="DQ1069" s="56"/>
      <c r="DR1069" s="56"/>
      <c r="DS1069" s="56"/>
      <c r="DT1069" s="56"/>
      <c r="DU1069" s="56"/>
      <c r="DV1069" s="56"/>
      <c r="DW1069" s="56"/>
      <c r="DX1069" s="56"/>
      <c r="DY1069" s="56"/>
      <c r="DZ1069" s="56"/>
      <c r="EA1069" s="56"/>
      <c r="EB1069" s="56"/>
      <c r="EC1069" s="56"/>
      <c r="ED1069" s="56"/>
      <c r="EE1069" s="56"/>
      <c r="EF1069" s="56"/>
      <c r="EG1069" s="56"/>
      <c r="EH1069" s="56"/>
      <c r="EI1069" s="56"/>
      <c r="EJ1069" s="56"/>
      <c r="EK1069" s="56"/>
      <c r="EL1069" s="56"/>
      <c r="EM1069" s="56"/>
      <c r="EN1069" s="56"/>
      <c r="EO1069" s="56"/>
      <c r="EP1069" s="56"/>
      <c r="EQ1069" s="56"/>
      <c r="ER1069" s="56"/>
      <c r="ES1069" s="56"/>
      <c r="ET1069" s="56"/>
      <c r="EU1069" s="56"/>
      <c r="EV1069" s="56"/>
      <c r="EW1069" s="56"/>
      <c r="EX1069" s="56"/>
      <c r="EY1069" s="56"/>
      <c r="EZ1069" s="56"/>
      <c r="FA1069" s="56"/>
      <c r="FB1069" s="56"/>
      <c r="FC1069" s="56"/>
      <c r="FD1069" s="56"/>
      <c r="FE1069" s="56"/>
      <c r="FF1069" s="56"/>
      <c r="FG1069" s="56"/>
      <c r="FH1069" s="56"/>
      <c r="FI1069" s="56"/>
      <c r="FJ1069" s="56"/>
      <c r="FK1069" s="56"/>
      <c r="FL1069" s="56"/>
      <c r="FM1069" s="56"/>
      <c r="FN1069" s="56"/>
      <c r="FO1069" s="56"/>
      <c r="FP1069" s="56"/>
      <c r="FQ1069" s="56"/>
      <c r="FR1069" s="56"/>
      <c r="FS1069" s="56"/>
      <c r="FT1069" s="56"/>
      <c r="FU1069" s="56"/>
      <c r="FV1069" s="56"/>
      <c r="FW1069" s="56"/>
      <c r="FX1069" s="56"/>
      <c r="FY1069" s="56"/>
      <c r="FZ1069" s="56"/>
      <c r="GA1069" s="56"/>
      <c r="GB1069" s="56"/>
      <c r="GC1069" s="56"/>
      <c r="GD1069" s="56"/>
      <c r="GE1069" s="56"/>
      <c r="GF1069" s="56"/>
      <c r="GG1069" s="56"/>
      <c r="GH1069" s="56"/>
      <c r="GI1069" s="56"/>
      <c r="GJ1069" s="56"/>
      <c r="GK1069" s="56"/>
      <c r="GL1069" s="56"/>
      <c r="GM1069" s="56"/>
      <c r="GN1069" s="56"/>
      <c r="GO1069" s="56"/>
      <c r="GP1069" s="56"/>
      <c r="GQ1069" s="56"/>
      <c r="GR1069" s="56"/>
      <c r="GS1069" s="56"/>
      <c r="GT1069" s="56"/>
      <c r="GU1069" s="56"/>
      <c r="GV1069" s="56"/>
      <c r="GW1069" s="56"/>
      <c r="GX1069" s="56"/>
      <c r="GY1069" s="56"/>
      <c r="GZ1069" s="56"/>
      <c r="HA1069" s="56"/>
      <c r="HB1069" s="56"/>
      <c r="HC1069" s="56"/>
      <c r="HD1069" s="56"/>
      <c r="HE1069" s="56"/>
      <c r="HF1069" s="56"/>
      <c r="HG1069" s="56"/>
      <c r="HH1069" s="56"/>
      <c r="HI1069" s="56"/>
      <c r="HJ1069" s="56"/>
      <c r="HK1069" s="56"/>
      <c r="HL1069" s="56"/>
      <c r="HM1069" s="56"/>
    </row>
    <row r="1070" spans="2:221" x14ac:dyDescent="0.25">
      <c r="B1070" s="56"/>
      <c r="C1070" s="56"/>
      <c r="D1070" s="56"/>
      <c r="E1070" s="56"/>
      <c r="F1070" s="56"/>
      <c r="G1070" s="56"/>
      <c r="H1070" s="56"/>
      <c r="I1070" s="56"/>
      <c r="J1070" s="56"/>
      <c r="K1070" s="56"/>
      <c r="L1070" s="56"/>
      <c r="M1070" s="56"/>
      <c r="N1070" s="56"/>
      <c r="O1070" s="56"/>
      <c r="P1070" s="56"/>
      <c r="Q1070" s="56"/>
      <c r="R1070" s="56"/>
      <c r="S1070" s="56"/>
      <c r="T1070" s="56"/>
      <c r="U1070" s="56"/>
      <c r="V1070" s="56"/>
      <c r="W1070" s="56"/>
      <c r="X1070" s="56"/>
      <c r="Y1070" s="56"/>
      <c r="Z1070" s="56"/>
      <c r="AA1070" s="56"/>
      <c r="AB1070" s="56"/>
      <c r="AC1070" s="56"/>
      <c r="AD1070" s="56"/>
      <c r="AE1070" s="56"/>
      <c r="AF1070" s="56"/>
      <c r="AG1070" s="56"/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/>
      <c r="BF1070" s="56"/>
      <c r="BG1070" s="56"/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  <c r="BU1070" s="56"/>
      <c r="BV1070" s="56"/>
      <c r="BW1070" s="56"/>
      <c r="BX1070" s="56"/>
      <c r="BY1070" s="56"/>
      <c r="BZ1070" s="56"/>
      <c r="CA1070" s="56"/>
      <c r="CB1070" s="56"/>
      <c r="CC1070" s="56"/>
      <c r="CD1070" s="56"/>
      <c r="CE1070" s="56"/>
      <c r="CF1070" s="56"/>
      <c r="CG1070" s="56"/>
      <c r="CH1070" s="56"/>
      <c r="CI1070" s="56"/>
      <c r="CJ1070" s="56"/>
      <c r="CK1070" s="56"/>
      <c r="CL1070" s="56"/>
      <c r="CM1070" s="56"/>
      <c r="CN1070" s="56"/>
      <c r="CO1070" s="56"/>
      <c r="CP1070" s="56"/>
      <c r="CQ1070" s="56"/>
      <c r="CR1070" s="56"/>
      <c r="CS1070" s="56"/>
      <c r="CT1070" s="56"/>
      <c r="CU1070" s="56"/>
      <c r="CV1070" s="56"/>
      <c r="CW1070" s="56"/>
      <c r="CX1070" s="56"/>
      <c r="CY1070" s="56"/>
      <c r="CZ1070" s="56"/>
      <c r="DA1070" s="56"/>
      <c r="DB1070" s="56"/>
      <c r="DC1070" s="56"/>
      <c r="DD1070" s="56"/>
      <c r="DE1070" s="56"/>
      <c r="DF1070" s="56"/>
      <c r="DG1070" s="56"/>
      <c r="DH1070" s="56"/>
      <c r="DI1070" s="56"/>
      <c r="DJ1070" s="56"/>
      <c r="DK1070" s="56"/>
      <c r="DL1070" s="56"/>
      <c r="DM1070" s="56"/>
      <c r="DN1070" s="56"/>
      <c r="DO1070" s="56"/>
      <c r="DP1070" s="56"/>
      <c r="DQ1070" s="56"/>
      <c r="DR1070" s="56"/>
      <c r="DS1070" s="56"/>
      <c r="DT1070" s="56"/>
      <c r="DU1070" s="56"/>
      <c r="DV1070" s="56"/>
      <c r="DW1070" s="56"/>
      <c r="DX1070" s="56"/>
      <c r="DY1070" s="56"/>
      <c r="DZ1070" s="56"/>
      <c r="EA1070" s="56"/>
      <c r="EB1070" s="56"/>
      <c r="EC1070" s="56"/>
      <c r="ED1070" s="56"/>
      <c r="EE1070" s="56"/>
      <c r="EF1070" s="56"/>
      <c r="EG1070" s="56"/>
      <c r="EH1070" s="56"/>
      <c r="EI1070" s="56"/>
      <c r="EJ1070" s="56"/>
      <c r="EK1070" s="56"/>
      <c r="EL1070" s="56"/>
      <c r="EM1070" s="56"/>
      <c r="EN1070" s="56"/>
      <c r="EO1070" s="56"/>
      <c r="EP1070" s="56"/>
      <c r="EQ1070" s="56"/>
      <c r="ER1070" s="56"/>
      <c r="ES1070" s="56"/>
      <c r="ET1070" s="56"/>
      <c r="EU1070" s="56"/>
      <c r="EV1070" s="56"/>
      <c r="EW1070" s="56"/>
      <c r="EX1070" s="56"/>
      <c r="EY1070" s="56"/>
      <c r="EZ1070" s="56"/>
      <c r="FA1070" s="56"/>
      <c r="FB1070" s="56"/>
      <c r="FC1070" s="56"/>
      <c r="FD1070" s="56"/>
      <c r="FE1070" s="56"/>
      <c r="FF1070" s="56"/>
      <c r="FG1070" s="56"/>
      <c r="FH1070" s="56"/>
      <c r="FI1070" s="56"/>
      <c r="FJ1070" s="56"/>
      <c r="FK1070" s="56"/>
      <c r="FL1070" s="56"/>
      <c r="FM1070" s="56"/>
      <c r="FN1070" s="56"/>
      <c r="FO1070" s="56"/>
      <c r="FP1070" s="56"/>
      <c r="FQ1070" s="56"/>
      <c r="FR1070" s="56"/>
      <c r="FS1070" s="56"/>
      <c r="FT1070" s="56"/>
      <c r="FU1070" s="56"/>
      <c r="FV1070" s="56"/>
      <c r="FW1070" s="56"/>
      <c r="FX1070" s="56"/>
      <c r="FY1070" s="56"/>
      <c r="FZ1070" s="56"/>
      <c r="GA1070" s="56"/>
      <c r="GB1070" s="56"/>
      <c r="GC1070" s="56"/>
      <c r="GD1070" s="56"/>
      <c r="GE1070" s="56"/>
      <c r="GF1070" s="56"/>
      <c r="GG1070" s="56"/>
      <c r="GH1070" s="56"/>
      <c r="GI1070" s="56"/>
      <c r="GJ1070" s="56"/>
      <c r="GK1070" s="56"/>
      <c r="GL1070" s="56"/>
      <c r="GM1070" s="56"/>
      <c r="GN1070" s="56"/>
      <c r="GO1070" s="56"/>
      <c r="GP1070" s="56"/>
      <c r="GQ1070" s="56"/>
      <c r="GR1070" s="56"/>
      <c r="GS1070" s="56"/>
      <c r="GT1070" s="56"/>
      <c r="GU1070" s="56"/>
      <c r="GV1070" s="56"/>
      <c r="GW1070" s="56"/>
      <c r="GX1070" s="56"/>
      <c r="GY1070" s="56"/>
      <c r="GZ1070" s="56"/>
      <c r="HA1070" s="56"/>
      <c r="HB1070" s="56"/>
      <c r="HC1070" s="56"/>
      <c r="HD1070" s="56"/>
      <c r="HE1070" s="56"/>
      <c r="HF1070" s="56"/>
      <c r="HG1070" s="56"/>
      <c r="HH1070" s="56"/>
      <c r="HI1070" s="56"/>
      <c r="HJ1070" s="56"/>
      <c r="HK1070" s="56"/>
      <c r="HL1070" s="56"/>
      <c r="HM1070" s="56"/>
    </row>
    <row r="1071" spans="2:221" x14ac:dyDescent="0.25">
      <c r="B1071" s="56"/>
      <c r="C1071" s="56"/>
      <c r="D1071" s="56"/>
      <c r="E1071" s="56"/>
      <c r="F1071" s="56"/>
      <c r="G1071" s="56"/>
      <c r="H1071" s="56"/>
      <c r="I1071" s="56"/>
      <c r="J1071" s="56"/>
      <c r="K1071" s="56"/>
      <c r="L1071" s="56"/>
      <c r="M1071" s="56"/>
      <c r="N1071" s="56"/>
      <c r="O1071" s="56"/>
      <c r="P1071" s="56"/>
      <c r="Q1071" s="56"/>
      <c r="R1071" s="56"/>
      <c r="S1071" s="56"/>
      <c r="T1071" s="56"/>
      <c r="U1071" s="56"/>
      <c r="V1071" s="56"/>
      <c r="W1071" s="56"/>
      <c r="X1071" s="56"/>
      <c r="Y1071" s="56"/>
      <c r="Z1071" s="56"/>
      <c r="AA1071" s="56"/>
      <c r="AB1071" s="56"/>
      <c r="AC1071" s="56"/>
      <c r="AD1071" s="56"/>
      <c r="AE1071" s="56"/>
      <c r="AF1071" s="56"/>
      <c r="AG1071" s="56"/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/>
      <c r="BF1071" s="56"/>
      <c r="BG1071" s="56"/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  <c r="BU1071" s="56"/>
      <c r="BV1071" s="56"/>
      <c r="BW1071" s="56"/>
      <c r="BX1071" s="56"/>
      <c r="BY1071" s="56"/>
      <c r="BZ1071" s="56"/>
      <c r="CA1071" s="56"/>
      <c r="CB1071" s="56"/>
      <c r="CC1071" s="56"/>
      <c r="CD1071" s="56"/>
      <c r="CE1071" s="56"/>
      <c r="CF1071" s="56"/>
      <c r="CG1071" s="56"/>
      <c r="CH1071" s="56"/>
      <c r="CI1071" s="56"/>
      <c r="CJ1071" s="56"/>
      <c r="CK1071" s="56"/>
      <c r="CL1071" s="56"/>
      <c r="CM1071" s="56"/>
      <c r="CN1071" s="56"/>
      <c r="CO1071" s="56"/>
      <c r="CP1071" s="56"/>
      <c r="CQ1071" s="56"/>
      <c r="CR1071" s="56"/>
      <c r="CS1071" s="56"/>
      <c r="CT1071" s="56"/>
      <c r="CU1071" s="56"/>
      <c r="CV1071" s="56"/>
      <c r="CW1071" s="56"/>
      <c r="CX1071" s="56"/>
      <c r="CY1071" s="56"/>
      <c r="CZ1071" s="56"/>
      <c r="DA1071" s="56"/>
      <c r="DB1071" s="56"/>
      <c r="DC1071" s="56"/>
      <c r="DD1071" s="56"/>
      <c r="DE1071" s="56"/>
      <c r="DF1071" s="56"/>
      <c r="DG1071" s="56"/>
      <c r="DH1071" s="56"/>
      <c r="DI1071" s="56"/>
      <c r="DJ1071" s="56"/>
      <c r="DK1071" s="56"/>
      <c r="DL1071" s="56"/>
      <c r="DM1071" s="56"/>
      <c r="DN1071" s="56"/>
      <c r="DO1071" s="56"/>
      <c r="DP1071" s="56"/>
      <c r="DQ1071" s="56"/>
      <c r="DR1071" s="56"/>
      <c r="DS1071" s="56"/>
      <c r="DT1071" s="56"/>
      <c r="DU1071" s="56"/>
      <c r="DV1071" s="56"/>
      <c r="DW1071" s="56"/>
      <c r="DX1071" s="56"/>
      <c r="DY1071" s="56"/>
      <c r="DZ1071" s="56"/>
      <c r="EA1071" s="56"/>
      <c r="EB1071" s="56"/>
      <c r="EC1071" s="56"/>
      <c r="ED1071" s="56"/>
      <c r="EE1071" s="56"/>
      <c r="EF1071" s="56"/>
      <c r="EG1071" s="56"/>
      <c r="EH1071" s="56"/>
      <c r="EI1071" s="56"/>
      <c r="EJ1071" s="56"/>
      <c r="EK1071" s="56"/>
      <c r="EL1071" s="56"/>
      <c r="EM1071" s="56"/>
      <c r="EN1071" s="56"/>
      <c r="EO1071" s="56"/>
      <c r="EP1071" s="56"/>
      <c r="EQ1071" s="56"/>
      <c r="ER1071" s="56"/>
      <c r="ES1071" s="56"/>
      <c r="ET1071" s="56"/>
      <c r="EU1071" s="56"/>
      <c r="EV1071" s="56"/>
      <c r="EW1071" s="56"/>
      <c r="EX1071" s="56"/>
      <c r="EY1071" s="56"/>
      <c r="EZ1071" s="56"/>
      <c r="FA1071" s="56"/>
      <c r="FB1071" s="56"/>
      <c r="FC1071" s="56"/>
      <c r="FD1071" s="56"/>
      <c r="FE1071" s="56"/>
      <c r="FF1071" s="56"/>
      <c r="FG1071" s="56"/>
      <c r="FH1071" s="56"/>
      <c r="FI1071" s="56"/>
      <c r="FJ1071" s="56"/>
      <c r="FK1071" s="56"/>
      <c r="FL1071" s="56"/>
      <c r="FM1071" s="56"/>
      <c r="FN1071" s="56"/>
      <c r="FO1071" s="56"/>
      <c r="FP1071" s="56"/>
      <c r="FQ1071" s="56"/>
      <c r="FR1071" s="56"/>
      <c r="FS1071" s="56"/>
      <c r="FT1071" s="56"/>
      <c r="FU1071" s="56"/>
      <c r="FV1071" s="56"/>
      <c r="FW1071" s="56"/>
      <c r="FX1071" s="56"/>
      <c r="FY1071" s="56"/>
      <c r="FZ1071" s="56"/>
      <c r="GA1071" s="56"/>
      <c r="GB1071" s="56"/>
      <c r="GC1071" s="56"/>
      <c r="GD1071" s="56"/>
      <c r="GE1071" s="56"/>
      <c r="GF1071" s="56"/>
      <c r="GG1071" s="56"/>
      <c r="GH1071" s="56"/>
      <c r="GI1071" s="56"/>
      <c r="GJ1071" s="56"/>
      <c r="GK1071" s="56"/>
      <c r="GL1071" s="56"/>
      <c r="GM1071" s="56"/>
      <c r="GN1071" s="56"/>
      <c r="GO1071" s="56"/>
      <c r="GP1071" s="56"/>
      <c r="GQ1071" s="56"/>
      <c r="GR1071" s="56"/>
      <c r="GS1071" s="56"/>
      <c r="GT1071" s="56"/>
      <c r="GU1071" s="56"/>
      <c r="GV1071" s="56"/>
      <c r="GW1071" s="56"/>
      <c r="GX1071" s="56"/>
      <c r="GY1071" s="56"/>
      <c r="GZ1071" s="56"/>
      <c r="HA1071" s="56"/>
      <c r="HB1071" s="56"/>
      <c r="HC1071" s="56"/>
      <c r="HD1071" s="56"/>
      <c r="HE1071" s="56"/>
      <c r="HF1071" s="56"/>
      <c r="HG1071" s="56"/>
      <c r="HH1071" s="56"/>
      <c r="HI1071" s="56"/>
      <c r="HJ1071" s="56"/>
      <c r="HK1071" s="56"/>
      <c r="HL1071" s="56"/>
      <c r="HM1071" s="56"/>
    </row>
    <row r="1072" spans="2:221" x14ac:dyDescent="0.25">
      <c r="B1072" s="56"/>
      <c r="C1072" s="56"/>
      <c r="D1072" s="56"/>
      <c r="E1072" s="56"/>
      <c r="F1072" s="56"/>
      <c r="G1072" s="56"/>
      <c r="H1072" s="56"/>
      <c r="I1072" s="56"/>
      <c r="J1072" s="56"/>
      <c r="K1072" s="56"/>
      <c r="L1072" s="56"/>
      <c r="M1072" s="56"/>
      <c r="N1072" s="56"/>
      <c r="O1072" s="56"/>
      <c r="P1072" s="56"/>
      <c r="Q1072" s="56"/>
      <c r="R1072" s="56"/>
      <c r="S1072" s="56"/>
      <c r="T1072" s="56"/>
      <c r="U1072" s="56"/>
      <c r="V1072" s="56"/>
      <c r="W1072" s="56"/>
      <c r="X1072" s="56"/>
      <c r="Y1072" s="56"/>
      <c r="Z1072" s="56"/>
      <c r="AA1072" s="56"/>
      <c r="AB1072" s="56"/>
      <c r="AC1072" s="56"/>
      <c r="AD1072" s="56"/>
      <c r="AE1072" s="56"/>
      <c r="AF1072" s="56"/>
      <c r="AG1072" s="56"/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  <c r="BU1072" s="56"/>
      <c r="BV1072" s="56"/>
      <c r="BW1072" s="56"/>
      <c r="BX1072" s="56"/>
      <c r="BY1072" s="56"/>
      <c r="BZ1072" s="56"/>
      <c r="CA1072" s="56"/>
      <c r="CB1072" s="56"/>
      <c r="CC1072" s="56"/>
      <c r="CD1072" s="56"/>
      <c r="CE1072" s="56"/>
      <c r="CF1072" s="56"/>
      <c r="CG1072" s="56"/>
      <c r="CH1072" s="56"/>
      <c r="CI1072" s="56"/>
      <c r="CJ1072" s="56"/>
      <c r="CK1072" s="56"/>
      <c r="CL1072" s="56"/>
      <c r="CM1072" s="56"/>
      <c r="CN1072" s="56"/>
      <c r="CO1072" s="56"/>
      <c r="CP1072" s="56"/>
      <c r="CQ1072" s="56"/>
      <c r="CR1072" s="56"/>
      <c r="CS1072" s="56"/>
      <c r="CT1072" s="56"/>
      <c r="CU1072" s="56"/>
      <c r="CV1072" s="56"/>
      <c r="CW1072" s="56"/>
      <c r="CX1072" s="56"/>
      <c r="CY1072" s="56"/>
      <c r="CZ1072" s="56"/>
      <c r="DA1072" s="56"/>
      <c r="DB1072" s="56"/>
      <c r="DC1072" s="56"/>
      <c r="DD1072" s="56"/>
      <c r="DE1072" s="56"/>
      <c r="DF1072" s="56"/>
      <c r="DG1072" s="56"/>
      <c r="DH1072" s="56"/>
      <c r="DI1072" s="56"/>
      <c r="DJ1072" s="56"/>
      <c r="DK1072" s="56"/>
      <c r="DL1072" s="56"/>
      <c r="DM1072" s="56"/>
      <c r="DN1072" s="56"/>
      <c r="DO1072" s="56"/>
      <c r="DP1072" s="56"/>
      <c r="DQ1072" s="56"/>
      <c r="DR1072" s="56"/>
      <c r="DS1072" s="56"/>
      <c r="DT1072" s="56"/>
      <c r="DU1072" s="56"/>
      <c r="DV1072" s="56"/>
      <c r="DW1072" s="56"/>
      <c r="DX1072" s="56"/>
      <c r="DY1072" s="56"/>
      <c r="DZ1072" s="56"/>
      <c r="EA1072" s="56"/>
      <c r="EB1072" s="56"/>
      <c r="EC1072" s="56"/>
      <c r="ED1072" s="56"/>
      <c r="EE1072" s="56"/>
      <c r="EF1072" s="56"/>
      <c r="EG1072" s="56"/>
      <c r="EH1072" s="56"/>
      <c r="EI1072" s="56"/>
      <c r="EJ1072" s="56"/>
      <c r="EK1072" s="56"/>
      <c r="EL1072" s="56"/>
      <c r="EM1072" s="56"/>
      <c r="EN1072" s="56"/>
      <c r="EO1072" s="56"/>
      <c r="EP1072" s="56"/>
      <c r="EQ1072" s="56"/>
      <c r="ER1072" s="56"/>
      <c r="ES1072" s="56"/>
      <c r="ET1072" s="56"/>
      <c r="EU1072" s="56"/>
      <c r="EV1072" s="56"/>
      <c r="EW1072" s="56"/>
      <c r="EX1072" s="56"/>
      <c r="EY1072" s="56"/>
      <c r="EZ1072" s="56"/>
      <c r="FA1072" s="56"/>
      <c r="FB1072" s="56"/>
      <c r="FC1072" s="56"/>
      <c r="FD1072" s="56"/>
      <c r="FE1072" s="56"/>
      <c r="FF1072" s="56"/>
      <c r="FG1072" s="56"/>
      <c r="FH1072" s="56"/>
      <c r="FI1072" s="56"/>
      <c r="FJ1072" s="56"/>
      <c r="FK1072" s="56"/>
      <c r="FL1072" s="56"/>
      <c r="FM1072" s="56"/>
      <c r="FN1072" s="56"/>
      <c r="FO1072" s="56"/>
      <c r="FP1072" s="56"/>
      <c r="FQ1072" s="56"/>
      <c r="FR1072" s="56"/>
      <c r="FS1072" s="56"/>
      <c r="FT1072" s="56"/>
      <c r="FU1072" s="56"/>
      <c r="FV1072" s="56"/>
      <c r="FW1072" s="56"/>
      <c r="FX1072" s="56"/>
      <c r="FY1072" s="56"/>
      <c r="FZ1072" s="56"/>
      <c r="GA1072" s="56"/>
      <c r="GB1072" s="56"/>
      <c r="GC1072" s="56"/>
      <c r="GD1072" s="56"/>
      <c r="GE1072" s="56"/>
      <c r="GF1072" s="56"/>
      <c r="GG1072" s="56"/>
      <c r="GH1072" s="56"/>
      <c r="GI1072" s="56"/>
      <c r="GJ1072" s="56"/>
      <c r="GK1072" s="56"/>
      <c r="GL1072" s="56"/>
      <c r="GM1072" s="56"/>
      <c r="GN1072" s="56"/>
      <c r="GO1072" s="56"/>
      <c r="GP1072" s="56"/>
      <c r="GQ1072" s="56"/>
      <c r="GR1072" s="56"/>
      <c r="GS1072" s="56"/>
      <c r="GT1072" s="56"/>
      <c r="GU1072" s="56"/>
      <c r="GV1072" s="56"/>
      <c r="GW1072" s="56"/>
      <c r="GX1072" s="56"/>
      <c r="GY1072" s="56"/>
      <c r="GZ1072" s="56"/>
      <c r="HA1072" s="56"/>
      <c r="HB1072" s="56"/>
      <c r="HC1072" s="56"/>
      <c r="HD1072" s="56"/>
      <c r="HE1072" s="56"/>
      <c r="HF1072" s="56"/>
      <c r="HG1072" s="56"/>
      <c r="HH1072" s="56"/>
      <c r="HI1072" s="56"/>
      <c r="HJ1072" s="56"/>
      <c r="HK1072" s="56"/>
      <c r="HL1072" s="56"/>
      <c r="HM1072" s="56"/>
    </row>
    <row r="1073" spans="2:221" x14ac:dyDescent="0.25">
      <c r="B1073" s="56"/>
      <c r="C1073" s="56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  <c r="O1073" s="56"/>
      <c r="P1073" s="56"/>
      <c r="Q1073" s="56"/>
      <c r="R1073" s="56"/>
      <c r="S1073" s="56"/>
      <c r="T1073" s="56"/>
      <c r="U1073" s="56"/>
      <c r="V1073" s="56"/>
      <c r="W1073" s="56"/>
      <c r="X1073" s="56"/>
      <c r="Y1073" s="56"/>
      <c r="Z1073" s="56"/>
      <c r="AA1073" s="56"/>
      <c r="AB1073" s="56"/>
      <c r="AC1073" s="56"/>
      <c r="AD1073" s="56"/>
      <c r="AE1073" s="56"/>
      <c r="AF1073" s="56"/>
      <c r="AG1073" s="56"/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  <c r="AY1073" s="56"/>
      <c r="AZ1073" s="56"/>
      <c r="BA1073" s="56"/>
      <c r="BB1073" s="56"/>
      <c r="BC1073" s="56"/>
      <c r="BD1073" s="56"/>
      <c r="BE1073" s="56"/>
      <c r="BF1073" s="56"/>
      <c r="BG1073" s="56"/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  <c r="BU1073" s="56"/>
      <c r="BV1073" s="56"/>
      <c r="BW1073" s="56"/>
      <c r="BX1073" s="56"/>
      <c r="BY1073" s="56"/>
      <c r="BZ1073" s="56"/>
      <c r="CA1073" s="56"/>
      <c r="CB1073" s="56"/>
      <c r="CC1073" s="56"/>
      <c r="CD1073" s="56"/>
      <c r="CE1073" s="56"/>
      <c r="CF1073" s="56"/>
      <c r="CG1073" s="56"/>
      <c r="CH1073" s="56"/>
      <c r="CI1073" s="56"/>
      <c r="CJ1073" s="56"/>
      <c r="CK1073" s="56"/>
      <c r="CL1073" s="56"/>
      <c r="CM1073" s="56"/>
      <c r="CN1073" s="56"/>
      <c r="CO1073" s="56"/>
      <c r="CP1073" s="56"/>
      <c r="CQ1073" s="56"/>
      <c r="CR1073" s="56"/>
      <c r="CS1073" s="56"/>
      <c r="CT1073" s="56"/>
      <c r="CU1073" s="56"/>
      <c r="CV1073" s="56"/>
      <c r="CW1073" s="56"/>
      <c r="CX1073" s="56"/>
      <c r="CY1073" s="56"/>
      <c r="CZ1073" s="56"/>
      <c r="DA1073" s="56"/>
      <c r="DB1073" s="56"/>
      <c r="DC1073" s="56"/>
      <c r="DD1073" s="56"/>
      <c r="DE1073" s="56"/>
      <c r="DF1073" s="56"/>
      <c r="DG1073" s="56"/>
      <c r="DH1073" s="56"/>
      <c r="DI1073" s="56"/>
      <c r="DJ1073" s="56"/>
      <c r="DK1073" s="56"/>
      <c r="DL1073" s="56"/>
      <c r="DM1073" s="56"/>
      <c r="DN1073" s="56"/>
      <c r="DO1073" s="56"/>
      <c r="DP1073" s="56"/>
      <c r="DQ1073" s="56"/>
      <c r="DR1073" s="56"/>
      <c r="DS1073" s="56"/>
      <c r="DT1073" s="56"/>
      <c r="DU1073" s="56"/>
      <c r="DV1073" s="56"/>
      <c r="DW1073" s="56"/>
      <c r="DX1073" s="56"/>
      <c r="DY1073" s="56"/>
      <c r="DZ1073" s="56"/>
      <c r="EA1073" s="56"/>
      <c r="EB1073" s="56"/>
      <c r="EC1073" s="56"/>
      <c r="ED1073" s="56"/>
      <c r="EE1073" s="56"/>
      <c r="EF1073" s="56"/>
      <c r="EG1073" s="56"/>
      <c r="EH1073" s="56"/>
      <c r="EI1073" s="56"/>
      <c r="EJ1073" s="56"/>
      <c r="EK1073" s="56"/>
      <c r="EL1073" s="56"/>
      <c r="EM1073" s="56"/>
      <c r="EN1073" s="56"/>
      <c r="EO1073" s="56"/>
      <c r="EP1073" s="56"/>
      <c r="EQ1073" s="56"/>
      <c r="ER1073" s="56"/>
      <c r="ES1073" s="56"/>
      <c r="ET1073" s="56"/>
      <c r="EU1073" s="56"/>
      <c r="EV1073" s="56"/>
      <c r="EW1073" s="56"/>
      <c r="EX1073" s="56"/>
      <c r="EY1073" s="56"/>
      <c r="EZ1073" s="56"/>
      <c r="FA1073" s="56"/>
      <c r="FB1073" s="56"/>
      <c r="FC1073" s="56"/>
      <c r="FD1073" s="56"/>
      <c r="FE1073" s="56"/>
      <c r="FF1073" s="56"/>
      <c r="FG1073" s="56"/>
      <c r="FH1073" s="56"/>
      <c r="FI1073" s="56"/>
      <c r="FJ1073" s="56"/>
      <c r="FK1073" s="56"/>
      <c r="FL1073" s="56"/>
      <c r="FM1073" s="56"/>
      <c r="FN1073" s="56"/>
      <c r="FO1073" s="56"/>
      <c r="FP1073" s="56"/>
      <c r="FQ1073" s="56"/>
      <c r="FR1073" s="56"/>
      <c r="FS1073" s="56"/>
      <c r="FT1073" s="56"/>
      <c r="FU1073" s="56"/>
      <c r="FV1073" s="56"/>
      <c r="FW1073" s="56"/>
      <c r="FX1073" s="56"/>
      <c r="FY1073" s="56"/>
      <c r="FZ1073" s="56"/>
      <c r="GA1073" s="56"/>
      <c r="GB1073" s="56"/>
      <c r="GC1073" s="56"/>
      <c r="GD1073" s="56"/>
      <c r="GE1073" s="56"/>
      <c r="GF1073" s="56"/>
      <c r="GG1073" s="56"/>
      <c r="GH1073" s="56"/>
      <c r="GI1073" s="56"/>
      <c r="GJ1073" s="56"/>
      <c r="GK1073" s="56"/>
      <c r="GL1073" s="56"/>
      <c r="GM1073" s="56"/>
      <c r="GN1073" s="56"/>
      <c r="GO1073" s="56"/>
      <c r="GP1073" s="56"/>
      <c r="GQ1073" s="56"/>
      <c r="GR1073" s="56"/>
      <c r="GS1073" s="56"/>
      <c r="GT1073" s="56"/>
      <c r="GU1073" s="56"/>
      <c r="GV1073" s="56"/>
      <c r="GW1073" s="56"/>
      <c r="GX1073" s="56"/>
      <c r="GY1073" s="56"/>
      <c r="GZ1073" s="56"/>
      <c r="HA1073" s="56"/>
      <c r="HB1073" s="56"/>
      <c r="HC1073" s="56"/>
      <c r="HD1073" s="56"/>
      <c r="HE1073" s="56"/>
      <c r="HF1073" s="56"/>
      <c r="HG1073" s="56"/>
      <c r="HH1073" s="56"/>
      <c r="HI1073" s="56"/>
      <c r="HJ1073" s="56"/>
      <c r="HK1073" s="56"/>
      <c r="HL1073" s="56"/>
      <c r="HM1073" s="56"/>
    </row>
    <row r="1074" spans="2:221" x14ac:dyDescent="0.25">
      <c r="B1074" s="56"/>
      <c r="C1074" s="56"/>
      <c r="D1074" s="56"/>
      <c r="E1074" s="56"/>
      <c r="F1074" s="56"/>
      <c r="G1074" s="56"/>
      <c r="H1074" s="56"/>
      <c r="I1074" s="56"/>
      <c r="J1074" s="56"/>
      <c r="K1074" s="56"/>
      <c r="L1074" s="56"/>
      <c r="M1074" s="56"/>
      <c r="N1074" s="56"/>
      <c r="O1074" s="56"/>
      <c r="P1074" s="56"/>
      <c r="Q1074" s="56"/>
      <c r="R1074" s="56"/>
      <c r="S1074" s="56"/>
      <c r="T1074" s="56"/>
      <c r="U1074" s="56"/>
      <c r="V1074" s="56"/>
      <c r="W1074" s="56"/>
      <c r="X1074" s="56"/>
      <c r="Y1074" s="56"/>
      <c r="Z1074" s="56"/>
      <c r="AA1074" s="56"/>
      <c r="AB1074" s="56"/>
      <c r="AC1074" s="56"/>
      <c r="AD1074" s="56"/>
      <c r="AE1074" s="56"/>
      <c r="AF1074" s="56"/>
      <c r="AG1074" s="56"/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  <c r="AY1074" s="56"/>
      <c r="AZ1074" s="56"/>
      <c r="BA1074" s="56"/>
      <c r="BB1074" s="56"/>
      <c r="BC1074" s="56"/>
      <c r="BD1074" s="56"/>
      <c r="BE1074" s="56"/>
      <c r="BF1074" s="56"/>
      <c r="BG1074" s="56"/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  <c r="BU1074" s="56"/>
      <c r="BV1074" s="56"/>
      <c r="BW1074" s="56"/>
      <c r="BX1074" s="56"/>
      <c r="BY1074" s="56"/>
      <c r="BZ1074" s="56"/>
      <c r="CA1074" s="56"/>
      <c r="CB1074" s="56"/>
      <c r="CC1074" s="56"/>
      <c r="CD1074" s="56"/>
      <c r="CE1074" s="56"/>
      <c r="CF1074" s="56"/>
      <c r="CG1074" s="56"/>
      <c r="CH1074" s="56"/>
      <c r="CI1074" s="56"/>
      <c r="CJ1074" s="56"/>
      <c r="CK1074" s="56"/>
      <c r="CL1074" s="56"/>
      <c r="CM1074" s="56"/>
      <c r="CN1074" s="56"/>
      <c r="CO1074" s="56"/>
      <c r="CP1074" s="56"/>
      <c r="CQ1074" s="56"/>
      <c r="CR1074" s="56"/>
      <c r="CS1074" s="56"/>
      <c r="CT1074" s="56"/>
      <c r="CU1074" s="56"/>
      <c r="CV1074" s="56"/>
      <c r="CW1074" s="56"/>
      <c r="CX1074" s="56"/>
      <c r="CY1074" s="56"/>
      <c r="CZ1074" s="56"/>
      <c r="DA1074" s="56"/>
      <c r="DB1074" s="56"/>
      <c r="DC1074" s="56"/>
      <c r="DD1074" s="56"/>
      <c r="DE1074" s="56"/>
      <c r="DF1074" s="56"/>
      <c r="DG1074" s="56"/>
      <c r="DH1074" s="56"/>
      <c r="DI1074" s="56"/>
      <c r="DJ1074" s="56"/>
      <c r="DK1074" s="56"/>
      <c r="DL1074" s="56"/>
      <c r="DM1074" s="56"/>
      <c r="DN1074" s="56"/>
      <c r="DO1074" s="56"/>
      <c r="DP1074" s="56"/>
      <c r="DQ1074" s="56"/>
      <c r="DR1074" s="56"/>
      <c r="DS1074" s="56"/>
      <c r="DT1074" s="56"/>
      <c r="DU1074" s="56"/>
      <c r="DV1074" s="56"/>
      <c r="DW1074" s="56"/>
      <c r="DX1074" s="56"/>
      <c r="DY1074" s="56"/>
      <c r="DZ1074" s="56"/>
      <c r="EA1074" s="56"/>
      <c r="EB1074" s="56"/>
      <c r="EC1074" s="56"/>
      <c r="ED1074" s="56"/>
      <c r="EE1074" s="56"/>
      <c r="EF1074" s="56"/>
      <c r="EG1074" s="56"/>
      <c r="EH1074" s="56"/>
      <c r="EI1074" s="56"/>
      <c r="EJ1074" s="56"/>
      <c r="EK1074" s="56"/>
      <c r="EL1074" s="56"/>
      <c r="EM1074" s="56"/>
      <c r="EN1074" s="56"/>
      <c r="EO1074" s="56"/>
      <c r="EP1074" s="56"/>
      <c r="EQ1074" s="56"/>
      <c r="ER1074" s="56"/>
      <c r="ES1074" s="56"/>
      <c r="ET1074" s="56"/>
      <c r="EU1074" s="56"/>
      <c r="EV1074" s="56"/>
      <c r="EW1074" s="56"/>
      <c r="EX1074" s="56"/>
      <c r="EY1074" s="56"/>
      <c r="EZ1074" s="56"/>
      <c r="FA1074" s="56"/>
      <c r="FB1074" s="56"/>
      <c r="FC1074" s="56"/>
      <c r="FD1074" s="56"/>
      <c r="FE1074" s="56"/>
      <c r="FF1074" s="56"/>
      <c r="FG1074" s="56"/>
      <c r="FH1074" s="56"/>
      <c r="FI1074" s="56"/>
      <c r="FJ1074" s="56"/>
      <c r="FK1074" s="56"/>
      <c r="FL1074" s="56"/>
      <c r="FM1074" s="56"/>
      <c r="FN1074" s="56"/>
      <c r="FO1074" s="56"/>
      <c r="FP1074" s="56"/>
      <c r="FQ1074" s="56"/>
      <c r="FR1074" s="56"/>
      <c r="FS1074" s="56"/>
      <c r="FT1074" s="56"/>
      <c r="FU1074" s="56"/>
      <c r="FV1074" s="56"/>
      <c r="FW1074" s="56"/>
      <c r="FX1074" s="56"/>
      <c r="FY1074" s="56"/>
      <c r="FZ1074" s="56"/>
      <c r="GA1074" s="56"/>
      <c r="GB1074" s="56"/>
      <c r="GC1074" s="56"/>
      <c r="GD1074" s="56"/>
      <c r="GE1074" s="56"/>
      <c r="GF1074" s="56"/>
      <c r="GG1074" s="56"/>
      <c r="GH1074" s="56"/>
      <c r="GI1074" s="56"/>
      <c r="GJ1074" s="56"/>
      <c r="GK1074" s="56"/>
      <c r="GL1074" s="56"/>
      <c r="GM1074" s="56"/>
      <c r="GN1074" s="56"/>
      <c r="GO1074" s="56"/>
      <c r="GP1074" s="56"/>
      <c r="GQ1074" s="56"/>
      <c r="GR1074" s="56"/>
      <c r="GS1074" s="56"/>
      <c r="GT1074" s="56"/>
      <c r="GU1074" s="56"/>
      <c r="GV1074" s="56"/>
      <c r="GW1074" s="56"/>
      <c r="GX1074" s="56"/>
      <c r="GY1074" s="56"/>
      <c r="GZ1074" s="56"/>
      <c r="HA1074" s="56"/>
      <c r="HB1074" s="56"/>
      <c r="HC1074" s="56"/>
      <c r="HD1074" s="56"/>
      <c r="HE1074" s="56"/>
      <c r="HF1074" s="56"/>
      <c r="HG1074" s="56"/>
      <c r="HH1074" s="56"/>
      <c r="HI1074" s="56"/>
      <c r="HJ1074" s="56"/>
      <c r="HK1074" s="56"/>
      <c r="HL1074" s="56"/>
      <c r="HM1074" s="56"/>
    </row>
    <row r="1075" spans="2:221" x14ac:dyDescent="0.25">
      <c r="B1075" s="56"/>
      <c r="C1075" s="56"/>
      <c r="D1075" s="56"/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56"/>
      <c r="Q1075" s="56"/>
      <c r="R1075" s="56"/>
      <c r="S1075" s="56"/>
      <c r="T1075" s="56"/>
      <c r="U1075" s="56"/>
      <c r="V1075" s="56"/>
      <c r="W1075" s="56"/>
      <c r="X1075" s="56"/>
      <c r="Y1075" s="56"/>
      <c r="Z1075" s="56"/>
      <c r="AA1075" s="56"/>
      <c r="AB1075" s="56"/>
      <c r="AC1075" s="56"/>
      <c r="AD1075" s="56"/>
      <c r="AE1075" s="56"/>
      <c r="AF1075" s="56"/>
      <c r="AG1075" s="56"/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  <c r="AY1075" s="56"/>
      <c r="AZ1075" s="56"/>
      <c r="BA1075" s="56"/>
      <c r="BB1075" s="56"/>
      <c r="BC1075" s="56"/>
      <c r="BD1075" s="56"/>
      <c r="BE1075" s="56"/>
      <c r="BF1075" s="56"/>
      <c r="BG1075" s="56"/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  <c r="BU1075" s="56"/>
      <c r="BV1075" s="56"/>
      <c r="BW1075" s="56"/>
      <c r="BX1075" s="56"/>
      <c r="BY1075" s="56"/>
      <c r="BZ1075" s="56"/>
      <c r="CA1075" s="56"/>
      <c r="CB1075" s="56"/>
      <c r="CC1075" s="56"/>
      <c r="CD1075" s="56"/>
      <c r="CE1075" s="56"/>
      <c r="CF1075" s="56"/>
      <c r="CG1075" s="56"/>
      <c r="CH1075" s="56"/>
      <c r="CI1075" s="56"/>
      <c r="CJ1075" s="56"/>
      <c r="CK1075" s="56"/>
      <c r="CL1075" s="56"/>
      <c r="CM1075" s="56"/>
      <c r="CN1075" s="56"/>
      <c r="CO1075" s="56"/>
      <c r="CP1075" s="56"/>
      <c r="CQ1075" s="56"/>
      <c r="CR1075" s="56"/>
      <c r="CS1075" s="56"/>
      <c r="CT1075" s="56"/>
      <c r="CU1075" s="56"/>
      <c r="CV1075" s="56"/>
      <c r="CW1075" s="56"/>
      <c r="CX1075" s="56"/>
      <c r="CY1075" s="56"/>
      <c r="CZ1075" s="56"/>
      <c r="DA1075" s="56"/>
      <c r="DB1075" s="56"/>
      <c r="DC1075" s="56"/>
      <c r="DD1075" s="56"/>
      <c r="DE1075" s="56"/>
      <c r="DF1075" s="56"/>
      <c r="DG1075" s="56"/>
      <c r="DH1075" s="56"/>
      <c r="DI1075" s="56"/>
      <c r="DJ1075" s="56"/>
      <c r="DK1075" s="56"/>
      <c r="DL1075" s="56"/>
      <c r="DM1075" s="56"/>
      <c r="DN1075" s="56"/>
      <c r="DO1075" s="56"/>
      <c r="DP1075" s="56"/>
      <c r="DQ1075" s="56"/>
      <c r="DR1075" s="56"/>
      <c r="DS1075" s="56"/>
      <c r="DT1075" s="56"/>
      <c r="DU1075" s="56"/>
      <c r="DV1075" s="56"/>
      <c r="DW1075" s="56"/>
      <c r="DX1075" s="56"/>
      <c r="DY1075" s="56"/>
      <c r="DZ1075" s="56"/>
      <c r="EA1075" s="56"/>
      <c r="EB1075" s="56"/>
      <c r="EC1075" s="56"/>
      <c r="ED1075" s="56"/>
      <c r="EE1075" s="56"/>
      <c r="EF1075" s="56"/>
      <c r="EG1075" s="56"/>
      <c r="EH1075" s="56"/>
      <c r="EI1075" s="56"/>
      <c r="EJ1075" s="56"/>
      <c r="EK1075" s="56"/>
      <c r="EL1075" s="56"/>
      <c r="EM1075" s="56"/>
      <c r="EN1075" s="56"/>
      <c r="EO1075" s="56"/>
      <c r="EP1075" s="56"/>
      <c r="EQ1075" s="56"/>
      <c r="ER1075" s="56"/>
      <c r="ES1075" s="56"/>
      <c r="ET1075" s="56"/>
      <c r="EU1075" s="56"/>
      <c r="EV1075" s="56"/>
      <c r="EW1075" s="56"/>
      <c r="EX1075" s="56"/>
      <c r="EY1075" s="56"/>
      <c r="EZ1075" s="56"/>
      <c r="FA1075" s="56"/>
      <c r="FB1075" s="56"/>
      <c r="FC1075" s="56"/>
      <c r="FD1075" s="56"/>
      <c r="FE1075" s="56"/>
      <c r="FF1075" s="56"/>
      <c r="FG1075" s="56"/>
      <c r="FH1075" s="56"/>
      <c r="FI1075" s="56"/>
      <c r="FJ1075" s="56"/>
      <c r="FK1075" s="56"/>
      <c r="FL1075" s="56"/>
      <c r="FM1075" s="56"/>
      <c r="FN1075" s="56"/>
      <c r="FO1075" s="56"/>
      <c r="FP1075" s="56"/>
      <c r="FQ1075" s="56"/>
      <c r="FR1075" s="56"/>
      <c r="FS1075" s="56"/>
      <c r="FT1075" s="56"/>
      <c r="FU1075" s="56"/>
      <c r="FV1075" s="56"/>
      <c r="FW1075" s="56"/>
      <c r="FX1075" s="56"/>
      <c r="FY1075" s="56"/>
      <c r="FZ1075" s="56"/>
      <c r="GA1075" s="56"/>
      <c r="GB1075" s="56"/>
      <c r="GC1075" s="56"/>
      <c r="GD1075" s="56"/>
      <c r="GE1075" s="56"/>
      <c r="GF1075" s="56"/>
      <c r="GG1075" s="56"/>
      <c r="GH1075" s="56"/>
      <c r="GI1075" s="56"/>
      <c r="GJ1075" s="56"/>
      <c r="GK1075" s="56"/>
      <c r="GL1075" s="56"/>
      <c r="GM1075" s="56"/>
      <c r="GN1075" s="56"/>
      <c r="GO1075" s="56"/>
      <c r="GP1075" s="56"/>
      <c r="GQ1075" s="56"/>
      <c r="GR1075" s="56"/>
      <c r="GS1075" s="56"/>
      <c r="GT1075" s="56"/>
      <c r="GU1075" s="56"/>
      <c r="GV1075" s="56"/>
      <c r="GW1075" s="56"/>
      <c r="GX1075" s="56"/>
      <c r="GY1075" s="56"/>
      <c r="GZ1075" s="56"/>
      <c r="HA1075" s="56"/>
      <c r="HB1075" s="56"/>
      <c r="HC1075" s="56"/>
      <c r="HD1075" s="56"/>
      <c r="HE1075" s="56"/>
      <c r="HF1075" s="56"/>
      <c r="HG1075" s="56"/>
      <c r="HH1075" s="56"/>
      <c r="HI1075" s="56"/>
      <c r="HJ1075" s="56"/>
      <c r="HK1075" s="56"/>
      <c r="HL1075" s="56"/>
      <c r="HM1075" s="56"/>
    </row>
    <row r="1076" spans="2:221" x14ac:dyDescent="0.25">
      <c r="B1076" s="56"/>
      <c r="C1076" s="56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6"/>
      <c r="O1076" s="56"/>
      <c r="P1076" s="56"/>
      <c r="Q1076" s="56"/>
      <c r="R1076" s="56"/>
      <c r="S1076" s="56"/>
      <c r="T1076" s="56"/>
      <c r="U1076" s="56"/>
      <c r="V1076" s="56"/>
      <c r="W1076" s="56"/>
      <c r="X1076" s="56"/>
      <c r="Y1076" s="56"/>
      <c r="Z1076" s="56"/>
      <c r="AA1076" s="56"/>
      <c r="AB1076" s="56"/>
      <c r="AC1076" s="56"/>
      <c r="AD1076" s="56"/>
      <c r="AE1076" s="56"/>
      <c r="AF1076" s="56"/>
      <c r="AG1076" s="56"/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/>
      <c r="BF1076" s="56"/>
      <c r="BG1076" s="56"/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  <c r="BU1076" s="56"/>
      <c r="BV1076" s="56"/>
      <c r="BW1076" s="56"/>
      <c r="BX1076" s="56"/>
      <c r="BY1076" s="56"/>
      <c r="BZ1076" s="56"/>
      <c r="CA1076" s="56"/>
      <c r="CB1076" s="56"/>
      <c r="CC1076" s="56"/>
      <c r="CD1076" s="56"/>
      <c r="CE1076" s="56"/>
      <c r="CF1076" s="56"/>
      <c r="CG1076" s="56"/>
      <c r="CH1076" s="56"/>
      <c r="CI1076" s="56"/>
      <c r="CJ1076" s="56"/>
      <c r="CK1076" s="56"/>
      <c r="CL1076" s="56"/>
      <c r="CM1076" s="56"/>
      <c r="CN1076" s="56"/>
      <c r="CO1076" s="56"/>
      <c r="CP1076" s="56"/>
      <c r="CQ1076" s="56"/>
      <c r="CR1076" s="56"/>
      <c r="CS1076" s="56"/>
      <c r="CT1076" s="56"/>
      <c r="CU1076" s="56"/>
      <c r="CV1076" s="56"/>
      <c r="CW1076" s="56"/>
      <c r="CX1076" s="56"/>
      <c r="CY1076" s="56"/>
      <c r="CZ1076" s="56"/>
      <c r="DA1076" s="56"/>
      <c r="DB1076" s="56"/>
      <c r="DC1076" s="56"/>
      <c r="DD1076" s="56"/>
      <c r="DE1076" s="56"/>
      <c r="DF1076" s="56"/>
      <c r="DG1076" s="56"/>
      <c r="DH1076" s="56"/>
      <c r="DI1076" s="56"/>
      <c r="DJ1076" s="56"/>
      <c r="DK1076" s="56"/>
      <c r="DL1076" s="56"/>
      <c r="DM1076" s="56"/>
      <c r="DN1076" s="56"/>
      <c r="DO1076" s="56"/>
      <c r="DP1076" s="56"/>
      <c r="DQ1076" s="56"/>
      <c r="DR1076" s="56"/>
      <c r="DS1076" s="56"/>
      <c r="DT1076" s="56"/>
      <c r="DU1076" s="56"/>
      <c r="DV1076" s="56"/>
      <c r="DW1076" s="56"/>
      <c r="DX1076" s="56"/>
      <c r="DY1076" s="56"/>
      <c r="DZ1076" s="56"/>
      <c r="EA1076" s="56"/>
      <c r="EB1076" s="56"/>
      <c r="EC1076" s="56"/>
      <c r="ED1076" s="56"/>
      <c r="EE1076" s="56"/>
      <c r="EF1076" s="56"/>
      <c r="EG1076" s="56"/>
      <c r="EH1076" s="56"/>
      <c r="EI1076" s="56"/>
      <c r="EJ1076" s="56"/>
      <c r="EK1076" s="56"/>
      <c r="EL1076" s="56"/>
      <c r="EM1076" s="56"/>
      <c r="EN1076" s="56"/>
      <c r="EO1076" s="56"/>
      <c r="EP1076" s="56"/>
      <c r="EQ1076" s="56"/>
      <c r="ER1076" s="56"/>
      <c r="ES1076" s="56"/>
      <c r="ET1076" s="56"/>
      <c r="EU1076" s="56"/>
      <c r="EV1076" s="56"/>
      <c r="EW1076" s="56"/>
      <c r="EX1076" s="56"/>
      <c r="EY1076" s="56"/>
      <c r="EZ1076" s="56"/>
      <c r="FA1076" s="56"/>
      <c r="FB1076" s="56"/>
      <c r="FC1076" s="56"/>
      <c r="FD1076" s="56"/>
      <c r="FE1076" s="56"/>
      <c r="FF1076" s="56"/>
      <c r="FG1076" s="56"/>
      <c r="FH1076" s="56"/>
      <c r="FI1076" s="56"/>
      <c r="FJ1076" s="56"/>
      <c r="FK1076" s="56"/>
      <c r="FL1076" s="56"/>
      <c r="FM1076" s="56"/>
      <c r="FN1076" s="56"/>
      <c r="FO1076" s="56"/>
      <c r="FP1076" s="56"/>
      <c r="FQ1076" s="56"/>
      <c r="FR1076" s="56"/>
      <c r="FS1076" s="56"/>
      <c r="FT1076" s="56"/>
      <c r="FU1076" s="56"/>
      <c r="FV1076" s="56"/>
      <c r="FW1076" s="56"/>
      <c r="FX1076" s="56"/>
      <c r="FY1076" s="56"/>
      <c r="FZ1076" s="56"/>
      <c r="GA1076" s="56"/>
      <c r="GB1076" s="56"/>
      <c r="GC1076" s="56"/>
      <c r="GD1076" s="56"/>
      <c r="GE1076" s="56"/>
      <c r="GF1076" s="56"/>
      <c r="GG1076" s="56"/>
      <c r="GH1076" s="56"/>
      <c r="GI1076" s="56"/>
      <c r="GJ1076" s="56"/>
      <c r="GK1076" s="56"/>
      <c r="GL1076" s="56"/>
      <c r="GM1076" s="56"/>
      <c r="GN1076" s="56"/>
      <c r="GO1076" s="56"/>
      <c r="GP1076" s="56"/>
      <c r="GQ1076" s="56"/>
      <c r="GR1076" s="56"/>
      <c r="GS1076" s="56"/>
      <c r="GT1076" s="56"/>
      <c r="GU1076" s="56"/>
      <c r="GV1076" s="56"/>
      <c r="GW1076" s="56"/>
      <c r="GX1076" s="56"/>
      <c r="GY1076" s="56"/>
      <c r="GZ1076" s="56"/>
      <c r="HA1076" s="56"/>
      <c r="HB1076" s="56"/>
      <c r="HC1076" s="56"/>
      <c r="HD1076" s="56"/>
      <c r="HE1076" s="56"/>
      <c r="HF1076" s="56"/>
      <c r="HG1076" s="56"/>
      <c r="HH1076" s="56"/>
      <c r="HI1076" s="56"/>
      <c r="HJ1076" s="56"/>
      <c r="HK1076" s="56"/>
      <c r="HL1076" s="56"/>
      <c r="HM1076" s="56"/>
    </row>
    <row r="1077" spans="2:221" x14ac:dyDescent="0.25">
      <c r="B1077" s="56"/>
      <c r="C1077" s="56"/>
      <c r="D1077" s="56"/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56"/>
      <c r="Q1077" s="56"/>
      <c r="R1077" s="56"/>
      <c r="S1077" s="56"/>
      <c r="T1077" s="56"/>
      <c r="U1077" s="56"/>
      <c r="V1077" s="56"/>
      <c r="W1077" s="56"/>
      <c r="X1077" s="56"/>
      <c r="Y1077" s="56"/>
      <c r="Z1077" s="56"/>
      <c r="AA1077" s="56"/>
      <c r="AB1077" s="56"/>
      <c r="AC1077" s="56"/>
      <c r="AD1077" s="56"/>
      <c r="AE1077" s="56"/>
      <c r="AF1077" s="56"/>
      <c r="AG1077" s="56"/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  <c r="BU1077" s="56"/>
      <c r="BV1077" s="56"/>
      <c r="BW1077" s="56"/>
      <c r="BX1077" s="56"/>
      <c r="BY1077" s="56"/>
      <c r="BZ1077" s="56"/>
      <c r="CA1077" s="56"/>
      <c r="CB1077" s="56"/>
      <c r="CC1077" s="56"/>
      <c r="CD1077" s="56"/>
      <c r="CE1077" s="56"/>
      <c r="CF1077" s="56"/>
      <c r="CG1077" s="56"/>
      <c r="CH1077" s="56"/>
      <c r="CI1077" s="56"/>
      <c r="CJ1077" s="56"/>
      <c r="CK1077" s="56"/>
      <c r="CL1077" s="56"/>
      <c r="CM1077" s="56"/>
      <c r="CN1077" s="56"/>
      <c r="CO1077" s="56"/>
      <c r="CP1077" s="56"/>
      <c r="CQ1077" s="56"/>
      <c r="CR1077" s="56"/>
      <c r="CS1077" s="56"/>
      <c r="CT1077" s="56"/>
      <c r="CU1077" s="56"/>
      <c r="CV1077" s="56"/>
      <c r="CW1077" s="56"/>
      <c r="CX1077" s="56"/>
      <c r="CY1077" s="56"/>
      <c r="CZ1077" s="56"/>
      <c r="DA1077" s="56"/>
      <c r="DB1077" s="56"/>
      <c r="DC1077" s="56"/>
      <c r="DD1077" s="56"/>
      <c r="DE1077" s="56"/>
      <c r="DF1077" s="56"/>
      <c r="DG1077" s="56"/>
      <c r="DH1077" s="56"/>
      <c r="DI1077" s="56"/>
      <c r="DJ1077" s="56"/>
      <c r="DK1077" s="56"/>
      <c r="DL1077" s="56"/>
      <c r="DM1077" s="56"/>
      <c r="DN1077" s="56"/>
      <c r="DO1077" s="56"/>
      <c r="DP1077" s="56"/>
      <c r="DQ1077" s="56"/>
      <c r="DR1077" s="56"/>
      <c r="DS1077" s="56"/>
      <c r="DT1077" s="56"/>
      <c r="DU1077" s="56"/>
      <c r="DV1077" s="56"/>
      <c r="DW1077" s="56"/>
      <c r="DX1077" s="56"/>
      <c r="DY1077" s="56"/>
      <c r="DZ1077" s="56"/>
      <c r="EA1077" s="56"/>
      <c r="EB1077" s="56"/>
      <c r="EC1077" s="56"/>
      <c r="ED1077" s="56"/>
      <c r="EE1077" s="56"/>
      <c r="EF1077" s="56"/>
      <c r="EG1077" s="56"/>
      <c r="EH1077" s="56"/>
      <c r="EI1077" s="56"/>
      <c r="EJ1077" s="56"/>
      <c r="EK1077" s="56"/>
      <c r="EL1077" s="56"/>
      <c r="EM1077" s="56"/>
      <c r="EN1077" s="56"/>
      <c r="EO1077" s="56"/>
      <c r="EP1077" s="56"/>
      <c r="EQ1077" s="56"/>
      <c r="ER1077" s="56"/>
      <c r="ES1077" s="56"/>
      <c r="ET1077" s="56"/>
      <c r="EU1077" s="56"/>
      <c r="EV1077" s="56"/>
      <c r="EW1077" s="56"/>
      <c r="EX1077" s="56"/>
      <c r="EY1077" s="56"/>
      <c r="EZ1077" s="56"/>
      <c r="FA1077" s="56"/>
      <c r="FB1077" s="56"/>
      <c r="FC1077" s="56"/>
      <c r="FD1077" s="56"/>
      <c r="FE1077" s="56"/>
      <c r="FF1077" s="56"/>
      <c r="FG1077" s="56"/>
      <c r="FH1077" s="56"/>
      <c r="FI1077" s="56"/>
      <c r="FJ1077" s="56"/>
      <c r="FK1077" s="56"/>
      <c r="FL1077" s="56"/>
      <c r="FM1077" s="56"/>
      <c r="FN1077" s="56"/>
      <c r="FO1077" s="56"/>
      <c r="FP1077" s="56"/>
      <c r="FQ1077" s="56"/>
      <c r="FR1077" s="56"/>
      <c r="FS1077" s="56"/>
      <c r="FT1077" s="56"/>
      <c r="FU1077" s="56"/>
      <c r="FV1077" s="56"/>
      <c r="FW1077" s="56"/>
      <c r="FX1077" s="56"/>
      <c r="FY1077" s="56"/>
      <c r="FZ1077" s="56"/>
      <c r="GA1077" s="56"/>
      <c r="GB1077" s="56"/>
      <c r="GC1077" s="56"/>
      <c r="GD1077" s="56"/>
      <c r="GE1077" s="56"/>
      <c r="GF1077" s="56"/>
      <c r="GG1077" s="56"/>
      <c r="GH1077" s="56"/>
      <c r="GI1077" s="56"/>
      <c r="GJ1077" s="56"/>
      <c r="GK1077" s="56"/>
      <c r="GL1077" s="56"/>
      <c r="GM1077" s="56"/>
      <c r="GN1077" s="56"/>
      <c r="GO1077" s="56"/>
      <c r="GP1077" s="56"/>
      <c r="GQ1077" s="56"/>
      <c r="GR1077" s="56"/>
      <c r="GS1077" s="56"/>
      <c r="GT1077" s="56"/>
      <c r="GU1077" s="56"/>
      <c r="GV1077" s="56"/>
      <c r="GW1077" s="56"/>
      <c r="GX1077" s="56"/>
      <c r="GY1077" s="56"/>
      <c r="GZ1077" s="56"/>
      <c r="HA1077" s="56"/>
      <c r="HB1077" s="56"/>
      <c r="HC1077" s="56"/>
      <c r="HD1077" s="56"/>
      <c r="HE1077" s="56"/>
      <c r="HF1077" s="56"/>
      <c r="HG1077" s="56"/>
      <c r="HH1077" s="56"/>
      <c r="HI1077" s="56"/>
      <c r="HJ1077" s="56"/>
      <c r="HK1077" s="56"/>
      <c r="HL1077" s="56"/>
      <c r="HM1077" s="56"/>
    </row>
    <row r="1078" spans="2:221" x14ac:dyDescent="0.25">
      <c r="B1078" s="56"/>
      <c r="C1078" s="56"/>
      <c r="D1078" s="56"/>
      <c r="E1078" s="56"/>
      <c r="F1078" s="56"/>
      <c r="G1078" s="56"/>
      <c r="H1078" s="56"/>
      <c r="I1078" s="56"/>
      <c r="J1078" s="56"/>
      <c r="K1078" s="56"/>
      <c r="L1078" s="56"/>
      <c r="M1078" s="56"/>
      <c r="N1078" s="56"/>
      <c r="O1078" s="56"/>
      <c r="P1078" s="56"/>
      <c r="Q1078" s="56"/>
      <c r="R1078" s="56"/>
      <c r="S1078" s="56"/>
      <c r="T1078" s="56"/>
      <c r="U1078" s="56"/>
      <c r="V1078" s="56"/>
      <c r="W1078" s="56"/>
      <c r="X1078" s="56"/>
      <c r="Y1078" s="56"/>
      <c r="Z1078" s="56"/>
      <c r="AA1078" s="56"/>
      <c r="AB1078" s="56"/>
      <c r="AC1078" s="56"/>
      <c r="AD1078" s="56"/>
      <c r="AE1078" s="56"/>
      <c r="AF1078" s="56"/>
      <c r="AG1078" s="56"/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  <c r="BU1078" s="56"/>
      <c r="BV1078" s="56"/>
      <c r="BW1078" s="56"/>
      <c r="BX1078" s="56"/>
      <c r="BY1078" s="56"/>
      <c r="BZ1078" s="56"/>
      <c r="CA1078" s="56"/>
      <c r="CB1078" s="56"/>
      <c r="CC1078" s="56"/>
      <c r="CD1078" s="56"/>
      <c r="CE1078" s="56"/>
      <c r="CF1078" s="56"/>
      <c r="CG1078" s="56"/>
      <c r="CH1078" s="56"/>
      <c r="CI1078" s="56"/>
      <c r="CJ1078" s="56"/>
      <c r="CK1078" s="56"/>
      <c r="CL1078" s="56"/>
      <c r="CM1078" s="56"/>
      <c r="CN1078" s="56"/>
      <c r="CO1078" s="56"/>
      <c r="CP1078" s="56"/>
      <c r="CQ1078" s="56"/>
      <c r="CR1078" s="56"/>
      <c r="CS1078" s="56"/>
      <c r="CT1078" s="56"/>
      <c r="CU1078" s="56"/>
      <c r="CV1078" s="56"/>
      <c r="CW1078" s="56"/>
      <c r="CX1078" s="56"/>
      <c r="CY1078" s="56"/>
      <c r="CZ1078" s="56"/>
      <c r="DA1078" s="56"/>
      <c r="DB1078" s="56"/>
      <c r="DC1078" s="56"/>
      <c r="DD1078" s="56"/>
      <c r="DE1078" s="56"/>
      <c r="DF1078" s="56"/>
      <c r="DG1078" s="56"/>
      <c r="DH1078" s="56"/>
      <c r="DI1078" s="56"/>
      <c r="DJ1078" s="56"/>
      <c r="DK1078" s="56"/>
      <c r="DL1078" s="56"/>
      <c r="DM1078" s="56"/>
      <c r="DN1078" s="56"/>
      <c r="DO1078" s="56"/>
      <c r="DP1078" s="56"/>
      <c r="DQ1078" s="56"/>
      <c r="DR1078" s="56"/>
      <c r="DS1078" s="56"/>
      <c r="DT1078" s="56"/>
      <c r="DU1078" s="56"/>
      <c r="DV1078" s="56"/>
      <c r="DW1078" s="56"/>
      <c r="DX1078" s="56"/>
      <c r="DY1078" s="56"/>
      <c r="DZ1078" s="56"/>
      <c r="EA1078" s="56"/>
      <c r="EB1078" s="56"/>
      <c r="EC1078" s="56"/>
      <c r="ED1078" s="56"/>
      <c r="EE1078" s="56"/>
      <c r="EF1078" s="56"/>
      <c r="EG1078" s="56"/>
      <c r="EH1078" s="56"/>
      <c r="EI1078" s="56"/>
      <c r="EJ1078" s="56"/>
      <c r="EK1078" s="56"/>
      <c r="EL1078" s="56"/>
      <c r="EM1078" s="56"/>
      <c r="EN1078" s="56"/>
      <c r="EO1078" s="56"/>
      <c r="EP1078" s="56"/>
      <c r="EQ1078" s="56"/>
      <c r="ER1078" s="56"/>
      <c r="ES1078" s="56"/>
      <c r="ET1078" s="56"/>
      <c r="EU1078" s="56"/>
      <c r="EV1078" s="56"/>
      <c r="EW1078" s="56"/>
      <c r="EX1078" s="56"/>
      <c r="EY1078" s="56"/>
      <c r="EZ1078" s="56"/>
      <c r="FA1078" s="56"/>
      <c r="FB1078" s="56"/>
      <c r="FC1078" s="56"/>
      <c r="FD1078" s="56"/>
      <c r="FE1078" s="56"/>
      <c r="FF1078" s="56"/>
      <c r="FG1078" s="56"/>
      <c r="FH1078" s="56"/>
      <c r="FI1078" s="56"/>
      <c r="FJ1078" s="56"/>
      <c r="FK1078" s="56"/>
      <c r="FL1078" s="56"/>
      <c r="FM1078" s="56"/>
      <c r="FN1078" s="56"/>
      <c r="FO1078" s="56"/>
      <c r="FP1078" s="56"/>
      <c r="FQ1078" s="56"/>
      <c r="FR1078" s="56"/>
      <c r="FS1078" s="56"/>
      <c r="FT1078" s="56"/>
      <c r="FU1078" s="56"/>
      <c r="FV1078" s="56"/>
      <c r="FW1078" s="56"/>
      <c r="FX1078" s="56"/>
      <c r="FY1078" s="56"/>
      <c r="FZ1078" s="56"/>
      <c r="GA1078" s="56"/>
      <c r="GB1078" s="56"/>
      <c r="GC1078" s="56"/>
      <c r="GD1078" s="56"/>
      <c r="GE1078" s="56"/>
      <c r="GF1078" s="56"/>
      <c r="GG1078" s="56"/>
      <c r="GH1078" s="56"/>
      <c r="GI1078" s="56"/>
      <c r="GJ1078" s="56"/>
      <c r="GK1078" s="56"/>
      <c r="GL1078" s="56"/>
      <c r="GM1078" s="56"/>
      <c r="GN1078" s="56"/>
      <c r="GO1078" s="56"/>
      <c r="GP1078" s="56"/>
      <c r="GQ1078" s="56"/>
      <c r="GR1078" s="56"/>
      <c r="GS1078" s="56"/>
      <c r="GT1078" s="56"/>
      <c r="GU1078" s="56"/>
      <c r="GV1078" s="56"/>
      <c r="GW1078" s="56"/>
      <c r="GX1078" s="56"/>
      <c r="GY1078" s="56"/>
      <c r="GZ1078" s="56"/>
      <c r="HA1078" s="56"/>
      <c r="HB1078" s="56"/>
      <c r="HC1078" s="56"/>
      <c r="HD1078" s="56"/>
      <c r="HE1078" s="56"/>
      <c r="HF1078" s="56"/>
      <c r="HG1078" s="56"/>
      <c r="HH1078" s="56"/>
      <c r="HI1078" s="56"/>
      <c r="HJ1078" s="56"/>
      <c r="HK1078" s="56"/>
      <c r="HL1078" s="56"/>
      <c r="HM1078" s="56"/>
    </row>
    <row r="1079" spans="2:221" x14ac:dyDescent="0.25">
      <c r="B1079" s="56"/>
      <c r="C1079" s="56"/>
      <c r="D1079" s="56"/>
      <c r="E1079" s="56"/>
      <c r="F1079" s="56"/>
      <c r="G1079" s="56"/>
      <c r="H1079" s="56"/>
      <c r="I1079" s="56"/>
      <c r="J1079" s="56"/>
      <c r="K1079" s="56"/>
      <c r="L1079" s="56"/>
      <c r="M1079" s="56"/>
      <c r="N1079" s="56"/>
      <c r="O1079" s="56"/>
      <c r="P1079" s="56"/>
      <c r="Q1079" s="56"/>
      <c r="R1079" s="56"/>
      <c r="S1079" s="56"/>
      <c r="T1079" s="56"/>
      <c r="U1079" s="56"/>
      <c r="V1079" s="56"/>
      <c r="W1079" s="56"/>
      <c r="X1079" s="56"/>
      <c r="Y1079" s="56"/>
      <c r="Z1079" s="56"/>
      <c r="AA1079" s="56"/>
      <c r="AB1079" s="56"/>
      <c r="AC1079" s="56"/>
      <c r="AD1079" s="56"/>
      <c r="AE1079" s="56"/>
      <c r="AF1079" s="56"/>
      <c r="AG1079" s="56"/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/>
      <c r="BF1079" s="56"/>
      <c r="BG1079" s="56"/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  <c r="BU1079" s="56"/>
      <c r="BV1079" s="56"/>
      <c r="BW1079" s="56"/>
      <c r="BX1079" s="56"/>
      <c r="BY1079" s="56"/>
      <c r="BZ1079" s="56"/>
      <c r="CA1079" s="56"/>
      <c r="CB1079" s="56"/>
      <c r="CC1079" s="56"/>
      <c r="CD1079" s="56"/>
      <c r="CE1079" s="56"/>
      <c r="CF1079" s="56"/>
      <c r="CG1079" s="56"/>
      <c r="CH1079" s="56"/>
      <c r="CI1079" s="56"/>
      <c r="CJ1079" s="56"/>
      <c r="CK1079" s="56"/>
      <c r="CL1079" s="56"/>
      <c r="CM1079" s="56"/>
      <c r="CN1079" s="56"/>
      <c r="CO1079" s="56"/>
      <c r="CP1079" s="56"/>
      <c r="CQ1079" s="56"/>
      <c r="CR1079" s="56"/>
      <c r="CS1079" s="56"/>
      <c r="CT1079" s="56"/>
      <c r="CU1079" s="56"/>
      <c r="CV1079" s="56"/>
      <c r="CW1079" s="56"/>
      <c r="CX1079" s="56"/>
      <c r="CY1079" s="56"/>
      <c r="CZ1079" s="56"/>
      <c r="DA1079" s="56"/>
      <c r="DB1079" s="56"/>
      <c r="DC1079" s="56"/>
      <c r="DD1079" s="56"/>
      <c r="DE1079" s="56"/>
      <c r="DF1079" s="56"/>
      <c r="DG1079" s="56"/>
      <c r="DH1079" s="56"/>
      <c r="DI1079" s="56"/>
      <c r="DJ1079" s="56"/>
      <c r="DK1079" s="56"/>
      <c r="DL1079" s="56"/>
      <c r="DM1079" s="56"/>
      <c r="DN1079" s="56"/>
      <c r="DO1079" s="56"/>
      <c r="DP1079" s="56"/>
      <c r="DQ1079" s="56"/>
      <c r="DR1079" s="56"/>
      <c r="DS1079" s="56"/>
      <c r="DT1079" s="56"/>
      <c r="DU1079" s="56"/>
      <c r="DV1079" s="56"/>
      <c r="DW1079" s="56"/>
      <c r="DX1079" s="56"/>
      <c r="DY1079" s="56"/>
      <c r="DZ1079" s="56"/>
      <c r="EA1079" s="56"/>
      <c r="EB1079" s="56"/>
      <c r="EC1079" s="56"/>
      <c r="ED1079" s="56"/>
      <c r="EE1079" s="56"/>
      <c r="EF1079" s="56"/>
      <c r="EG1079" s="56"/>
      <c r="EH1079" s="56"/>
      <c r="EI1079" s="56"/>
      <c r="EJ1079" s="56"/>
      <c r="EK1079" s="56"/>
      <c r="EL1079" s="56"/>
      <c r="EM1079" s="56"/>
      <c r="EN1079" s="56"/>
      <c r="EO1079" s="56"/>
      <c r="EP1079" s="56"/>
      <c r="EQ1079" s="56"/>
      <c r="ER1079" s="56"/>
      <c r="ES1079" s="56"/>
      <c r="ET1079" s="56"/>
      <c r="EU1079" s="56"/>
      <c r="EV1079" s="56"/>
      <c r="EW1079" s="56"/>
      <c r="EX1079" s="56"/>
      <c r="EY1079" s="56"/>
      <c r="EZ1079" s="56"/>
      <c r="FA1079" s="56"/>
      <c r="FB1079" s="56"/>
      <c r="FC1079" s="56"/>
      <c r="FD1079" s="56"/>
      <c r="FE1079" s="56"/>
      <c r="FF1079" s="56"/>
      <c r="FG1079" s="56"/>
      <c r="FH1079" s="56"/>
      <c r="FI1079" s="56"/>
      <c r="FJ1079" s="56"/>
      <c r="FK1079" s="56"/>
      <c r="FL1079" s="56"/>
      <c r="FM1079" s="56"/>
      <c r="FN1079" s="56"/>
      <c r="FO1079" s="56"/>
      <c r="FP1079" s="56"/>
      <c r="FQ1079" s="56"/>
      <c r="FR1079" s="56"/>
      <c r="FS1079" s="56"/>
      <c r="FT1079" s="56"/>
      <c r="FU1079" s="56"/>
      <c r="FV1079" s="56"/>
      <c r="FW1079" s="56"/>
      <c r="FX1079" s="56"/>
      <c r="FY1079" s="56"/>
      <c r="FZ1079" s="56"/>
      <c r="GA1079" s="56"/>
      <c r="GB1079" s="56"/>
      <c r="GC1079" s="56"/>
      <c r="GD1079" s="56"/>
      <c r="GE1079" s="56"/>
      <c r="GF1079" s="56"/>
      <c r="GG1079" s="56"/>
      <c r="GH1079" s="56"/>
      <c r="GI1079" s="56"/>
      <c r="GJ1079" s="56"/>
      <c r="GK1079" s="56"/>
      <c r="GL1079" s="56"/>
      <c r="GM1079" s="56"/>
      <c r="GN1079" s="56"/>
      <c r="GO1079" s="56"/>
      <c r="GP1079" s="56"/>
      <c r="GQ1079" s="56"/>
      <c r="GR1079" s="56"/>
      <c r="GS1079" s="56"/>
      <c r="GT1079" s="56"/>
      <c r="GU1079" s="56"/>
      <c r="GV1079" s="56"/>
      <c r="GW1079" s="56"/>
      <c r="GX1079" s="56"/>
      <c r="GY1079" s="56"/>
      <c r="GZ1079" s="56"/>
      <c r="HA1079" s="56"/>
      <c r="HB1079" s="56"/>
      <c r="HC1079" s="56"/>
      <c r="HD1079" s="56"/>
      <c r="HE1079" s="56"/>
      <c r="HF1079" s="56"/>
      <c r="HG1079" s="56"/>
      <c r="HH1079" s="56"/>
      <c r="HI1079" s="56"/>
      <c r="HJ1079" s="56"/>
      <c r="HK1079" s="56"/>
      <c r="HL1079" s="56"/>
      <c r="HM1079" s="56"/>
    </row>
    <row r="1080" spans="2:221" x14ac:dyDescent="0.25">
      <c r="B1080" s="56"/>
      <c r="C1080" s="56"/>
      <c r="D1080" s="56"/>
      <c r="E1080" s="56"/>
      <c r="F1080" s="56"/>
      <c r="G1080" s="56"/>
      <c r="H1080" s="56"/>
      <c r="I1080" s="56"/>
      <c r="J1080" s="56"/>
      <c r="K1080" s="56"/>
      <c r="L1080" s="56"/>
      <c r="M1080" s="56"/>
      <c r="N1080" s="56"/>
      <c r="O1080" s="56"/>
      <c r="P1080" s="56"/>
      <c r="Q1080" s="56"/>
      <c r="R1080" s="56"/>
      <c r="S1080" s="56"/>
      <c r="T1080" s="56"/>
      <c r="U1080" s="56"/>
      <c r="V1080" s="56"/>
      <c r="W1080" s="56"/>
      <c r="X1080" s="56"/>
      <c r="Y1080" s="56"/>
      <c r="Z1080" s="56"/>
      <c r="AA1080" s="56"/>
      <c r="AB1080" s="56"/>
      <c r="AC1080" s="56"/>
      <c r="AD1080" s="56"/>
      <c r="AE1080" s="56"/>
      <c r="AF1080" s="56"/>
      <c r="AG1080" s="56"/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/>
      <c r="BF1080" s="56"/>
      <c r="BG1080" s="56"/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  <c r="BU1080" s="56"/>
      <c r="BV1080" s="56"/>
      <c r="BW1080" s="56"/>
      <c r="BX1080" s="56"/>
      <c r="BY1080" s="56"/>
      <c r="BZ1080" s="56"/>
      <c r="CA1080" s="56"/>
      <c r="CB1080" s="56"/>
      <c r="CC1080" s="56"/>
      <c r="CD1080" s="56"/>
      <c r="CE1080" s="56"/>
      <c r="CF1080" s="56"/>
      <c r="CG1080" s="56"/>
      <c r="CH1080" s="56"/>
      <c r="CI1080" s="56"/>
      <c r="CJ1080" s="56"/>
      <c r="CK1080" s="56"/>
      <c r="CL1080" s="56"/>
      <c r="CM1080" s="56"/>
      <c r="CN1080" s="56"/>
      <c r="CO1080" s="56"/>
      <c r="CP1080" s="56"/>
      <c r="CQ1080" s="56"/>
      <c r="CR1080" s="56"/>
      <c r="CS1080" s="56"/>
      <c r="CT1080" s="56"/>
      <c r="CU1080" s="56"/>
      <c r="CV1080" s="56"/>
      <c r="CW1080" s="56"/>
      <c r="CX1080" s="56"/>
      <c r="CY1080" s="56"/>
      <c r="CZ1080" s="56"/>
      <c r="DA1080" s="56"/>
      <c r="DB1080" s="56"/>
      <c r="DC1080" s="56"/>
      <c r="DD1080" s="56"/>
      <c r="DE1080" s="56"/>
      <c r="DF1080" s="56"/>
      <c r="DG1080" s="56"/>
      <c r="DH1080" s="56"/>
      <c r="DI1080" s="56"/>
      <c r="DJ1080" s="56"/>
      <c r="DK1080" s="56"/>
      <c r="DL1080" s="56"/>
      <c r="DM1080" s="56"/>
      <c r="DN1080" s="56"/>
      <c r="DO1080" s="56"/>
      <c r="DP1080" s="56"/>
      <c r="DQ1080" s="56"/>
      <c r="DR1080" s="56"/>
      <c r="DS1080" s="56"/>
      <c r="DT1080" s="56"/>
      <c r="DU1080" s="56"/>
      <c r="DV1080" s="56"/>
      <c r="DW1080" s="56"/>
      <c r="DX1080" s="56"/>
      <c r="DY1080" s="56"/>
      <c r="DZ1080" s="56"/>
      <c r="EA1080" s="56"/>
      <c r="EB1080" s="56"/>
      <c r="EC1080" s="56"/>
      <c r="ED1080" s="56"/>
      <c r="EE1080" s="56"/>
      <c r="EF1080" s="56"/>
      <c r="EG1080" s="56"/>
      <c r="EH1080" s="56"/>
      <c r="EI1080" s="56"/>
      <c r="EJ1080" s="56"/>
      <c r="EK1080" s="56"/>
      <c r="EL1080" s="56"/>
      <c r="EM1080" s="56"/>
      <c r="EN1080" s="56"/>
      <c r="EO1080" s="56"/>
      <c r="EP1080" s="56"/>
      <c r="EQ1080" s="56"/>
      <c r="ER1080" s="56"/>
      <c r="ES1080" s="56"/>
      <c r="ET1080" s="56"/>
      <c r="EU1080" s="56"/>
      <c r="EV1080" s="56"/>
      <c r="EW1080" s="56"/>
      <c r="EX1080" s="56"/>
      <c r="EY1080" s="56"/>
      <c r="EZ1080" s="56"/>
      <c r="FA1080" s="56"/>
      <c r="FB1080" s="56"/>
      <c r="FC1080" s="56"/>
      <c r="FD1080" s="56"/>
      <c r="FE1080" s="56"/>
      <c r="FF1080" s="56"/>
      <c r="FG1080" s="56"/>
      <c r="FH1080" s="56"/>
      <c r="FI1080" s="56"/>
      <c r="FJ1080" s="56"/>
      <c r="FK1080" s="56"/>
      <c r="FL1080" s="56"/>
      <c r="FM1080" s="56"/>
      <c r="FN1080" s="56"/>
      <c r="FO1080" s="56"/>
      <c r="FP1080" s="56"/>
      <c r="FQ1080" s="56"/>
      <c r="FR1080" s="56"/>
      <c r="FS1080" s="56"/>
      <c r="FT1080" s="56"/>
      <c r="FU1080" s="56"/>
      <c r="FV1080" s="56"/>
      <c r="FW1080" s="56"/>
      <c r="FX1080" s="56"/>
      <c r="FY1080" s="56"/>
      <c r="FZ1080" s="56"/>
      <c r="GA1080" s="56"/>
      <c r="GB1080" s="56"/>
      <c r="GC1080" s="56"/>
      <c r="GD1080" s="56"/>
      <c r="GE1080" s="56"/>
      <c r="GF1080" s="56"/>
      <c r="GG1080" s="56"/>
      <c r="GH1080" s="56"/>
      <c r="GI1080" s="56"/>
      <c r="GJ1080" s="56"/>
      <c r="GK1080" s="56"/>
      <c r="GL1080" s="56"/>
      <c r="GM1080" s="56"/>
      <c r="GN1080" s="56"/>
      <c r="GO1080" s="56"/>
      <c r="GP1080" s="56"/>
      <c r="GQ1080" s="56"/>
      <c r="GR1080" s="56"/>
      <c r="GS1080" s="56"/>
      <c r="GT1080" s="56"/>
      <c r="GU1080" s="56"/>
      <c r="GV1080" s="56"/>
      <c r="GW1080" s="56"/>
      <c r="GX1080" s="56"/>
      <c r="GY1080" s="56"/>
      <c r="GZ1080" s="56"/>
      <c r="HA1080" s="56"/>
      <c r="HB1080" s="56"/>
      <c r="HC1080" s="56"/>
      <c r="HD1080" s="56"/>
      <c r="HE1080" s="56"/>
      <c r="HF1080" s="56"/>
      <c r="HG1080" s="56"/>
      <c r="HH1080" s="56"/>
      <c r="HI1080" s="56"/>
      <c r="HJ1080" s="56"/>
      <c r="HK1080" s="56"/>
      <c r="HL1080" s="56"/>
      <c r="HM1080" s="56"/>
    </row>
    <row r="1081" spans="2:221" x14ac:dyDescent="0.25">
      <c r="B1081" s="56"/>
      <c r="C1081" s="56"/>
      <c r="D1081" s="56"/>
      <c r="E1081" s="56"/>
      <c r="F1081" s="56"/>
      <c r="G1081" s="56"/>
      <c r="H1081" s="56"/>
      <c r="I1081" s="56"/>
      <c r="J1081" s="56"/>
      <c r="K1081" s="56"/>
      <c r="L1081" s="56"/>
      <c r="M1081" s="56"/>
      <c r="N1081" s="56"/>
      <c r="O1081" s="56"/>
      <c r="P1081" s="56"/>
      <c r="Q1081" s="56"/>
      <c r="R1081" s="56"/>
      <c r="S1081" s="56"/>
      <c r="T1081" s="56"/>
      <c r="U1081" s="56"/>
      <c r="V1081" s="56"/>
      <c r="W1081" s="56"/>
      <c r="X1081" s="56"/>
      <c r="Y1081" s="56"/>
      <c r="Z1081" s="56"/>
      <c r="AA1081" s="56"/>
      <c r="AB1081" s="56"/>
      <c r="AC1081" s="56"/>
      <c r="AD1081" s="56"/>
      <c r="AE1081" s="56"/>
      <c r="AF1081" s="56"/>
      <c r="AG1081" s="56"/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/>
      <c r="BF1081" s="56"/>
      <c r="BG1081" s="56"/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  <c r="BU1081" s="56"/>
      <c r="BV1081" s="56"/>
      <c r="BW1081" s="56"/>
      <c r="BX1081" s="56"/>
      <c r="BY1081" s="56"/>
      <c r="BZ1081" s="56"/>
      <c r="CA1081" s="56"/>
      <c r="CB1081" s="56"/>
      <c r="CC1081" s="56"/>
      <c r="CD1081" s="56"/>
      <c r="CE1081" s="56"/>
      <c r="CF1081" s="56"/>
      <c r="CG1081" s="56"/>
      <c r="CH1081" s="56"/>
      <c r="CI1081" s="56"/>
      <c r="CJ1081" s="56"/>
      <c r="CK1081" s="56"/>
      <c r="CL1081" s="56"/>
      <c r="CM1081" s="56"/>
      <c r="CN1081" s="56"/>
      <c r="CO1081" s="56"/>
      <c r="CP1081" s="56"/>
      <c r="CQ1081" s="56"/>
      <c r="CR1081" s="56"/>
      <c r="CS1081" s="56"/>
      <c r="CT1081" s="56"/>
      <c r="CU1081" s="56"/>
      <c r="CV1081" s="56"/>
      <c r="CW1081" s="56"/>
      <c r="CX1081" s="56"/>
      <c r="CY1081" s="56"/>
      <c r="CZ1081" s="56"/>
      <c r="DA1081" s="56"/>
      <c r="DB1081" s="56"/>
      <c r="DC1081" s="56"/>
      <c r="DD1081" s="56"/>
      <c r="DE1081" s="56"/>
      <c r="DF1081" s="56"/>
      <c r="DG1081" s="56"/>
      <c r="DH1081" s="56"/>
      <c r="DI1081" s="56"/>
      <c r="DJ1081" s="56"/>
      <c r="DK1081" s="56"/>
      <c r="DL1081" s="56"/>
      <c r="DM1081" s="56"/>
      <c r="DN1081" s="56"/>
      <c r="DO1081" s="56"/>
      <c r="DP1081" s="56"/>
      <c r="DQ1081" s="56"/>
      <c r="DR1081" s="56"/>
      <c r="DS1081" s="56"/>
      <c r="DT1081" s="56"/>
      <c r="DU1081" s="56"/>
      <c r="DV1081" s="56"/>
      <c r="DW1081" s="56"/>
      <c r="DX1081" s="56"/>
      <c r="DY1081" s="56"/>
      <c r="DZ1081" s="56"/>
      <c r="EA1081" s="56"/>
      <c r="EB1081" s="56"/>
      <c r="EC1081" s="56"/>
      <c r="ED1081" s="56"/>
      <c r="EE1081" s="56"/>
      <c r="EF1081" s="56"/>
      <c r="EG1081" s="56"/>
      <c r="EH1081" s="56"/>
      <c r="EI1081" s="56"/>
      <c r="EJ1081" s="56"/>
      <c r="EK1081" s="56"/>
      <c r="EL1081" s="56"/>
      <c r="EM1081" s="56"/>
      <c r="EN1081" s="56"/>
      <c r="EO1081" s="56"/>
      <c r="EP1081" s="56"/>
      <c r="EQ1081" s="56"/>
      <c r="ER1081" s="56"/>
      <c r="ES1081" s="56"/>
      <c r="ET1081" s="56"/>
      <c r="EU1081" s="56"/>
      <c r="EV1081" s="56"/>
      <c r="EW1081" s="56"/>
      <c r="EX1081" s="56"/>
      <c r="EY1081" s="56"/>
      <c r="EZ1081" s="56"/>
      <c r="FA1081" s="56"/>
      <c r="FB1081" s="56"/>
      <c r="FC1081" s="56"/>
      <c r="FD1081" s="56"/>
      <c r="FE1081" s="56"/>
      <c r="FF1081" s="56"/>
      <c r="FG1081" s="56"/>
      <c r="FH1081" s="56"/>
      <c r="FI1081" s="56"/>
      <c r="FJ1081" s="56"/>
      <c r="FK1081" s="56"/>
      <c r="FL1081" s="56"/>
      <c r="FM1081" s="56"/>
      <c r="FN1081" s="56"/>
      <c r="FO1081" s="56"/>
      <c r="FP1081" s="56"/>
      <c r="FQ1081" s="56"/>
      <c r="FR1081" s="56"/>
      <c r="FS1081" s="56"/>
      <c r="FT1081" s="56"/>
      <c r="FU1081" s="56"/>
      <c r="FV1081" s="56"/>
      <c r="FW1081" s="56"/>
      <c r="FX1081" s="56"/>
      <c r="FY1081" s="56"/>
      <c r="FZ1081" s="56"/>
      <c r="GA1081" s="56"/>
      <c r="GB1081" s="56"/>
      <c r="GC1081" s="56"/>
      <c r="GD1081" s="56"/>
      <c r="GE1081" s="56"/>
      <c r="GF1081" s="56"/>
      <c r="GG1081" s="56"/>
      <c r="GH1081" s="56"/>
      <c r="GI1081" s="56"/>
      <c r="GJ1081" s="56"/>
      <c r="GK1081" s="56"/>
      <c r="GL1081" s="56"/>
      <c r="GM1081" s="56"/>
      <c r="GN1081" s="56"/>
      <c r="GO1081" s="56"/>
      <c r="GP1081" s="56"/>
      <c r="GQ1081" s="56"/>
      <c r="GR1081" s="56"/>
      <c r="GS1081" s="56"/>
      <c r="GT1081" s="56"/>
      <c r="GU1081" s="56"/>
      <c r="GV1081" s="56"/>
      <c r="GW1081" s="56"/>
      <c r="GX1081" s="56"/>
      <c r="GY1081" s="56"/>
      <c r="GZ1081" s="56"/>
      <c r="HA1081" s="56"/>
      <c r="HB1081" s="56"/>
      <c r="HC1081" s="56"/>
      <c r="HD1081" s="56"/>
      <c r="HE1081" s="56"/>
      <c r="HF1081" s="56"/>
      <c r="HG1081" s="56"/>
      <c r="HH1081" s="56"/>
      <c r="HI1081" s="56"/>
      <c r="HJ1081" s="56"/>
      <c r="HK1081" s="56"/>
      <c r="HL1081" s="56"/>
      <c r="HM1081" s="56"/>
    </row>
    <row r="1082" spans="2:221" x14ac:dyDescent="0.25">
      <c r="B1082" s="56"/>
      <c r="C1082" s="56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56"/>
      <c r="Q1082" s="56"/>
      <c r="R1082" s="56"/>
      <c r="S1082" s="56"/>
      <c r="T1082" s="56"/>
      <c r="U1082" s="56"/>
      <c r="V1082" s="56"/>
      <c r="W1082" s="56"/>
      <c r="X1082" s="56"/>
      <c r="Y1082" s="56"/>
      <c r="Z1082" s="56"/>
      <c r="AA1082" s="56"/>
      <c r="AB1082" s="56"/>
      <c r="AC1082" s="56"/>
      <c r="AD1082" s="56"/>
      <c r="AE1082" s="56"/>
      <c r="AF1082" s="56"/>
      <c r="AG1082" s="56"/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/>
      <c r="BF1082" s="56"/>
      <c r="BG1082" s="56"/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  <c r="BU1082" s="56"/>
      <c r="BV1082" s="56"/>
      <c r="BW1082" s="56"/>
      <c r="BX1082" s="56"/>
      <c r="BY1082" s="56"/>
      <c r="BZ1082" s="56"/>
      <c r="CA1082" s="56"/>
      <c r="CB1082" s="56"/>
      <c r="CC1082" s="56"/>
      <c r="CD1082" s="56"/>
      <c r="CE1082" s="56"/>
      <c r="CF1082" s="56"/>
      <c r="CG1082" s="56"/>
      <c r="CH1082" s="56"/>
      <c r="CI1082" s="56"/>
      <c r="CJ1082" s="56"/>
      <c r="CK1082" s="56"/>
      <c r="CL1082" s="56"/>
      <c r="CM1082" s="56"/>
      <c r="CN1082" s="56"/>
      <c r="CO1082" s="56"/>
      <c r="CP1082" s="56"/>
      <c r="CQ1082" s="56"/>
      <c r="CR1082" s="56"/>
      <c r="CS1082" s="56"/>
      <c r="CT1082" s="56"/>
      <c r="CU1082" s="56"/>
      <c r="CV1082" s="56"/>
      <c r="CW1082" s="56"/>
      <c r="CX1082" s="56"/>
      <c r="CY1082" s="56"/>
      <c r="CZ1082" s="56"/>
      <c r="DA1082" s="56"/>
      <c r="DB1082" s="56"/>
      <c r="DC1082" s="56"/>
      <c r="DD1082" s="56"/>
      <c r="DE1082" s="56"/>
      <c r="DF1082" s="56"/>
      <c r="DG1082" s="56"/>
      <c r="DH1082" s="56"/>
      <c r="DI1082" s="56"/>
      <c r="DJ1082" s="56"/>
      <c r="DK1082" s="56"/>
      <c r="DL1082" s="56"/>
      <c r="DM1082" s="56"/>
      <c r="DN1082" s="56"/>
      <c r="DO1082" s="56"/>
      <c r="DP1082" s="56"/>
      <c r="DQ1082" s="56"/>
      <c r="DR1082" s="56"/>
      <c r="DS1082" s="56"/>
      <c r="DT1082" s="56"/>
      <c r="DU1082" s="56"/>
      <c r="DV1082" s="56"/>
      <c r="DW1082" s="56"/>
      <c r="DX1082" s="56"/>
      <c r="DY1082" s="56"/>
      <c r="DZ1082" s="56"/>
      <c r="EA1082" s="56"/>
      <c r="EB1082" s="56"/>
      <c r="EC1082" s="56"/>
      <c r="ED1082" s="56"/>
      <c r="EE1082" s="56"/>
      <c r="EF1082" s="56"/>
      <c r="EG1082" s="56"/>
      <c r="EH1082" s="56"/>
      <c r="EI1082" s="56"/>
      <c r="EJ1082" s="56"/>
      <c r="EK1082" s="56"/>
      <c r="EL1082" s="56"/>
      <c r="EM1082" s="56"/>
      <c r="EN1082" s="56"/>
      <c r="EO1082" s="56"/>
      <c r="EP1082" s="56"/>
      <c r="EQ1082" s="56"/>
      <c r="ER1082" s="56"/>
      <c r="ES1082" s="56"/>
      <c r="ET1082" s="56"/>
      <c r="EU1082" s="56"/>
      <c r="EV1082" s="56"/>
      <c r="EW1082" s="56"/>
      <c r="EX1082" s="56"/>
      <c r="EY1082" s="56"/>
      <c r="EZ1082" s="56"/>
      <c r="FA1082" s="56"/>
      <c r="FB1082" s="56"/>
      <c r="FC1082" s="56"/>
      <c r="FD1082" s="56"/>
      <c r="FE1082" s="56"/>
      <c r="FF1082" s="56"/>
      <c r="FG1082" s="56"/>
      <c r="FH1082" s="56"/>
      <c r="FI1082" s="56"/>
      <c r="FJ1082" s="56"/>
      <c r="FK1082" s="56"/>
      <c r="FL1082" s="56"/>
      <c r="FM1082" s="56"/>
      <c r="FN1082" s="56"/>
      <c r="FO1082" s="56"/>
      <c r="FP1082" s="56"/>
      <c r="FQ1082" s="56"/>
      <c r="FR1082" s="56"/>
      <c r="FS1082" s="56"/>
      <c r="FT1082" s="56"/>
      <c r="FU1082" s="56"/>
      <c r="FV1082" s="56"/>
      <c r="FW1082" s="56"/>
      <c r="FX1082" s="56"/>
      <c r="FY1082" s="56"/>
      <c r="FZ1082" s="56"/>
      <c r="GA1082" s="56"/>
      <c r="GB1082" s="56"/>
      <c r="GC1082" s="56"/>
      <c r="GD1082" s="56"/>
      <c r="GE1082" s="56"/>
      <c r="GF1082" s="56"/>
      <c r="GG1082" s="56"/>
      <c r="GH1082" s="56"/>
      <c r="GI1082" s="56"/>
      <c r="GJ1082" s="56"/>
      <c r="GK1082" s="56"/>
      <c r="GL1082" s="56"/>
      <c r="GM1082" s="56"/>
      <c r="GN1082" s="56"/>
      <c r="GO1082" s="56"/>
      <c r="GP1082" s="56"/>
      <c r="GQ1082" s="56"/>
      <c r="GR1082" s="56"/>
      <c r="GS1082" s="56"/>
      <c r="GT1082" s="56"/>
      <c r="GU1082" s="56"/>
      <c r="GV1082" s="56"/>
      <c r="GW1082" s="56"/>
      <c r="GX1082" s="56"/>
      <c r="GY1082" s="56"/>
      <c r="GZ1082" s="56"/>
      <c r="HA1082" s="56"/>
      <c r="HB1082" s="56"/>
      <c r="HC1082" s="56"/>
      <c r="HD1082" s="56"/>
      <c r="HE1082" s="56"/>
      <c r="HF1082" s="56"/>
      <c r="HG1082" s="56"/>
      <c r="HH1082" s="56"/>
      <c r="HI1082" s="56"/>
      <c r="HJ1082" s="56"/>
      <c r="HK1082" s="56"/>
      <c r="HL1082" s="56"/>
      <c r="HM1082" s="56"/>
    </row>
    <row r="1083" spans="2:221" x14ac:dyDescent="0.25">
      <c r="B1083" s="56"/>
      <c r="C1083" s="56"/>
      <c r="D1083" s="56"/>
      <c r="E1083" s="56"/>
      <c r="F1083" s="56"/>
      <c r="G1083" s="56"/>
      <c r="H1083" s="56"/>
      <c r="I1083" s="56"/>
      <c r="J1083" s="56"/>
      <c r="K1083" s="56"/>
      <c r="L1083" s="56"/>
      <c r="M1083" s="56"/>
      <c r="N1083" s="56"/>
      <c r="O1083" s="56"/>
      <c r="P1083" s="56"/>
      <c r="Q1083" s="56"/>
      <c r="R1083" s="56"/>
      <c r="S1083" s="56"/>
      <c r="T1083" s="56"/>
      <c r="U1083" s="56"/>
      <c r="V1083" s="56"/>
      <c r="W1083" s="56"/>
      <c r="X1083" s="56"/>
      <c r="Y1083" s="56"/>
      <c r="Z1083" s="56"/>
      <c r="AA1083" s="56"/>
      <c r="AB1083" s="56"/>
      <c r="AC1083" s="56"/>
      <c r="AD1083" s="56"/>
      <c r="AE1083" s="56"/>
      <c r="AF1083" s="56"/>
      <c r="AG1083" s="56"/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  <c r="BU1083" s="56"/>
      <c r="BV1083" s="56"/>
      <c r="BW1083" s="56"/>
      <c r="BX1083" s="56"/>
      <c r="BY1083" s="56"/>
      <c r="BZ1083" s="56"/>
      <c r="CA1083" s="56"/>
      <c r="CB1083" s="56"/>
      <c r="CC1083" s="56"/>
      <c r="CD1083" s="56"/>
      <c r="CE1083" s="56"/>
      <c r="CF1083" s="56"/>
      <c r="CG1083" s="56"/>
      <c r="CH1083" s="56"/>
      <c r="CI1083" s="56"/>
      <c r="CJ1083" s="56"/>
      <c r="CK1083" s="56"/>
      <c r="CL1083" s="56"/>
      <c r="CM1083" s="56"/>
      <c r="CN1083" s="56"/>
      <c r="CO1083" s="56"/>
      <c r="CP1083" s="56"/>
      <c r="CQ1083" s="56"/>
      <c r="CR1083" s="56"/>
      <c r="CS1083" s="56"/>
      <c r="CT1083" s="56"/>
      <c r="CU1083" s="56"/>
      <c r="CV1083" s="56"/>
      <c r="CW1083" s="56"/>
      <c r="CX1083" s="56"/>
      <c r="CY1083" s="56"/>
      <c r="CZ1083" s="56"/>
      <c r="DA1083" s="56"/>
      <c r="DB1083" s="56"/>
      <c r="DC1083" s="56"/>
      <c r="DD1083" s="56"/>
      <c r="DE1083" s="56"/>
      <c r="DF1083" s="56"/>
      <c r="DG1083" s="56"/>
      <c r="DH1083" s="56"/>
      <c r="DI1083" s="56"/>
      <c r="DJ1083" s="56"/>
      <c r="DK1083" s="56"/>
      <c r="DL1083" s="56"/>
      <c r="DM1083" s="56"/>
      <c r="DN1083" s="56"/>
      <c r="DO1083" s="56"/>
      <c r="DP1083" s="56"/>
      <c r="DQ1083" s="56"/>
      <c r="DR1083" s="56"/>
      <c r="DS1083" s="56"/>
      <c r="DT1083" s="56"/>
      <c r="DU1083" s="56"/>
      <c r="DV1083" s="56"/>
      <c r="DW1083" s="56"/>
      <c r="DX1083" s="56"/>
      <c r="DY1083" s="56"/>
      <c r="DZ1083" s="56"/>
      <c r="EA1083" s="56"/>
      <c r="EB1083" s="56"/>
      <c r="EC1083" s="56"/>
      <c r="ED1083" s="56"/>
      <c r="EE1083" s="56"/>
      <c r="EF1083" s="56"/>
      <c r="EG1083" s="56"/>
      <c r="EH1083" s="56"/>
      <c r="EI1083" s="56"/>
      <c r="EJ1083" s="56"/>
      <c r="EK1083" s="56"/>
      <c r="EL1083" s="56"/>
      <c r="EM1083" s="56"/>
      <c r="EN1083" s="56"/>
      <c r="EO1083" s="56"/>
      <c r="EP1083" s="56"/>
      <c r="EQ1083" s="56"/>
      <c r="ER1083" s="56"/>
      <c r="ES1083" s="56"/>
      <c r="ET1083" s="56"/>
      <c r="EU1083" s="56"/>
      <c r="EV1083" s="56"/>
      <c r="EW1083" s="56"/>
      <c r="EX1083" s="56"/>
      <c r="EY1083" s="56"/>
      <c r="EZ1083" s="56"/>
      <c r="FA1083" s="56"/>
      <c r="FB1083" s="56"/>
      <c r="FC1083" s="56"/>
      <c r="FD1083" s="56"/>
      <c r="FE1083" s="56"/>
      <c r="FF1083" s="56"/>
      <c r="FG1083" s="56"/>
      <c r="FH1083" s="56"/>
      <c r="FI1083" s="56"/>
      <c r="FJ1083" s="56"/>
      <c r="FK1083" s="56"/>
      <c r="FL1083" s="56"/>
      <c r="FM1083" s="56"/>
      <c r="FN1083" s="56"/>
      <c r="FO1083" s="56"/>
      <c r="FP1083" s="56"/>
      <c r="FQ1083" s="56"/>
      <c r="FR1083" s="56"/>
      <c r="FS1083" s="56"/>
      <c r="FT1083" s="56"/>
      <c r="FU1083" s="56"/>
      <c r="FV1083" s="56"/>
      <c r="FW1083" s="56"/>
      <c r="FX1083" s="56"/>
      <c r="FY1083" s="56"/>
      <c r="FZ1083" s="56"/>
      <c r="GA1083" s="56"/>
      <c r="GB1083" s="56"/>
      <c r="GC1083" s="56"/>
      <c r="GD1083" s="56"/>
      <c r="GE1083" s="56"/>
      <c r="GF1083" s="56"/>
      <c r="GG1083" s="56"/>
      <c r="GH1083" s="56"/>
      <c r="GI1083" s="56"/>
      <c r="GJ1083" s="56"/>
      <c r="GK1083" s="56"/>
      <c r="GL1083" s="56"/>
      <c r="GM1083" s="56"/>
      <c r="GN1083" s="56"/>
      <c r="GO1083" s="56"/>
      <c r="GP1083" s="56"/>
      <c r="GQ1083" s="56"/>
      <c r="GR1083" s="56"/>
      <c r="GS1083" s="56"/>
      <c r="GT1083" s="56"/>
      <c r="GU1083" s="56"/>
      <c r="GV1083" s="56"/>
      <c r="GW1083" s="56"/>
      <c r="GX1083" s="56"/>
      <c r="GY1083" s="56"/>
      <c r="GZ1083" s="56"/>
      <c r="HA1083" s="56"/>
      <c r="HB1083" s="56"/>
      <c r="HC1083" s="56"/>
      <c r="HD1083" s="56"/>
      <c r="HE1083" s="56"/>
      <c r="HF1083" s="56"/>
      <c r="HG1083" s="56"/>
      <c r="HH1083" s="56"/>
      <c r="HI1083" s="56"/>
      <c r="HJ1083" s="56"/>
      <c r="HK1083" s="56"/>
      <c r="HL1083" s="56"/>
      <c r="HM1083" s="56"/>
    </row>
    <row r="1084" spans="2:221" x14ac:dyDescent="0.25">
      <c r="B1084" s="56"/>
      <c r="C1084" s="56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  <c r="AD1084" s="56"/>
      <c r="AE1084" s="56"/>
      <c r="AF1084" s="56"/>
      <c r="AG1084" s="56"/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  <c r="BU1084" s="56"/>
      <c r="BV1084" s="56"/>
      <c r="BW1084" s="56"/>
      <c r="BX1084" s="56"/>
      <c r="BY1084" s="56"/>
      <c r="BZ1084" s="56"/>
      <c r="CA1084" s="56"/>
      <c r="CB1084" s="56"/>
      <c r="CC1084" s="56"/>
      <c r="CD1084" s="56"/>
      <c r="CE1084" s="56"/>
      <c r="CF1084" s="56"/>
      <c r="CG1084" s="56"/>
      <c r="CH1084" s="56"/>
      <c r="CI1084" s="56"/>
      <c r="CJ1084" s="56"/>
      <c r="CK1084" s="56"/>
      <c r="CL1084" s="56"/>
      <c r="CM1084" s="56"/>
      <c r="CN1084" s="56"/>
      <c r="CO1084" s="56"/>
      <c r="CP1084" s="56"/>
      <c r="CQ1084" s="56"/>
      <c r="CR1084" s="56"/>
      <c r="CS1084" s="56"/>
      <c r="CT1084" s="56"/>
      <c r="CU1084" s="56"/>
      <c r="CV1084" s="56"/>
      <c r="CW1084" s="56"/>
      <c r="CX1084" s="56"/>
      <c r="CY1084" s="56"/>
      <c r="CZ1084" s="56"/>
      <c r="DA1084" s="56"/>
      <c r="DB1084" s="56"/>
      <c r="DC1084" s="56"/>
      <c r="DD1084" s="56"/>
      <c r="DE1084" s="56"/>
      <c r="DF1084" s="56"/>
      <c r="DG1084" s="56"/>
      <c r="DH1084" s="56"/>
      <c r="DI1084" s="56"/>
      <c r="DJ1084" s="56"/>
      <c r="DK1084" s="56"/>
      <c r="DL1084" s="56"/>
      <c r="DM1084" s="56"/>
      <c r="DN1084" s="56"/>
      <c r="DO1084" s="56"/>
      <c r="DP1084" s="56"/>
      <c r="DQ1084" s="56"/>
      <c r="DR1084" s="56"/>
      <c r="DS1084" s="56"/>
      <c r="DT1084" s="56"/>
      <c r="DU1084" s="56"/>
      <c r="DV1084" s="56"/>
      <c r="DW1084" s="56"/>
      <c r="DX1084" s="56"/>
      <c r="DY1084" s="56"/>
      <c r="DZ1084" s="56"/>
      <c r="EA1084" s="56"/>
      <c r="EB1084" s="56"/>
      <c r="EC1084" s="56"/>
      <c r="ED1084" s="56"/>
      <c r="EE1084" s="56"/>
      <c r="EF1084" s="56"/>
      <c r="EG1084" s="56"/>
      <c r="EH1084" s="56"/>
      <c r="EI1084" s="56"/>
      <c r="EJ1084" s="56"/>
      <c r="EK1084" s="56"/>
      <c r="EL1084" s="56"/>
      <c r="EM1084" s="56"/>
      <c r="EN1084" s="56"/>
      <c r="EO1084" s="56"/>
      <c r="EP1084" s="56"/>
      <c r="EQ1084" s="56"/>
      <c r="ER1084" s="56"/>
      <c r="ES1084" s="56"/>
      <c r="ET1084" s="56"/>
      <c r="EU1084" s="56"/>
      <c r="EV1084" s="56"/>
      <c r="EW1084" s="56"/>
      <c r="EX1084" s="56"/>
      <c r="EY1084" s="56"/>
      <c r="EZ1084" s="56"/>
      <c r="FA1084" s="56"/>
      <c r="FB1084" s="56"/>
      <c r="FC1084" s="56"/>
      <c r="FD1084" s="56"/>
      <c r="FE1084" s="56"/>
      <c r="FF1084" s="56"/>
      <c r="FG1084" s="56"/>
      <c r="FH1084" s="56"/>
      <c r="FI1084" s="56"/>
      <c r="FJ1084" s="56"/>
      <c r="FK1084" s="56"/>
      <c r="FL1084" s="56"/>
      <c r="FM1084" s="56"/>
      <c r="FN1084" s="56"/>
      <c r="FO1084" s="56"/>
      <c r="FP1084" s="56"/>
      <c r="FQ1084" s="56"/>
      <c r="FR1084" s="56"/>
      <c r="FS1084" s="56"/>
      <c r="FT1084" s="56"/>
      <c r="FU1084" s="56"/>
      <c r="FV1084" s="56"/>
      <c r="FW1084" s="56"/>
      <c r="FX1084" s="56"/>
      <c r="FY1084" s="56"/>
      <c r="FZ1084" s="56"/>
      <c r="GA1084" s="56"/>
      <c r="GB1084" s="56"/>
      <c r="GC1084" s="56"/>
      <c r="GD1084" s="56"/>
      <c r="GE1084" s="56"/>
      <c r="GF1084" s="56"/>
      <c r="GG1084" s="56"/>
      <c r="GH1084" s="56"/>
      <c r="GI1084" s="56"/>
      <c r="GJ1084" s="56"/>
      <c r="GK1084" s="56"/>
      <c r="GL1084" s="56"/>
      <c r="GM1084" s="56"/>
      <c r="GN1084" s="56"/>
      <c r="GO1084" s="56"/>
      <c r="GP1084" s="56"/>
      <c r="GQ1084" s="56"/>
      <c r="GR1084" s="56"/>
      <c r="GS1084" s="56"/>
      <c r="GT1084" s="56"/>
      <c r="GU1084" s="56"/>
      <c r="GV1084" s="56"/>
      <c r="GW1084" s="56"/>
      <c r="GX1084" s="56"/>
      <c r="GY1084" s="56"/>
      <c r="GZ1084" s="56"/>
      <c r="HA1084" s="56"/>
      <c r="HB1084" s="56"/>
      <c r="HC1084" s="56"/>
      <c r="HD1084" s="56"/>
      <c r="HE1084" s="56"/>
      <c r="HF1084" s="56"/>
      <c r="HG1084" s="56"/>
      <c r="HH1084" s="56"/>
      <c r="HI1084" s="56"/>
      <c r="HJ1084" s="56"/>
      <c r="HK1084" s="56"/>
      <c r="HL1084" s="56"/>
      <c r="HM1084" s="56"/>
    </row>
    <row r="1085" spans="2:221" x14ac:dyDescent="0.25">
      <c r="B1085" s="56"/>
      <c r="C1085" s="56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  <c r="O1085" s="56"/>
      <c r="P1085" s="56"/>
      <c r="Q1085" s="56"/>
      <c r="R1085" s="56"/>
      <c r="S1085" s="56"/>
      <c r="T1085" s="56"/>
      <c r="U1085" s="56"/>
      <c r="V1085" s="56"/>
      <c r="W1085" s="56"/>
      <c r="X1085" s="56"/>
      <c r="Y1085" s="56"/>
      <c r="Z1085" s="56"/>
      <c r="AA1085" s="56"/>
      <c r="AB1085" s="56"/>
      <c r="AC1085" s="56"/>
      <c r="AD1085" s="56"/>
      <c r="AE1085" s="56"/>
      <c r="AF1085" s="56"/>
      <c r="AG1085" s="56"/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  <c r="BU1085" s="56"/>
      <c r="BV1085" s="56"/>
      <c r="BW1085" s="56"/>
      <c r="BX1085" s="56"/>
      <c r="BY1085" s="56"/>
      <c r="BZ1085" s="56"/>
      <c r="CA1085" s="56"/>
      <c r="CB1085" s="56"/>
      <c r="CC1085" s="56"/>
      <c r="CD1085" s="56"/>
      <c r="CE1085" s="56"/>
      <c r="CF1085" s="56"/>
      <c r="CG1085" s="56"/>
      <c r="CH1085" s="56"/>
      <c r="CI1085" s="56"/>
      <c r="CJ1085" s="56"/>
      <c r="CK1085" s="56"/>
      <c r="CL1085" s="56"/>
      <c r="CM1085" s="56"/>
      <c r="CN1085" s="56"/>
      <c r="CO1085" s="56"/>
      <c r="CP1085" s="56"/>
      <c r="CQ1085" s="56"/>
      <c r="CR1085" s="56"/>
      <c r="CS1085" s="56"/>
      <c r="CT1085" s="56"/>
      <c r="CU1085" s="56"/>
      <c r="CV1085" s="56"/>
      <c r="CW1085" s="56"/>
      <c r="CX1085" s="56"/>
      <c r="CY1085" s="56"/>
      <c r="CZ1085" s="56"/>
      <c r="DA1085" s="56"/>
      <c r="DB1085" s="56"/>
      <c r="DC1085" s="56"/>
      <c r="DD1085" s="56"/>
      <c r="DE1085" s="56"/>
      <c r="DF1085" s="56"/>
      <c r="DG1085" s="56"/>
      <c r="DH1085" s="56"/>
      <c r="DI1085" s="56"/>
      <c r="DJ1085" s="56"/>
      <c r="DK1085" s="56"/>
      <c r="DL1085" s="56"/>
      <c r="DM1085" s="56"/>
      <c r="DN1085" s="56"/>
      <c r="DO1085" s="56"/>
      <c r="DP1085" s="56"/>
      <c r="DQ1085" s="56"/>
      <c r="DR1085" s="56"/>
      <c r="DS1085" s="56"/>
      <c r="DT1085" s="56"/>
      <c r="DU1085" s="56"/>
      <c r="DV1085" s="56"/>
      <c r="DW1085" s="56"/>
      <c r="DX1085" s="56"/>
      <c r="DY1085" s="56"/>
      <c r="DZ1085" s="56"/>
      <c r="EA1085" s="56"/>
      <c r="EB1085" s="56"/>
      <c r="EC1085" s="56"/>
      <c r="ED1085" s="56"/>
      <c r="EE1085" s="56"/>
      <c r="EF1085" s="56"/>
      <c r="EG1085" s="56"/>
      <c r="EH1085" s="56"/>
      <c r="EI1085" s="56"/>
      <c r="EJ1085" s="56"/>
      <c r="EK1085" s="56"/>
      <c r="EL1085" s="56"/>
      <c r="EM1085" s="56"/>
      <c r="EN1085" s="56"/>
      <c r="EO1085" s="56"/>
      <c r="EP1085" s="56"/>
      <c r="EQ1085" s="56"/>
      <c r="ER1085" s="56"/>
      <c r="ES1085" s="56"/>
      <c r="ET1085" s="56"/>
      <c r="EU1085" s="56"/>
      <c r="EV1085" s="56"/>
      <c r="EW1085" s="56"/>
      <c r="EX1085" s="56"/>
      <c r="EY1085" s="56"/>
      <c r="EZ1085" s="56"/>
      <c r="FA1085" s="56"/>
      <c r="FB1085" s="56"/>
      <c r="FC1085" s="56"/>
      <c r="FD1085" s="56"/>
      <c r="FE1085" s="56"/>
      <c r="FF1085" s="56"/>
      <c r="FG1085" s="56"/>
      <c r="FH1085" s="56"/>
      <c r="FI1085" s="56"/>
      <c r="FJ1085" s="56"/>
      <c r="FK1085" s="56"/>
      <c r="FL1085" s="56"/>
      <c r="FM1085" s="56"/>
      <c r="FN1085" s="56"/>
      <c r="FO1085" s="56"/>
      <c r="FP1085" s="56"/>
      <c r="FQ1085" s="56"/>
      <c r="FR1085" s="56"/>
      <c r="FS1085" s="56"/>
      <c r="FT1085" s="56"/>
      <c r="FU1085" s="56"/>
      <c r="FV1085" s="56"/>
      <c r="FW1085" s="56"/>
      <c r="FX1085" s="56"/>
      <c r="FY1085" s="56"/>
      <c r="FZ1085" s="56"/>
      <c r="GA1085" s="56"/>
      <c r="GB1085" s="56"/>
      <c r="GC1085" s="56"/>
      <c r="GD1085" s="56"/>
      <c r="GE1085" s="56"/>
      <c r="GF1085" s="56"/>
      <c r="GG1085" s="56"/>
      <c r="GH1085" s="56"/>
      <c r="GI1085" s="56"/>
      <c r="GJ1085" s="56"/>
      <c r="GK1085" s="56"/>
      <c r="GL1085" s="56"/>
      <c r="GM1085" s="56"/>
      <c r="GN1085" s="56"/>
      <c r="GO1085" s="56"/>
      <c r="GP1085" s="56"/>
      <c r="GQ1085" s="56"/>
      <c r="GR1085" s="56"/>
      <c r="GS1085" s="56"/>
      <c r="GT1085" s="56"/>
      <c r="GU1085" s="56"/>
      <c r="GV1085" s="56"/>
      <c r="GW1085" s="56"/>
      <c r="GX1085" s="56"/>
      <c r="GY1085" s="56"/>
      <c r="GZ1085" s="56"/>
      <c r="HA1085" s="56"/>
      <c r="HB1085" s="56"/>
      <c r="HC1085" s="56"/>
      <c r="HD1085" s="56"/>
      <c r="HE1085" s="56"/>
      <c r="HF1085" s="56"/>
      <c r="HG1085" s="56"/>
      <c r="HH1085" s="56"/>
      <c r="HI1085" s="56"/>
      <c r="HJ1085" s="56"/>
      <c r="HK1085" s="56"/>
      <c r="HL1085" s="56"/>
      <c r="HM1085" s="56"/>
    </row>
    <row r="1086" spans="2:221" x14ac:dyDescent="0.25">
      <c r="B1086" s="56"/>
      <c r="C1086" s="56"/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O1086" s="56"/>
      <c r="P1086" s="56"/>
      <c r="Q1086" s="56"/>
      <c r="R1086" s="56"/>
      <c r="S1086" s="56"/>
      <c r="T1086" s="56"/>
      <c r="U1086" s="56"/>
      <c r="V1086" s="56"/>
      <c r="W1086" s="56"/>
      <c r="X1086" s="56"/>
      <c r="Y1086" s="56"/>
      <c r="Z1086" s="56"/>
      <c r="AA1086" s="56"/>
      <c r="AB1086" s="56"/>
      <c r="AC1086" s="56"/>
      <c r="AD1086" s="56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  <c r="BU1086" s="56"/>
      <c r="BV1086" s="56"/>
      <c r="BW1086" s="56"/>
      <c r="BX1086" s="56"/>
      <c r="BY1086" s="56"/>
      <c r="BZ1086" s="56"/>
      <c r="CA1086" s="56"/>
      <c r="CB1086" s="56"/>
      <c r="CC1086" s="56"/>
      <c r="CD1086" s="56"/>
      <c r="CE1086" s="56"/>
      <c r="CF1086" s="56"/>
      <c r="CG1086" s="56"/>
      <c r="CH1086" s="56"/>
      <c r="CI1086" s="56"/>
      <c r="CJ1086" s="56"/>
      <c r="CK1086" s="56"/>
      <c r="CL1086" s="56"/>
      <c r="CM1086" s="56"/>
      <c r="CN1086" s="56"/>
      <c r="CO1086" s="56"/>
      <c r="CP1086" s="56"/>
      <c r="CQ1086" s="56"/>
      <c r="CR1086" s="56"/>
      <c r="CS1086" s="56"/>
      <c r="CT1086" s="56"/>
      <c r="CU1086" s="56"/>
      <c r="CV1086" s="56"/>
      <c r="CW1086" s="56"/>
      <c r="CX1086" s="56"/>
      <c r="CY1086" s="56"/>
      <c r="CZ1086" s="56"/>
      <c r="DA1086" s="56"/>
      <c r="DB1086" s="56"/>
      <c r="DC1086" s="56"/>
      <c r="DD1086" s="56"/>
      <c r="DE1086" s="56"/>
      <c r="DF1086" s="56"/>
      <c r="DG1086" s="56"/>
      <c r="DH1086" s="56"/>
      <c r="DI1086" s="56"/>
      <c r="DJ1086" s="56"/>
      <c r="DK1086" s="56"/>
      <c r="DL1086" s="56"/>
      <c r="DM1086" s="56"/>
      <c r="DN1086" s="56"/>
      <c r="DO1086" s="56"/>
      <c r="DP1086" s="56"/>
      <c r="DQ1086" s="56"/>
      <c r="DR1086" s="56"/>
      <c r="DS1086" s="56"/>
      <c r="DT1086" s="56"/>
      <c r="DU1086" s="56"/>
      <c r="DV1086" s="56"/>
      <c r="DW1086" s="56"/>
      <c r="DX1086" s="56"/>
      <c r="DY1086" s="56"/>
      <c r="DZ1086" s="56"/>
      <c r="EA1086" s="56"/>
      <c r="EB1086" s="56"/>
      <c r="EC1086" s="56"/>
      <c r="ED1086" s="56"/>
      <c r="EE1086" s="56"/>
      <c r="EF1086" s="56"/>
      <c r="EG1086" s="56"/>
      <c r="EH1086" s="56"/>
      <c r="EI1086" s="56"/>
      <c r="EJ1086" s="56"/>
      <c r="EK1086" s="56"/>
      <c r="EL1086" s="56"/>
      <c r="EM1086" s="56"/>
      <c r="EN1086" s="56"/>
      <c r="EO1086" s="56"/>
      <c r="EP1086" s="56"/>
      <c r="EQ1086" s="56"/>
      <c r="ER1086" s="56"/>
      <c r="ES1086" s="56"/>
      <c r="ET1086" s="56"/>
      <c r="EU1086" s="56"/>
      <c r="EV1086" s="56"/>
      <c r="EW1086" s="56"/>
      <c r="EX1086" s="56"/>
      <c r="EY1086" s="56"/>
      <c r="EZ1086" s="56"/>
      <c r="FA1086" s="56"/>
      <c r="FB1086" s="56"/>
      <c r="FC1086" s="56"/>
      <c r="FD1086" s="56"/>
      <c r="FE1086" s="56"/>
      <c r="FF1086" s="56"/>
      <c r="FG1086" s="56"/>
      <c r="FH1086" s="56"/>
      <c r="FI1086" s="56"/>
      <c r="FJ1086" s="56"/>
      <c r="FK1086" s="56"/>
      <c r="FL1086" s="56"/>
      <c r="FM1086" s="56"/>
      <c r="FN1086" s="56"/>
      <c r="FO1086" s="56"/>
      <c r="FP1086" s="56"/>
      <c r="FQ1086" s="56"/>
      <c r="FR1086" s="56"/>
      <c r="FS1086" s="56"/>
      <c r="FT1086" s="56"/>
      <c r="FU1086" s="56"/>
      <c r="FV1086" s="56"/>
      <c r="FW1086" s="56"/>
      <c r="FX1086" s="56"/>
      <c r="FY1086" s="56"/>
      <c r="FZ1086" s="56"/>
      <c r="GA1086" s="56"/>
      <c r="GB1086" s="56"/>
      <c r="GC1086" s="56"/>
      <c r="GD1086" s="56"/>
      <c r="GE1086" s="56"/>
      <c r="GF1086" s="56"/>
      <c r="GG1086" s="56"/>
      <c r="GH1086" s="56"/>
      <c r="GI1086" s="56"/>
      <c r="GJ1086" s="56"/>
      <c r="GK1086" s="56"/>
      <c r="GL1086" s="56"/>
      <c r="GM1086" s="56"/>
      <c r="GN1086" s="56"/>
      <c r="GO1086" s="56"/>
      <c r="GP1086" s="56"/>
      <c r="GQ1086" s="56"/>
      <c r="GR1086" s="56"/>
      <c r="GS1086" s="56"/>
      <c r="GT1086" s="56"/>
      <c r="GU1086" s="56"/>
      <c r="GV1086" s="56"/>
      <c r="GW1086" s="56"/>
      <c r="GX1086" s="56"/>
      <c r="GY1086" s="56"/>
      <c r="GZ1086" s="56"/>
      <c r="HA1086" s="56"/>
      <c r="HB1086" s="56"/>
      <c r="HC1086" s="56"/>
      <c r="HD1086" s="56"/>
      <c r="HE1086" s="56"/>
      <c r="HF1086" s="56"/>
      <c r="HG1086" s="56"/>
      <c r="HH1086" s="56"/>
      <c r="HI1086" s="56"/>
      <c r="HJ1086" s="56"/>
      <c r="HK1086" s="56"/>
      <c r="HL1086" s="56"/>
      <c r="HM1086" s="56"/>
    </row>
    <row r="1087" spans="2:221" x14ac:dyDescent="0.25">
      <c r="B1087" s="56"/>
      <c r="C1087" s="56"/>
      <c r="D1087" s="56"/>
      <c r="E1087" s="56"/>
      <c r="F1087" s="56"/>
      <c r="G1087" s="56"/>
      <c r="H1087" s="56"/>
      <c r="I1087" s="56"/>
      <c r="J1087" s="56"/>
      <c r="K1087" s="56"/>
      <c r="L1087" s="56"/>
      <c r="M1087" s="56"/>
      <c r="N1087" s="56"/>
      <c r="O1087" s="56"/>
      <c r="P1087" s="56"/>
      <c r="Q1087" s="56"/>
      <c r="R1087" s="56"/>
      <c r="S1087" s="56"/>
      <c r="T1087" s="56"/>
      <c r="U1087" s="56"/>
      <c r="V1087" s="56"/>
      <c r="W1087" s="56"/>
      <c r="X1087" s="56"/>
      <c r="Y1087" s="56"/>
      <c r="Z1087" s="56"/>
      <c r="AA1087" s="56"/>
      <c r="AB1087" s="56"/>
      <c r="AC1087" s="56"/>
      <c r="AD1087" s="56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56"/>
      <c r="BZ1087" s="56"/>
      <c r="CA1087" s="56"/>
      <c r="CB1087" s="56"/>
      <c r="CC1087" s="56"/>
      <c r="CD1087" s="56"/>
      <c r="CE1087" s="56"/>
      <c r="CF1087" s="56"/>
      <c r="CG1087" s="56"/>
      <c r="CH1087" s="56"/>
      <c r="CI1087" s="56"/>
      <c r="CJ1087" s="56"/>
      <c r="CK1087" s="56"/>
      <c r="CL1087" s="56"/>
      <c r="CM1087" s="56"/>
      <c r="CN1087" s="56"/>
      <c r="CO1087" s="56"/>
      <c r="CP1087" s="56"/>
      <c r="CQ1087" s="56"/>
      <c r="CR1087" s="56"/>
      <c r="CS1087" s="56"/>
      <c r="CT1087" s="56"/>
      <c r="CU1087" s="56"/>
      <c r="CV1087" s="56"/>
      <c r="CW1087" s="56"/>
      <c r="CX1087" s="56"/>
      <c r="CY1087" s="56"/>
      <c r="CZ1087" s="56"/>
      <c r="DA1087" s="56"/>
      <c r="DB1087" s="56"/>
      <c r="DC1087" s="56"/>
      <c r="DD1087" s="56"/>
      <c r="DE1087" s="56"/>
      <c r="DF1087" s="56"/>
      <c r="DG1087" s="56"/>
      <c r="DH1087" s="56"/>
      <c r="DI1087" s="56"/>
      <c r="DJ1087" s="56"/>
      <c r="DK1087" s="56"/>
      <c r="DL1087" s="56"/>
      <c r="DM1087" s="56"/>
      <c r="DN1087" s="56"/>
      <c r="DO1087" s="56"/>
      <c r="DP1087" s="56"/>
      <c r="DQ1087" s="56"/>
      <c r="DR1087" s="56"/>
      <c r="DS1087" s="56"/>
      <c r="DT1087" s="56"/>
      <c r="DU1087" s="56"/>
      <c r="DV1087" s="56"/>
      <c r="DW1087" s="56"/>
      <c r="DX1087" s="56"/>
      <c r="DY1087" s="56"/>
      <c r="DZ1087" s="56"/>
      <c r="EA1087" s="56"/>
      <c r="EB1087" s="56"/>
      <c r="EC1087" s="56"/>
      <c r="ED1087" s="56"/>
      <c r="EE1087" s="56"/>
      <c r="EF1087" s="56"/>
      <c r="EG1087" s="56"/>
      <c r="EH1087" s="56"/>
      <c r="EI1087" s="56"/>
      <c r="EJ1087" s="56"/>
      <c r="EK1087" s="56"/>
      <c r="EL1087" s="56"/>
      <c r="EM1087" s="56"/>
      <c r="EN1087" s="56"/>
      <c r="EO1087" s="56"/>
      <c r="EP1087" s="56"/>
      <c r="EQ1087" s="56"/>
      <c r="ER1087" s="56"/>
      <c r="ES1087" s="56"/>
      <c r="ET1087" s="56"/>
      <c r="EU1087" s="56"/>
      <c r="EV1087" s="56"/>
      <c r="EW1087" s="56"/>
      <c r="EX1087" s="56"/>
      <c r="EY1087" s="56"/>
      <c r="EZ1087" s="56"/>
      <c r="FA1087" s="56"/>
      <c r="FB1087" s="56"/>
      <c r="FC1087" s="56"/>
      <c r="FD1087" s="56"/>
      <c r="FE1087" s="56"/>
      <c r="FF1087" s="56"/>
      <c r="FG1087" s="56"/>
      <c r="FH1087" s="56"/>
      <c r="FI1087" s="56"/>
      <c r="FJ1087" s="56"/>
      <c r="FK1087" s="56"/>
      <c r="FL1087" s="56"/>
      <c r="FM1087" s="56"/>
      <c r="FN1087" s="56"/>
      <c r="FO1087" s="56"/>
      <c r="FP1087" s="56"/>
      <c r="FQ1087" s="56"/>
      <c r="FR1087" s="56"/>
      <c r="FS1087" s="56"/>
      <c r="FT1087" s="56"/>
      <c r="FU1087" s="56"/>
      <c r="FV1087" s="56"/>
      <c r="FW1087" s="56"/>
      <c r="FX1087" s="56"/>
      <c r="FY1087" s="56"/>
      <c r="FZ1087" s="56"/>
      <c r="GA1087" s="56"/>
      <c r="GB1087" s="56"/>
      <c r="GC1087" s="56"/>
      <c r="GD1087" s="56"/>
      <c r="GE1087" s="56"/>
      <c r="GF1087" s="56"/>
      <c r="GG1087" s="56"/>
      <c r="GH1087" s="56"/>
      <c r="GI1087" s="56"/>
      <c r="GJ1087" s="56"/>
      <c r="GK1087" s="56"/>
      <c r="GL1087" s="56"/>
      <c r="GM1087" s="56"/>
      <c r="GN1087" s="56"/>
      <c r="GO1087" s="56"/>
      <c r="GP1087" s="56"/>
      <c r="GQ1087" s="56"/>
      <c r="GR1087" s="56"/>
      <c r="GS1087" s="56"/>
      <c r="GT1087" s="56"/>
      <c r="GU1087" s="56"/>
      <c r="GV1087" s="56"/>
      <c r="GW1087" s="56"/>
      <c r="GX1087" s="56"/>
      <c r="GY1087" s="56"/>
      <c r="GZ1087" s="56"/>
      <c r="HA1087" s="56"/>
      <c r="HB1087" s="56"/>
      <c r="HC1087" s="56"/>
      <c r="HD1087" s="56"/>
      <c r="HE1087" s="56"/>
      <c r="HF1087" s="56"/>
      <c r="HG1087" s="56"/>
      <c r="HH1087" s="56"/>
      <c r="HI1087" s="56"/>
      <c r="HJ1087" s="56"/>
      <c r="HK1087" s="56"/>
      <c r="HL1087" s="56"/>
      <c r="HM1087" s="56"/>
    </row>
    <row r="1088" spans="2:221" x14ac:dyDescent="0.25">
      <c r="B1088" s="56"/>
      <c r="C1088" s="56"/>
      <c r="D1088" s="56"/>
      <c r="E1088" s="56"/>
      <c r="F1088" s="56"/>
      <c r="G1088" s="56"/>
      <c r="H1088" s="56"/>
      <c r="I1088" s="56"/>
      <c r="J1088" s="56"/>
      <c r="K1088" s="56"/>
      <c r="L1088" s="56"/>
      <c r="M1088" s="56"/>
      <c r="N1088" s="56"/>
      <c r="O1088" s="56"/>
      <c r="P1088" s="56"/>
      <c r="Q1088" s="56"/>
      <c r="R1088" s="56"/>
      <c r="S1088" s="56"/>
      <c r="T1088" s="56"/>
      <c r="U1088" s="56"/>
      <c r="V1088" s="56"/>
      <c r="W1088" s="56"/>
      <c r="X1088" s="56"/>
      <c r="Y1088" s="56"/>
      <c r="Z1088" s="56"/>
      <c r="AA1088" s="56"/>
      <c r="AB1088" s="56"/>
      <c r="AC1088" s="56"/>
      <c r="AD1088" s="56"/>
      <c r="AE1088" s="56"/>
      <c r="AF1088" s="56"/>
      <c r="AG1088" s="56"/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/>
      <c r="BF1088" s="56"/>
      <c r="BG1088" s="56"/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  <c r="BU1088" s="56"/>
      <c r="BV1088" s="56"/>
      <c r="BW1088" s="56"/>
      <c r="BX1088" s="56"/>
      <c r="BY1088" s="56"/>
      <c r="BZ1088" s="56"/>
      <c r="CA1088" s="56"/>
      <c r="CB1088" s="56"/>
      <c r="CC1088" s="56"/>
      <c r="CD1088" s="56"/>
      <c r="CE1088" s="56"/>
      <c r="CF1088" s="56"/>
      <c r="CG1088" s="56"/>
      <c r="CH1088" s="56"/>
      <c r="CI1088" s="56"/>
      <c r="CJ1088" s="56"/>
      <c r="CK1088" s="56"/>
      <c r="CL1088" s="56"/>
      <c r="CM1088" s="56"/>
      <c r="CN1088" s="56"/>
      <c r="CO1088" s="56"/>
      <c r="CP1088" s="56"/>
      <c r="CQ1088" s="56"/>
      <c r="CR1088" s="56"/>
      <c r="CS1088" s="56"/>
      <c r="CT1088" s="56"/>
      <c r="CU1088" s="56"/>
      <c r="CV1088" s="56"/>
      <c r="CW1088" s="56"/>
      <c r="CX1088" s="56"/>
      <c r="CY1088" s="56"/>
      <c r="CZ1088" s="56"/>
      <c r="DA1088" s="56"/>
      <c r="DB1088" s="56"/>
      <c r="DC1088" s="56"/>
      <c r="DD1088" s="56"/>
      <c r="DE1088" s="56"/>
      <c r="DF1088" s="56"/>
      <c r="DG1088" s="56"/>
      <c r="DH1088" s="56"/>
      <c r="DI1088" s="56"/>
      <c r="DJ1088" s="56"/>
      <c r="DK1088" s="56"/>
      <c r="DL1088" s="56"/>
      <c r="DM1088" s="56"/>
      <c r="DN1088" s="56"/>
      <c r="DO1088" s="56"/>
      <c r="DP1088" s="56"/>
      <c r="DQ1088" s="56"/>
      <c r="DR1088" s="56"/>
      <c r="DS1088" s="56"/>
      <c r="DT1088" s="56"/>
      <c r="DU1088" s="56"/>
      <c r="DV1088" s="56"/>
      <c r="DW1088" s="56"/>
      <c r="DX1088" s="56"/>
      <c r="DY1088" s="56"/>
      <c r="DZ1088" s="56"/>
      <c r="EA1088" s="56"/>
      <c r="EB1088" s="56"/>
      <c r="EC1088" s="56"/>
      <c r="ED1088" s="56"/>
      <c r="EE1088" s="56"/>
      <c r="EF1088" s="56"/>
      <c r="EG1088" s="56"/>
      <c r="EH1088" s="56"/>
      <c r="EI1088" s="56"/>
      <c r="EJ1088" s="56"/>
      <c r="EK1088" s="56"/>
      <c r="EL1088" s="56"/>
      <c r="EM1088" s="56"/>
      <c r="EN1088" s="56"/>
      <c r="EO1088" s="56"/>
      <c r="EP1088" s="56"/>
      <c r="EQ1088" s="56"/>
      <c r="ER1088" s="56"/>
      <c r="ES1088" s="56"/>
      <c r="ET1088" s="56"/>
      <c r="EU1088" s="56"/>
      <c r="EV1088" s="56"/>
      <c r="EW1088" s="56"/>
      <c r="EX1088" s="56"/>
      <c r="EY1088" s="56"/>
      <c r="EZ1088" s="56"/>
      <c r="FA1088" s="56"/>
      <c r="FB1088" s="56"/>
      <c r="FC1088" s="56"/>
      <c r="FD1088" s="56"/>
      <c r="FE1088" s="56"/>
      <c r="FF1088" s="56"/>
      <c r="FG1088" s="56"/>
      <c r="FH1088" s="56"/>
      <c r="FI1088" s="56"/>
      <c r="FJ1088" s="56"/>
      <c r="FK1088" s="56"/>
      <c r="FL1088" s="56"/>
      <c r="FM1088" s="56"/>
      <c r="FN1088" s="56"/>
      <c r="FO1088" s="56"/>
      <c r="FP1088" s="56"/>
      <c r="FQ1088" s="56"/>
      <c r="FR1088" s="56"/>
      <c r="FS1088" s="56"/>
      <c r="FT1088" s="56"/>
      <c r="FU1088" s="56"/>
      <c r="FV1088" s="56"/>
      <c r="FW1088" s="56"/>
      <c r="FX1088" s="56"/>
      <c r="FY1088" s="56"/>
      <c r="FZ1088" s="56"/>
      <c r="GA1088" s="56"/>
      <c r="GB1088" s="56"/>
      <c r="GC1088" s="56"/>
      <c r="GD1088" s="56"/>
      <c r="GE1088" s="56"/>
      <c r="GF1088" s="56"/>
      <c r="GG1088" s="56"/>
      <c r="GH1088" s="56"/>
      <c r="GI1088" s="56"/>
      <c r="GJ1088" s="56"/>
      <c r="GK1088" s="56"/>
      <c r="GL1088" s="56"/>
      <c r="GM1088" s="56"/>
      <c r="GN1088" s="56"/>
      <c r="GO1088" s="56"/>
      <c r="GP1088" s="56"/>
      <c r="GQ1088" s="56"/>
      <c r="GR1088" s="56"/>
      <c r="GS1088" s="56"/>
      <c r="GT1088" s="56"/>
      <c r="GU1088" s="56"/>
      <c r="GV1088" s="56"/>
      <c r="GW1088" s="56"/>
      <c r="GX1088" s="56"/>
      <c r="GY1088" s="56"/>
      <c r="GZ1088" s="56"/>
      <c r="HA1088" s="56"/>
      <c r="HB1088" s="56"/>
      <c r="HC1088" s="56"/>
      <c r="HD1088" s="56"/>
      <c r="HE1088" s="56"/>
      <c r="HF1088" s="56"/>
      <c r="HG1088" s="56"/>
      <c r="HH1088" s="56"/>
      <c r="HI1088" s="56"/>
      <c r="HJ1088" s="56"/>
      <c r="HK1088" s="56"/>
      <c r="HL1088" s="56"/>
      <c r="HM1088" s="56"/>
    </row>
    <row r="1089" spans="2:221" x14ac:dyDescent="0.25">
      <c r="B1089" s="56"/>
      <c r="C1089" s="56"/>
      <c r="D1089" s="56"/>
      <c r="E1089" s="56"/>
      <c r="F1089" s="56"/>
      <c r="G1089" s="56"/>
      <c r="H1089" s="56"/>
      <c r="I1089" s="56"/>
      <c r="J1089" s="56"/>
      <c r="K1089" s="56"/>
      <c r="L1089" s="56"/>
      <c r="M1089" s="56"/>
      <c r="N1089" s="56"/>
      <c r="O1089" s="56"/>
      <c r="P1089" s="56"/>
      <c r="Q1089" s="56"/>
      <c r="R1089" s="56"/>
      <c r="S1089" s="56"/>
      <c r="T1089" s="56"/>
      <c r="U1089" s="56"/>
      <c r="V1089" s="56"/>
      <c r="W1089" s="56"/>
      <c r="X1089" s="56"/>
      <c r="Y1089" s="56"/>
      <c r="Z1089" s="56"/>
      <c r="AA1089" s="56"/>
      <c r="AB1089" s="56"/>
      <c r="AC1089" s="56"/>
      <c r="AD1089" s="56"/>
      <c r="AE1089" s="56"/>
      <c r="AF1089" s="56"/>
      <c r="AG1089" s="56"/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/>
      <c r="BC1089" s="56"/>
      <c r="BD1089" s="56"/>
      <c r="BE1089" s="56"/>
      <c r="BF1089" s="56"/>
      <c r="BG1089" s="56"/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  <c r="BU1089" s="56"/>
      <c r="BV1089" s="56"/>
      <c r="BW1089" s="56"/>
      <c r="BX1089" s="56"/>
      <c r="BY1089" s="56"/>
      <c r="BZ1089" s="56"/>
      <c r="CA1089" s="56"/>
      <c r="CB1089" s="56"/>
      <c r="CC1089" s="56"/>
      <c r="CD1089" s="56"/>
      <c r="CE1089" s="56"/>
      <c r="CF1089" s="56"/>
      <c r="CG1089" s="56"/>
      <c r="CH1089" s="56"/>
      <c r="CI1089" s="56"/>
      <c r="CJ1089" s="56"/>
      <c r="CK1089" s="56"/>
      <c r="CL1089" s="56"/>
      <c r="CM1089" s="56"/>
      <c r="CN1089" s="56"/>
      <c r="CO1089" s="56"/>
      <c r="CP1089" s="56"/>
      <c r="CQ1089" s="56"/>
      <c r="CR1089" s="56"/>
      <c r="CS1089" s="56"/>
      <c r="CT1089" s="56"/>
      <c r="CU1089" s="56"/>
      <c r="CV1089" s="56"/>
      <c r="CW1089" s="56"/>
      <c r="CX1089" s="56"/>
      <c r="CY1089" s="56"/>
      <c r="CZ1089" s="56"/>
      <c r="DA1089" s="56"/>
      <c r="DB1089" s="56"/>
      <c r="DC1089" s="56"/>
      <c r="DD1089" s="56"/>
      <c r="DE1089" s="56"/>
      <c r="DF1089" s="56"/>
      <c r="DG1089" s="56"/>
      <c r="DH1089" s="56"/>
      <c r="DI1089" s="56"/>
      <c r="DJ1089" s="56"/>
      <c r="DK1089" s="56"/>
      <c r="DL1089" s="56"/>
      <c r="DM1089" s="56"/>
      <c r="DN1089" s="56"/>
      <c r="DO1089" s="56"/>
      <c r="DP1089" s="56"/>
      <c r="DQ1089" s="56"/>
      <c r="DR1089" s="56"/>
      <c r="DS1089" s="56"/>
      <c r="DT1089" s="56"/>
      <c r="DU1089" s="56"/>
      <c r="DV1089" s="56"/>
      <c r="DW1089" s="56"/>
      <c r="DX1089" s="56"/>
      <c r="DY1089" s="56"/>
      <c r="DZ1089" s="56"/>
      <c r="EA1089" s="56"/>
      <c r="EB1089" s="56"/>
      <c r="EC1089" s="56"/>
      <c r="ED1089" s="56"/>
      <c r="EE1089" s="56"/>
      <c r="EF1089" s="56"/>
      <c r="EG1089" s="56"/>
      <c r="EH1089" s="56"/>
      <c r="EI1089" s="56"/>
      <c r="EJ1089" s="56"/>
      <c r="EK1089" s="56"/>
      <c r="EL1089" s="56"/>
      <c r="EM1089" s="56"/>
      <c r="EN1089" s="56"/>
      <c r="EO1089" s="56"/>
      <c r="EP1089" s="56"/>
      <c r="EQ1089" s="56"/>
      <c r="ER1089" s="56"/>
      <c r="ES1089" s="56"/>
      <c r="ET1089" s="56"/>
      <c r="EU1089" s="56"/>
      <c r="EV1089" s="56"/>
      <c r="EW1089" s="56"/>
      <c r="EX1089" s="56"/>
      <c r="EY1089" s="56"/>
      <c r="EZ1089" s="56"/>
      <c r="FA1089" s="56"/>
      <c r="FB1089" s="56"/>
      <c r="FC1089" s="56"/>
      <c r="FD1089" s="56"/>
      <c r="FE1089" s="56"/>
      <c r="FF1089" s="56"/>
      <c r="FG1089" s="56"/>
      <c r="FH1089" s="56"/>
      <c r="FI1089" s="56"/>
      <c r="FJ1089" s="56"/>
      <c r="FK1089" s="56"/>
      <c r="FL1089" s="56"/>
      <c r="FM1089" s="56"/>
      <c r="FN1089" s="56"/>
      <c r="FO1089" s="56"/>
      <c r="FP1089" s="56"/>
      <c r="FQ1089" s="56"/>
      <c r="FR1089" s="56"/>
      <c r="FS1089" s="56"/>
      <c r="FT1089" s="56"/>
      <c r="FU1089" s="56"/>
      <c r="FV1089" s="56"/>
      <c r="FW1089" s="56"/>
      <c r="FX1089" s="56"/>
      <c r="FY1089" s="56"/>
      <c r="FZ1089" s="56"/>
      <c r="GA1089" s="56"/>
      <c r="GB1089" s="56"/>
      <c r="GC1089" s="56"/>
      <c r="GD1089" s="56"/>
      <c r="GE1089" s="56"/>
      <c r="GF1089" s="56"/>
      <c r="GG1089" s="56"/>
      <c r="GH1089" s="56"/>
      <c r="GI1089" s="56"/>
      <c r="GJ1089" s="56"/>
      <c r="GK1089" s="56"/>
      <c r="GL1089" s="56"/>
      <c r="GM1089" s="56"/>
      <c r="GN1089" s="56"/>
      <c r="GO1089" s="56"/>
      <c r="GP1089" s="56"/>
      <c r="GQ1089" s="56"/>
      <c r="GR1089" s="56"/>
      <c r="GS1089" s="56"/>
      <c r="GT1089" s="56"/>
      <c r="GU1089" s="56"/>
      <c r="GV1089" s="56"/>
      <c r="GW1089" s="56"/>
      <c r="GX1089" s="56"/>
      <c r="GY1089" s="56"/>
      <c r="GZ1089" s="56"/>
      <c r="HA1089" s="56"/>
      <c r="HB1089" s="56"/>
      <c r="HC1089" s="56"/>
      <c r="HD1089" s="56"/>
      <c r="HE1089" s="56"/>
      <c r="HF1089" s="56"/>
      <c r="HG1089" s="56"/>
      <c r="HH1089" s="56"/>
      <c r="HI1089" s="56"/>
      <c r="HJ1089" s="56"/>
      <c r="HK1089" s="56"/>
      <c r="HL1089" s="56"/>
      <c r="HM1089" s="56"/>
    </row>
    <row r="1090" spans="2:221" x14ac:dyDescent="0.25">
      <c r="B1090" s="56"/>
      <c r="C1090" s="56"/>
      <c r="D1090" s="56"/>
      <c r="E1090" s="56"/>
      <c r="F1090" s="56"/>
      <c r="G1090" s="56"/>
      <c r="H1090" s="56"/>
      <c r="I1090" s="56"/>
      <c r="J1090" s="56"/>
      <c r="K1090" s="56"/>
      <c r="L1090" s="56"/>
      <c r="M1090" s="56"/>
      <c r="N1090" s="56"/>
      <c r="O1090" s="56"/>
      <c r="P1090" s="56"/>
      <c r="Q1090" s="56"/>
      <c r="R1090" s="56"/>
      <c r="S1090" s="56"/>
      <c r="T1090" s="56"/>
      <c r="U1090" s="56"/>
      <c r="V1090" s="56"/>
      <c r="W1090" s="56"/>
      <c r="X1090" s="56"/>
      <c r="Y1090" s="56"/>
      <c r="Z1090" s="56"/>
      <c r="AA1090" s="56"/>
      <c r="AB1090" s="56"/>
      <c r="AC1090" s="56"/>
      <c r="AD1090" s="56"/>
      <c r="AE1090" s="56"/>
      <c r="AF1090" s="56"/>
      <c r="AG1090" s="56"/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  <c r="BU1090" s="56"/>
      <c r="BV1090" s="56"/>
      <c r="BW1090" s="56"/>
      <c r="BX1090" s="56"/>
      <c r="BY1090" s="56"/>
      <c r="BZ1090" s="56"/>
      <c r="CA1090" s="56"/>
      <c r="CB1090" s="56"/>
      <c r="CC1090" s="56"/>
      <c r="CD1090" s="56"/>
      <c r="CE1090" s="56"/>
      <c r="CF1090" s="56"/>
      <c r="CG1090" s="56"/>
      <c r="CH1090" s="56"/>
      <c r="CI1090" s="56"/>
      <c r="CJ1090" s="56"/>
      <c r="CK1090" s="56"/>
      <c r="CL1090" s="56"/>
      <c r="CM1090" s="56"/>
      <c r="CN1090" s="56"/>
      <c r="CO1090" s="56"/>
      <c r="CP1090" s="56"/>
      <c r="CQ1090" s="56"/>
      <c r="CR1090" s="56"/>
      <c r="CS1090" s="56"/>
      <c r="CT1090" s="56"/>
      <c r="CU1090" s="56"/>
      <c r="CV1090" s="56"/>
      <c r="CW1090" s="56"/>
      <c r="CX1090" s="56"/>
      <c r="CY1090" s="56"/>
      <c r="CZ1090" s="56"/>
      <c r="DA1090" s="56"/>
      <c r="DB1090" s="56"/>
      <c r="DC1090" s="56"/>
      <c r="DD1090" s="56"/>
      <c r="DE1090" s="56"/>
      <c r="DF1090" s="56"/>
      <c r="DG1090" s="56"/>
      <c r="DH1090" s="56"/>
      <c r="DI1090" s="56"/>
      <c r="DJ1090" s="56"/>
      <c r="DK1090" s="56"/>
      <c r="DL1090" s="56"/>
      <c r="DM1090" s="56"/>
      <c r="DN1090" s="56"/>
      <c r="DO1090" s="56"/>
      <c r="DP1090" s="56"/>
      <c r="DQ1090" s="56"/>
      <c r="DR1090" s="56"/>
      <c r="DS1090" s="56"/>
      <c r="DT1090" s="56"/>
      <c r="DU1090" s="56"/>
      <c r="DV1090" s="56"/>
      <c r="DW1090" s="56"/>
      <c r="DX1090" s="56"/>
      <c r="DY1090" s="56"/>
      <c r="DZ1090" s="56"/>
      <c r="EA1090" s="56"/>
      <c r="EB1090" s="56"/>
      <c r="EC1090" s="56"/>
      <c r="ED1090" s="56"/>
      <c r="EE1090" s="56"/>
      <c r="EF1090" s="56"/>
      <c r="EG1090" s="56"/>
      <c r="EH1090" s="56"/>
      <c r="EI1090" s="56"/>
      <c r="EJ1090" s="56"/>
      <c r="EK1090" s="56"/>
      <c r="EL1090" s="56"/>
      <c r="EM1090" s="56"/>
      <c r="EN1090" s="56"/>
      <c r="EO1090" s="56"/>
      <c r="EP1090" s="56"/>
      <c r="EQ1090" s="56"/>
      <c r="ER1090" s="56"/>
      <c r="ES1090" s="56"/>
      <c r="ET1090" s="56"/>
      <c r="EU1090" s="56"/>
      <c r="EV1090" s="56"/>
      <c r="EW1090" s="56"/>
      <c r="EX1090" s="56"/>
      <c r="EY1090" s="56"/>
      <c r="EZ1090" s="56"/>
      <c r="FA1090" s="56"/>
      <c r="FB1090" s="56"/>
      <c r="FC1090" s="56"/>
      <c r="FD1090" s="56"/>
      <c r="FE1090" s="56"/>
      <c r="FF1090" s="56"/>
      <c r="FG1090" s="56"/>
      <c r="FH1090" s="56"/>
      <c r="FI1090" s="56"/>
      <c r="FJ1090" s="56"/>
      <c r="FK1090" s="56"/>
      <c r="FL1090" s="56"/>
      <c r="FM1090" s="56"/>
      <c r="FN1090" s="56"/>
      <c r="FO1090" s="56"/>
      <c r="FP1090" s="56"/>
      <c r="FQ1090" s="56"/>
      <c r="FR1090" s="56"/>
      <c r="FS1090" s="56"/>
      <c r="FT1090" s="56"/>
      <c r="FU1090" s="56"/>
      <c r="FV1090" s="56"/>
      <c r="FW1090" s="56"/>
      <c r="FX1090" s="56"/>
      <c r="FY1090" s="56"/>
      <c r="FZ1090" s="56"/>
      <c r="GA1090" s="56"/>
      <c r="GB1090" s="56"/>
      <c r="GC1090" s="56"/>
      <c r="GD1090" s="56"/>
      <c r="GE1090" s="56"/>
      <c r="GF1090" s="56"/>
      <c r="GG1090" s="56"/>
      <c r="GH1090" s="56"/>
      <c r="GI1090" s="56"/>
      <c r="GJ1090" s="56"/>
      <c r="GK1090" s="56"/>
      <c r="GL1090" s="56"/>
      <c r="GM1090" s="56"/>
      <c r="GN1090" s="56"/>
      <c r="GO1090" s="56"/>
      <c r="GP1090" s="56"/>
      <c r="GQ1090" s="56"/>
      <c r="GR1090" s="56"/>
      <c r="GS1090" s="56"/>
      <c r="GT1090" s="56"/>
      <c r="GU1090" s="56"/>
      <c r="GV1090" s="56"/>
      <c r="GW1090" s="56"/>
      <c r="GX1090" s="56"/>
      <c r="GY1090" s="56"/>
      <c r="GZ1090" s="56"/>
      <c r="HA1090" s="56"/>
      <c r="HB1090" s="56"/>
      <c r="HC1090" s="56"/>
      <c r="HD1090" s="56"/>
      <c r="HE1090" s="56"/>
      <c r="HF1090" s="56"/>
      <c r="HG1090" s="56"/>
      <c r="HH1090" s="56"/>
      <c r="HI1090" s="56"/>
      <c r="HJ1090" s="56"/>
      <c r="HK1090" s="56"/>
      <c r="HL1090" s="56"/>
      <c r="HM1090" s="56"/>
    </row>
    <row r="1091" spans="2:221" x14ac:dyDescent="0.25">
      <c r="B1091" s="56"/>
      <c r="C1091" s="56"/>
      <c r="D1091" s="56"/>
      <c r="E1091" s="56"/>
      <c r="F1091" s="56"/>
      <c r="G1091" s="56"/>
      <c r="H1091" s="56"/>
      <c r="I1091" s="56"/>
      <c r="J1091" s="56"/>
      <c r="K1091" s="56"/>
      <c r="L1091" s="56"/>
      <c r="M1091" s="56"/>
      <c r="N1091" s="56"/>
      <c r="O1091" s="56"/>
      <c r="P1091" s="56"/>
      <c r="Q1091" s="56"/>
      <c r="R1091" s="56"/>
      <c r="S1091" s="56"/>
      <c r="T1091" s="56"/>
      <c r="U1091" s="56"/>
      <c r="V1091" s="56"/>
      <c r="W1091" s="56"/>
      <c r="X1091" s="56"/>
      <c r="Y1091" s="56"/>
      <c r="Z1091" s="56"/>
      <c r="AA1091" s="56"/>
      <c r="AB1091" s="56"/>
      <c r="AC1091" s="56"/>
      <c r="AD1091" s="56"/>
      <c r="AE1091" s="56"/>
      <c r="AF1091" s="56"/>
      <c r="AG1091" s="56"/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  <c r="BU1091" s="56"/>
      <c r="BV1091" s="56"/>
      <c r="BW1091" s="56"/>
      <c r="BX1091" s="56"/>
      <c r="BY1091" s="56"/>
      <c r="BZ1091" s="56"/>
      <c r="CA1091" s="56"/>
      <c r="CB1091" s="56"/>
      <c r="CC1091" s="56"/>
      <c r="CD1091" s="56"/>
      <c r="CE1091" s="56"/>
      <c r="CF1091" s="56"/>
      <c r="CG1091" s="56"/>
      <c r="CH1091" s="56"/>
      <c r="CI1091" s="56"/>
      <c r="CJ1091" s="56"/>
      <c r="CK1091" s="56"/>
      <c r="CL1091" s="56"/>
      <c r="CM1091" s="56"/>
      <c r="CN1091" s="56"/>
      <c r="CO1091" s="56"/>
      <c r="CP1091" s="56"/>
      <c r="CQ1091" s="56"/>
      <c r="CR1091" s="56"/>
      <c r="CS1091" s="56"/>
      <c r="CT1091" s="56"/>
      <c r="CU1091" s="56"/>
      <c r="CV1091" s="56"/>
      <c r="CW1091" s="56"/>
      <c r="CX1091" s="56"/>
      <c r="CY1091" s="56"/>
      <c r="CZ1091" s="56"/>
      <c r="DA1091" s="56"/>
      <c r="DB1091" s="56"/>
      <c r="DC1091" s="56"/>
      <c r="DD1091" s="56"/>
      <c r="DE1091" s="56"/>
      <c r="DF1091" s="56"/>
      <c r="DG1091" s="56"/>
      <c r="DH1091" s="56"/>
      <c r="DI1091" s="56"/>
      <c r="DJ1091" s="56"/>
      <c r="DK1091" s="56"/>
      <c r="DL1091" s="56"/>
      <c r="DM1091" s="56"/>
      <c r="DN1091" s="56"/>
      <c r="DO1091" s="56"/>
      <c r="DP1091" s="56"/>
      <c r="DQ1091" s="56"/>
      <c r="DR1091" s="56"/>
      <c r="DS1091" s="56"/>
      <c r="DT1091" s="56"/>
      <c r="DU1091" s="56"/>
      <c r="DV1091" s="56"/>
      <c r="DW1091" s="56"/>
      <c r="DX1091" s="56"/>
      <c r="DY1091" s="56"/>
      <c r="DZ1091" s="56"/>
      <c r="EA1091" s="56"/>
      <c r="EB1091" s="56"/>
      <c r="EC1091" s="56"/>
      <c r="ED1091" s="56"/>
      <c r="EE1091" s="56"/>
      <c r="EF1091" s="56"/>
      <c r="EG1091" s="56"/>
      <c r="EH1091" s="56"/>
      <c r="EI1091" s="56"/>
      <c r="EJ1091" s="56"/>
      <c r="EK1091" s="56"/>
      <c r="EL1091" s="56"/>
      <c r="EM1091" s="56"/>
      <c r="EN1091" s="56"/>
      <c r="EO1091" s="56"/>
      <c r="EP1091" s="56"/>
      <c r="EQ1091" s="56"/>
      <c r="ER1091" s="56"/>
      <c r="ES1091" s="56"/>
      <c r="ET1091" s="56"/>
      <c r="EU1091" s="56"/>
      <c r="EV1091" s="56"/>
      <c r="EW1091" s="56"/>
      <c r="EX1091" s="56"/>
      <c r="EY1091" s="56"/>
      <c r="EZ1091" s="56"/>
      <c r="FA1091" s="56"/>
      <c r="FB1091" s="56"/>
      <c r="FC1091" s="56"/>
      <c r="FD1091" s="56"/>
      <c r="FE1091" s="56"/>
      <c r="FF1091" s="56"/>
      <c r="FG1091" s="56"/>
      <c r="FH1091" s="56"/>
      <c r="FI1091" s="56"/>
      <c r="FJ1091" s="56"/>
      <c r="FK1091" s="56"/>
      <c r="FL1091" s="56"/>
      <c r="FM1091" s="56"/>
      <c r="FN1091" s="56"/>
      <c r="FO1091" s="56"/>
      <c r="FP1091" s="56"/>
      <c r="FQ1091" s="56"/>
      <c r="FR1091" s="56"/>
      <c r="FS1091" s="56"/>
      <c r="FT1091" s="56"/>
      <c r="FU1091" s="56"/>
      <c r="FV1091" s="56"/>
      <c r="FW1091" s="56"/>
      <c r="FX1091" s="56"/>
      <c r="FY1091" s="56"/>
      <c r="FZ1091" s="56"/>
      <c r="GA1091" s="56"/>
      <c r="GB1091" s="56"/>
      <c r="GC1091" s="56"/>
      <c r="GD1091" s="56"/>
      <c r="GE1091" s="56"/>
      <c r="GF1091" s="56"/>
      <c r="GG1091" s="56"/>
      <c r="GH1091" s="56"/>
      <c r="GI1091" s="56"/>
      <c r="GJ1091" s="56"/>
      <c r="GK1091" s="56"/>
      <c r="GL1091" s="56"/>
      <c r="GM1091" s="56"/>
      <c r="GN1091" s="56"/>
      <c r="GO1091" s="56"/>
      <c r="GP1091" s="56"/>
      <c r="GQ1091" s="56"/>
      <c r="GR1091" s="56"/>
      <c r="GS1091" s="56"/>
      <c r="GT1091" s="56"/>
      <c r="GU1091" s="56"/>
      <c r="GV1091" s="56"/>
      <c r="GW1091" s="56"/>
      <c r="GX1091" s="56"/>
      <c r="GY1091" s="56"/>
      <c r="GZ1091" s="56"/>
      <c r="HA1091" s="56"/>
      <c r="HB1091" s="56"/>
      <c r="HC1091" s="56"/>
      <c r="HD1091" s="56"/>
      <c r="HE1091" s="56"/>
      <c r="HF1091" s="56"/>
      <c r="HG1091" s="56"/>
      <c r="HH1091" s="56"/>
      <c r="HI1091" s="56"/>
      <c r="HJ1091" s="56"/>
      <c r="HK1091" s="56"/>
      <c r="HL1091" s="56"/>
      <c r="HM1091" s="56"/>
    </row>
    <row r="1092" spans="2:221" x14ac:dyDescent="0.25">
      <c r="B1092" s="56"/>
      <c r="C1092" s="56"/>
      <c r="D1092" s="56"/>
      <c r="E1092" s="56"/>
      <c r="F1092" s="56"/>
      <c r="G1092" s="56"/>
      <c r="H1092" s="56"/>
      <c r="I1092" s="56"/>
      <c r="J1092" s="56"/>
      <c r="K1092" s="56"/>
      <c r="L1092" s="56"/>
      <c r="M1092" s="56"/>
      <c r="N1092" s="56"/>
      <c r="O1092" s="56"/>
      <c r="P1092" s="56"/>
      <c r="Q1092" s="56"/>
      <c r="R1092" s="56"/>
      <c r="S1092" s="56"/>
      <c r="T1092" s="56"/>
      <c r="U1092" s="56"/>
      <c r="V1092" s="56"/>
      <c r="W1092" s="56"/>
      <c r="X1092" s="56"/>
      <c r="Y1092" s="56"/>
      <c r="Z1092" s="56"/>
      <c r="AA1092" s="56"/>
      <c r="AB1092" s="56"/>
      <c r="AC1092" s="56"/>
      <c r="AD1092" s="56"/>
      <c r="AE1092" s="56"/>
      <c r="AF1092" s="56"/>
      <c r="AG1092" s="56"/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/>
      <c r="BF1092" s="56"/>
      <c r="BG1092" s="56"/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  <c r="BU1092" s="56"/>
      <c r="BV1092" s="56"/>
      <c r="BW1092" s="56"/>
      <c r="BX1092" s="56"/>
      <c r="BY1092" s="56"/>
      <c r="BZ1092" s="56"/>
      <c r="CA1092" s="56"/>
      <c r="CB1092" s="56"/>
      <c r="CC1092" s="56"/>
      <c r="CD1092" s="56"/>
      <c r="CE1092" s="56"/>
      <c r="CF1092" s="56"/>
      <c r="CG1092" s="56"/>
      <c r="CH1092" s="56"/>
      <c r="CI1092" s="56"/>
      <c r="CJ1092" s="56"/>
      <c r="CK1092" s="56"/>
      <c r="CL1092" s="56"/>
      <c r="CM1092" s="56"/>
      <c r="CN1092" s="56"/>
      <c r="CO1092" s="56"/>
      <c r="CP1092" s="56"/>
      <c r="CQ1092" s="56"/>
      <c r="CR1092" s="56"/>
      <c r="CS1092" s="56"/>
      <c r="CT1092" s="56"/>
      <c r="CU1092" s="56"/>
      <c r="CV1092" s="56"/>
      <c r="CW1092" s="56"/>
      <c r="CX1092" s="56"/>
      <c r="CY1092" s="56"/>
      <c r="CZ1092" s="56"/>
      <c r="DA1092" s="56"/>
      <c r="DB1092" s="56"/>
      <c r="DC1092" s="56"/>
      <c r="DD1092" s="56"/>
      <c r="DE1092" s="56"/>
      <c r="DF1092" s="56"/>
      <c r="DG1092" s="56"/>
      <c r="DH1092" s="56"/>
      <c r="DI1092" s="56"/>
      <c r="DJ1092" s="56"/>
      <c r="DK1092" s="56"/>
      <c r="DL1092" s="56"/>
      <c r="DM1092" s="56"/>
      <c r="DN1092" s="56"/>
      <c r="DO1092" s="56"/>
      <c r="DP1092" s="56"/>
      <c r="DQ1092" s="56"/>
      <c r="DR1092" s="56"/>
      <c r="DS1092" s="56"/>
      <c r="DT1092" s="56"/>
      <c r="DU1092" s="56"/>
      <c r="DV1092" s="56"/>
      <c r="DW1092" s="56"/>
      <c r="DX1092" s="56"/>
      <c r="DY1092" s="56"/>
      <c r="DZ1092" s="56"/>
      <c r="EA1092" s="56"/>
      <c r="EB1092" s="56"/>
      <c r="EC1092" s="56"/>
      <c r="ED1092" s="56"/>
      <c r="EE1092" s="56"/>
      <c r="EF1092" s="56"/>
      <c r="EG1092" s="56"/>
      <c r="EH1092" s="56"/>
      <c r="EI1092" s="56"/>
      <c r="EJ1092" s="56"/>
      <c r="EK1092" s="56"/>
      <c r="EL1092" s="56"/>
      <c r="EM1092" s="56"/>
      <c r="EN1092" s="56"/>
      <c r="EO1092" s="56"/>
      <c r="EP1092" s="56"/>
      <c r="EQ1092" s="56"/>
      <c r="ER1092" s="56"/>
      <c r="ES1092" s="56"/>
      <c r="ET1092" s="56"/>
      <c r="EU1092" s="56"/>
      <c r="EV1092" s="56"/>
      <c r="EW1092" s="56"/>
      <c r="EX1092" s="56"/>
      <c r="EY1092" s="56"/>
      <c r="EZ1092" s="56"/>
      <c r="FA1092" s="56"/>
      <c r="FB1092" s="56"/>
      <c r="FC1092" s="56"/>
      <c r="FD1092" s="56"/>
      <c r="FE1092" s="56"/>
      <c r="FF1092" s="56"/>
      <c r="FG1092" s="56"/>
      <c r="FH1092" s="56"/>
      <c r="FI1092" s="56"/>
      <c r="FJ1092" s="56"/>
      <c r="FK1092" s="56"/>
      <c r="FL1092" s="56"/>
      <c r="FM1092" s="56"/>
      <c r="FN1092" s="56"/>
      <c r="FO1092" s="56"/>
      <c r="FP1092" s="56"/>
      <c r="FQ1092" s="56"/>
      <c r="FR1092" s="56"/>
      <c r="FS1092" s="56"/>
      <c r="FT1092" s="56"/>
      <c r="FU1092" s="56"/>
      <c r="FV1092" s="56"/>
      <c r="FW1092" s="56"/>
      <c r="FX1092" s="56"/>
      <c r="FY1092" s="56"/>
      <c r="FZ1092" s="56"/>
      <c r="GA1092" s="56"/>
      <c r="GB1092" s="56"/>
      <c r="GC1092" s="56"/>
      <c r="GD1092" s="56"/>
      <c r="GE1092" s="56"/>
      <c r="GF1092" s="56"/>
      <c r="GG1092" s="56"/>
      <c r="GH1092" s="56"/>
      <c r="GI1092" s="56"/>
      <c r="GJ1092" s="56"/>
      <c r="GK1092" s="56"/>
      <c r="GL1092" s="56"/>
      <c r="GM1092" s="56"/>
      <c r="GN1092" s="56"/>
      <c r="GO1092" s="56"/>
      <c r="GP1092" s="56"/>
      <c r="GQ1092" s="56"/>
      <c r="GR1092" s="56"/>
      <c r="GS1092" s="56"/>
      <c r="GT1092" s="56"/>
      <c r="GU1092" s="56"/>
      <c r="GV1092" s="56"/>
      <c r="GW1092" s="56"/>
      <c r="GX1092" s="56"/>
      <c r="GY1092" s="56"/>
      <c r="GZ1092" s="56"/>
      <c r="HA1092" s="56"/>
      <c r="HB1092" s="56"/>
      <c r="HC1092" s="56"/>
      <c r="HD1092" s="56"/>
      <c r="HE1092" s="56"/>
      <c r="HF1092" s="56"/>
      <c r="HG1092" s="56"/>
      <c r="HH1092" s="56"/>
      <c r="HI1092" s="56"/>
      <c r="HJ1092" s="56"/>
      <c r="HK1092" s="56"/>
      <c r="HL1092" s="56"/>
      <c r="HM1092" s="56"/>
    </row>
    <row r="1093" spans="2:221" x14ac:dyDescent="0.25">
      <c r="B1093" s="56"/>
      <c r="C1093" s="56"/>
      <c r="D1093" s="56"/>
      <c r="E1093" s="56"/>
      <c r="F1093" s="56"/>
      <c r="G1093" s="56"/>
      <c r="H1093" s="56"/>
      <c r="I1093" s="56"/>
      <c r="J1093" s="56"/>
      <c r="K1093" s="56"/>
      <c r="L1093" s="56"/>
      <c r="M1093" s="56"/>
      <c r="N1093" s="56"/>
      <c r="O1093" s="56"/>
      <c r="P1093" s="56"/>
      <c r="Q1093" s="56"/>
      <c r="R1093" s="56"/>
      <c r="S1093" s="56"/>
      <c r="T1093" s="56"/>
      <c r="U1093" s="56"/>
      <c r="V1093" s="56"/>
      <c r="W1093" s="56"/>
      <c r="X1093" s="56"/>
      <c r="Y1093" s="56"/>
      <c r="Z1093" s="56"/>
      <c r="AA1093" s="56"/>
      <c r="AB1093" s="56"/>
      <c r="AC1093" s="56"/>
      <c r="AD1093" s="56"/>
      <c r="AE1093" s="56"/>
      <c r="AF1093" s="56"/>
      <c r="AG1093" s="56"/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/>
      <c r="BF1093" s="56"/>
      <c r="BG1093" s="56"/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  <c r="BU1093" s="56"/>
      <c r="BV1093" s="56"/>
      <c r="BW1093" s="56"/>
      <c r="BX1093" s="56"/>
      <c r="BY1093" s="56"/>
      <c r="BZ1093" s="56"/>
      <c r="CA1093" s="56"/>
      <c r="CB1093" s="56"/>
      <c r="CC1093" s="56"/>
      <c r="CD1093" s="56"/>
      <c r="CE1093" s="56"/>
      <c r="CF1093" s="56"/>
      <c r="CG1093" s="56"/>
      <c r="CH1093" s="56"/>
      <c r="CI1093" s="56"/>
      <c r="CJ1093" s="56"/>
      <c r="CK1093" s="56"/>
      <c r="CL1093" s="56"/>
      <c r="CM1093" s="56"/>
      <c r="CN1093" s="56"/>
      <c r="CO1093" s="56"/>
      <c r="CP1093" s="56"/>
      <c r="CQ1093" s="56"/>
      <c r="CR1093" s="56"/>
      <c r="CS1093" s="56"/>
      <c r="CT1093" s="56"/>
      <c r="CU1093" s="56"/>
      <c r="CV1093" s="56"/>
      <c r="CW1093" s="56"/>
      <c r="CX1093" s="56"/>
      <c r="CY1093" s="56"/>
      <c r="CZ1093" s="56"/>
      <c r="DA1093" s="56"/>
      <c r="DB1093" s="56"/>
      <c r="DC1093" s="56"/>
      <c r="DD1093" s="56"/>
      <c r="DE1093" s="56"/>
      <c r="DF1093" s="56"/>
      <c r="DG1093" s="56"/>
      <c r="DH1093" s="56"/>
      <c r="DI1093" s="56"/>
      <c r="DJ1093" s="56"/>
      <c r="DK1093" s="56"/>
      <c r="DL1093" s="56"/>
      <c r="DM1093" s="56"/>
      <c r="DN1093" s="56"/>
      <c r="DO1093" s="56"/>
      <c r="DP1093" s="56"/>
      <c r="DQ1093" s="56"/>
      <c r="DR1093" s="56"/>
      <c r="DS1093" s="56"/>
      <c r="DT1093" s="56"/>
      <c r="DU1093" s="56"/>
      <c r="DV1093" s="56"/>
      <c r="DW1093" s="56"/>
      <c r="DX1093" s="56"/>
      <c r="DY1093" s="56"/>
      <c r="DZ1093" s="56"/>
      <c r="EA1093" s="56"/>
      <c r="EB1093" s="56"/>
      <c r="EC1093" s="56"/>
      <c r="ED1093" s="56"/>
      <c r="EE1093" s="56"/>
      <c r="EF1093" s="56"/>
      <c r="EG1093" s="56"/>
      <c r="EH1093" s="56"/>
      <c r="EI1093" s="56"/>
      <c r="EJ1093" s="56"/>
      <c r="EK1093" s="56"/>
      <c r="EL1093" s="56"/>
      <c r="EM1093" s="56"/>
      <c r="EN1093" s="56"/>
      <c r="EO1093" s="56"/>
      <c r="EP1093" s="56"/>
      <c r="EQ1093" s="56"/>
      <c r="ER1093" s="56"/>
      <c r="ES1093" s="56"/>
      <c r="ET1093" s="56"/>
      <c r="EU1093" s="56"/>
      <c r="EV1093" s="56"/>
      <c r="EW1093" s="56"/>
      <c r="EX1093" s="56"/>
      <c r="EY1093" s="56"/>
      <c r="EZ1093" s="56"/>
      <c r="FA1093" s="56"/>
      <c r="FB1093" s="56"/>
      <c r="FC1093" s="56"/>
      <c r="FD1093" s="56"/>
      <c r="FE1093" s="56"/>
      <c r="FF1093" s="56"/>
      <c r="FG1093" s="56"/>
      <c r="FH1093" s="56"/>
      <c r="FI1093" s="56"/>
      <c r="FJ1093" s="56"/>
      <c r="FK1093" s="56"/>
      <c r="FL1093" s="56"/>
      <c r="FM1093" s="56"/>
      <c r="FN1093" s="56"/>
      <c r="FO1093" s="56"/>
      <c r="FP1093" s="56"/>
      <c r="FQ1093" s="56"/>
      <c r="FR1093" s="56"/>
      <c r="FS1093" s="56"/>
      <c r="FT1093" s="56"/>
      <c r="FU1093" s="56"/>
      <c r="FV1093" s="56"/>
      <c r="FW1093" s="56"/>
      <c r="FX1093" s="56"/>
      <c r="FY1093" s="56"/>
      <c r="FZ1093" s="56"/>
      <c r="GA1093" s="56"/>
      <c r="GB1093" s="56"/>
      <c r="GC1093" s="56"/>
      <c r="GD1093" s="56"/>
      <c r="GE1093" s="56"/>
      <c r="GF1093" s="56"/>
      <c r="GG1093" s="56"/>
      <c r="GH1093" s="56"/>
      <c r="GI1093" s="56"/>
      <c r="GJ1093" s="56"/>
      <c r="GK1093" s="56"/>
      <c r="GL1093" s="56"/>
      <c r="GM1093" s="56"/>
      <c r="GN1093" s="56"/>
      <c r="GO1093" s="56"/>
      <c r="GP1093" s="56"/>
      <c r="GQ1093" s="56"/>
      <c r="GR1093" s="56"/>
      <c r="GS1093" s="56"/>
      <c r="GT1093" s="56"/>
      <c r="GU1093" s="56"/>
      <c r="GV1093" s="56"/>
      <c r="GW1093" s="56"/>
      <c r="GX1093" s="56"/>
      <c r="GY1093" s="56"/>
      <c r="GZ1093" s="56"/>
      <c r="HA1093" s="56"/>
      <c r="HB1093" s="56"/>
      <c r="HC1093" s="56"/>
      <c r="HD1093" s="56"/>
      <c r="HE1093" s="56"/>
      <c r="HF1093" s="56"/>
      <c r="HG1093" s="56"/>
      <c r="HH1093" s="56"/>
      <c r="HI1093" s="56"/>
      <c r="HJ1093" s="56"/>
      <c r="HK1093" s="56"/>
      <c r="HL1093" s="56"/>
      <c r="HM1093" s="56"/>
    </row>
    <row r="1094" spans="2:221" x14ac:dyDescent="0.25">
      <c r="B1094" s="56"/>
      <c r="C1094" s="56"/>
      <c r="D1094" s="56"/>
      <c r="E1094" s="56"/>
      <c r="F1094" s="56"/>
      <c r="G1094" s="56"/>
      <c r="H1094" s="56"/>
      <c r="I1094" s="56"/>
      <c r="J1094" s="56"/>
      <c r="K1094" s="56"/>
      <c r="L1094" s="56"/>
      <c r="M1094" s="56"/>
      <c r="N1094" s="56"/>
      <c r="O1094" s="56"/>
      <c r="P1094" s="56"/>
      <c r="Q1094" s="56"/>
      <c r="R1094" s="56"/>
      <c r="S1094" s="56"/>
      <c r="T1094" s="56"/>
      <c r="U1094" s="56"/>
      <c r="V1094" s="56"/>
      <c r="W1094" s="56"/>
      <c r="X1094" s="56"/>
      <c r="Y1094" s="56"/>
      <c r="Z1094" s="56"/>
      <c r="AA1094" s="56"/>
      <c r="AB1094" s="56"/>
      <c r="AC1094" s="56"/>
      <c r="AD1094" s="56"/>
      <c r="AE1094" s="56"/>
      <c r="AF1094" s="56"/>
      <c r="AG1094" s="56"/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/>
      <c r="BF1094" s="56"/>
      <c r="BG1094" s="56"/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  <c r="BU1094" s="56"/>
      <c r="BV1094" s="56"/>
      <c r="BW1094" s="56"/>
      <c r="BX1094" s="56"/>
      <c r="BY1094" s="56"/>
      <c r="BZ1094" s="56"/>
      <c r="CA1094" s="56"/>
      <c r="CB1094" s="56"/>
      <c r="CC1094" s="56"/>
      <c r="CD1094" s="56"/>
      <c r="CE1094" s="56"/>
      <c r="CF1094" s="56"/>
      <c r="CG1094" s="56"/>
      <c r="CH1094" s="56"/>
      <c r="CI1094" s="56"/>
      <c r="CJ1094" s="56"/>
      <c r="CK1094" s="56"/>
      <c r="CL1094" s="56"/>
      <c r="CM1094" s="56"/>
      <c r="CN1094" s="56"/>
      <c r="CO1094" s="56"/>
      <c r="CP1094" s="56"/>
      <c r="CQ1094" s="56"/>
      <c r="CR1094" s="56"/>
      <c r="CS1094" s="56"/>
      <c r="CT1094" s="56"/>
      <c r="CU1094" s="56"/>
      <c r="CV1094" s="56"/>
      <c r="CW1094" s="56"/>
      <c r="CX1094" s="56"/>
      <c r="CY1094" s="56"/>
      <c r="CZ1094" s="56"/>
      <c r="DA1094" s="56"/>
      <c r="DB1094" s="56"/>
      <c r="DC1094" s="56"/>
      <c r="DD1094" s="56"/>
      <c r="DE1094" s="56"/>
      <c r="DF1094" s="56"/>
      <c r="DG1094" s="56"/>
      <c r="DH1094" s="56"/>
      <c r="DI1094" s="56"/>
      <c r="DJ1094" s="56"/>
      <c r="DK1094" s="56"/>
      <c r="DL1094" s="56"/>
      <c r="DM1094" s="56"/>
      <c r="DN1094" s="56"/>
      <c r="DO1094" s="56"/>
      <c r="DP1094" s="56"/>
      <c r="DQ1094" s="56"/>
      <c r="DR1094" s="56"/>
      <c r="DS1094" s="56"/>
      <c r="DT1094" s="56"/>
      <c r="DU1094" s="56"/>
      <c r="DV1094" s="56"/>
      <c r="DW1094" s="56"/>
      <c r="DX1094" s="56"/>
      <c r="DY1094" s="56"/>
      <c r="DZ1094" s="56"/>
      <c r="EA1094" s="56"/>
      <c r="EB1094" s="56"/>
      <c r="EC1094" s="56"/>
      <c r="ED1094" s="56"/>
      <c r="EE1094" s="56"/>
      <c r="EF1094" s="56"/>
      <c r="EG1094" s="56"/>
      <c r="EH1094" s="56"/>
      <c r="EI1094" s="56"/>
      <c r="EJ1094" s="56"/>
      <c r="EK1094" s="56"/>
      <c r="EL1094" s="56"/>
      <c r="EM1094" s="56"/>
      <c r="EN1094" s="56"/>
      <c r="EO1094" s="56"/>
      <c r="EP1094" s="56"/>
      <c r="EQ1094" s="56"/>
      <c r="ER1094" s="56"/>
      <c r="ES1094" s="56"/>
      <c r="ET1094" s="56"/>
      <c r="EU1094" s="56"/>
      <c r="EV1094" s="56"/>
      <c r="EW1094" s="56"/>
      <c r="EX1094" s="56"/>
      <c r="EY1094" s="56"/>
      <c r="EZ1094" s="56"/>
      <c r="FA1094" s="56"/>
      <c r="FB1094" s="56"/>
      <c r="FC1094" s="56"/>
      <c r="FD1094" s="56"/>
      <c r="FE1094" s="56"/>
      <c r="FF1094" s="56"/>
      <c r="FG1094" s="56"/>
      <c r="FH1094" s="56"/>
      <c r="FI1094" s="56"/>
      <c r="FJ1094" s="56"/>
      <c r="FK1094" s="56"/>
      <c r="FL1094" s="56"/>
      <c r="FM1094" s="56"/>
      <c r="FN1094" s="56"/>
      <c r="FO1094" s="56"/>
      <c r="FP1094" s="56"/>
      <c r="FQ1094" s="56"/>
      <c r="FR1094" s="56"/>
      <c r="FS1094" s="56"/>
      <c r="FT1094" s="56"/>
      <c r="FU1094" s="56"/>
      <c r="FV1094" s="56"/>
      <c r="FW1094" s="56"/>
      <c r="FX1094" s="56"/>
      <c r="FY1094" s="56"/>
      <c r="FZ1094" s="56"/>
      <c r="GA1094" s="56"/>
      <c r="GB1094" s="56"/>
      <c r="GC1094" s="56"/>
      <c r="GD1094" s="56"/>
      <c r="GE1094" s="56"/>
      <c r="GF1094" s="56"/>
      <c r="GG1094" s="56"/>
      <c r="GH1094" s="56"/>
      <c r="GI1094" s="56"/>
      <c r="GJ1094" s="56"/>
      <c r="GK1094" s="56"/>
      <c r="GL1094" s="56"/>
      <c r="GM1094" s="56"/>
      <c r="GN1094" s="56"/>
      <c r="GO1094" s="56"/>
      <c r="GP1094" s="56"/>
      <c r="GQ1094" s="56"/>
      <c r="GR1094" s="56"/>
      <c r="GS1094" s="56"/>
      <c r="GT1094" s="56"/>
      <c r="GU1094" s="56"/>
      <c r="GV1094" s="56"/>
      <c r="GW1094" s="56"/>
      <c r="GX1094" s="56"/>
      <c r="GY1094" s="56"/>
      <c r="GZ1094" s="56"/>
      <c r="HA1094" s="56"/>
      <c r="HB1094" s="56"/>
      <c r="HC1094" s="56"/>
      <c r="HD1094" s="56"/>
      <c r="HE1094" s="56"/>
      <c r="HF1094" s="56"/>
      <c r="HG1094" s="56"/>
      <c r="HH1094" s="56"/>
      <c r="HI1094" s="56"/>
      <c r="HJ1094" s="56"/>
      <c r="HK1094" s="56"/>
      <c r="HL1094" s="56"/>
      <c r="HM1094" s="56"/>
    </row>
    <row r="1095" spans="2:221" x14ac:dyDescent="0.25">
      <c r="B1095" s="56"/>
      <c r="C1095" s="56"/>
      <c r="D1095" s="56"/>
      <c r="E1095" s="56"/>
      <c r="F1095" s="56"/>
      <c r="G1095" s="56"/>
      <c r="H1095" s="56"/>
      <c r="I1095" s="56"/>
      <c r="J1095" s="56"/>
      <c r="K1095" s="56"/>
      <c r="L1095" s="56"/>
      <c r="M1095" s="56"/>
      <c r="N1095" s="56"/>
      <c r="O1095" s="56"/>
      <c r="P1095" s="56"/>
      <c r="Q1095" s="56"/>
      <c r="R1095" s="56"/>
      <c r="S1095" s="56"/>
      <c r="T1095" s="56"/>
      <c r="U1095" s="56"/>
      <c r="V1095" s="56"/>
      <c r="W1095" s="56"/>
      <c r="X1095" s="56"/>
      <c r="Y1095" s="56"/>
      <c r="Z1095" s="56"/>
      <c r="AA1095" s="56"/>
      <c r="AB1095" s="56"/>
      <c r="AC1095" s="56"/>
      <c r="AD1095" s="56"/>
      <c r="AE1095" s="56"/>
      <c r="AF1095" s="56"/>
      <c r="AG1095" s="56"/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/>
      <c r="BF1095" s="56"/>
      <c r="BG1095" s="56"/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  <c r="BU1095" s="56"/>
      <c r="BV1095" s="56"/>
      <c r="BW1095" s="56"/>
      <c r="BX1095" s="56"/>
      <c r="BY1095" s="56"/>
      <c r="BZ1095" s="56"/>
      <c r="CA1095" s="56"/>
      <c r="CB1095" s="56"/>
      <c r="CC1095" s="56"/>
      <c r="CD1095" s="56"/>
      <c r="CE1095" s="56"/>
      <c r="CF1095" s="56"/>
      <c r="CG1095" s="56"/>
      <c r="CH1095" s="56"/>
      <c r="CI1095" s="56"/>
      <c r="CJ1095" s="56"/>
      <c r="CK1095" s="56"/>
      <c r="CL1095" s="56"/>
      <c r="CM1095" s="56"/>
      <c r="CN1095" s="56"/>
      <c r="CO1095" s="56"/>
      <c r="CP1095" s="56"/>
      <c r="CQ1095" s="56"/>
      <c r="CR1095" s="56"/>
      <c r="CS1095" s="56"/>
      <c r="CT1095" s="56"/>
      <c r="CU1095" s="56"/>
      <c r="CV1095" s="56"/>
      <c r="CW1095" s="56"/>
      <c r="CX1095" s="56"/>
      <c r="CY1095" s="56"/>
      <c r="CZ1095" s="56"/>
      <c r="DA1095" s="56"/>
      <c r="DB1095" s="56"/>
      <c r="DC1095" s="56"/>
      <c r="DD1095" s="56"/>
      <c r="DE1095" s="56"/>
      <c r="DF1095" s="56"/>
      <c r="DG1095" s="56"/>
      <c r="DH1095" s="56"/>
      <c r="DI1095" s="56"/>
      <c r="DJ1095" s="56"/>
      <c r="DK1095" s="56"/>
      <c r="DL1095" s="56"/>
      <c r="DM1095" s="56"/>
      <c r="DN1095" s="56"/>
      <c r="DO1095" s="56"/>
      <c r="DP1095" s="56"/>
      <c r="DQ1095" s="56"/>
      <c r="DR1095" s="56"/>
      <c r="DS1095" s="56"/>
      <c r="DT1095" s="56"/>
      <c r="DU1095" s="56"/>
      <c r="DV1095" s="56"/>
      <c r="DW1095" s="56"/>
      <c r="DX1095" s="56"/>
      <c r="DY1095" s="56"/>
      <c r="DZ1095" s="56"/>
      <c r="EA1095" s="56"/>
      <c r="EB1095" s="56"/>
      <c r="EC1095" s="56"/>
      <c r="ED1095" s="56"/>
      <c r="EE1095" s="56"/>
      <c r="EF1095" s="56"/>
      <c r="EG1095" s="56"/>
      <c r="EH1095" s="56"/>
      <c r="EI1095" s="56"/>
      <c r="EJ1095" s="56"/>
      <c r="EK1095" s="56"/>
      <c r="EL1095" s="56"/>
      <c r="EM1095" s="56"/>
      <c r="EN1095" s="56"/>
      <c r="EO1095" s="56"/>
      <c r="EP1095" s="56"/>
      <c r="EQ1095" s="56"/>
      <c r="ER1095" s="56"/>
      <c r="ES1095" s="56"/>
      <c r="ET1095" s="56"/>
      <c r="EU1095" s="56"/>
      <c r="EV1095" s="56"/>
      <c r="EW1095" s="56"/>
      <c r="EX1095" s="56"/>
      <c r="EY1095" s="56"/>
      <c r="EZ1095" s="56"/>
      <c r="FA1095" s="56"/>
      <c r="FB1095" s="56"/>
      <c r="FC1095" s="56"/>
      <c r="FD1095" s="56"/>
      <c r="FE1095" s="56"/>
      <c r="FF1095" s="56"/>
      <c r="FG1095" s="56"/>
      <c r="FH1095" s="56"/>
      <c r="FI1095" s="56"/>
      <c r="FJ1095" s="56"/>
      <c r="FK1095" s="56"/>
      <c r="FL1095" s="56"/>
      <c r="FM1095" s="56"/>
      <c r="FN1095" s="56"/>
      <c r="FO1095" s="56"/>
      <c r="FP1095" s="56"/>
      <c r="FQ1095" s="56"/>
      <c r="FR1095" s="56"/>
      <c r="FS1095" s="56"/>
      <c r="FT1095" s="56"/>
      <c r="FU1095" s="56"/>
      <c r="FV1095" s="56"/>
      <c r="FW1095" s="56"/>
      <c r="FX1095" s="56"/>
      <c r="FY1095" s="56"/>
      <c r="FZ1095" s="56"/>
      <c r="GA1095" s="56"/>
      <c r="GB1095" s="56"/>
      <c r="GC1095" s="56"/>
      <c r="GD1095" s="56"/>
      <c r="GE1095" s="56"/>
      <c r="GF1095" s="56"/>
      <c r="GG1095" s="56"/>
      <c r="GH1095" s="56"/>
      <c r="GI1095" s="56"/>
      <c r="GJ1095" s="56"/>
      <c r="GK1095" s="56"/>
      <c r="GL1095" s="56"/>
      <c r="GM1095" s="56"/>
      <c r="GN1095" s="56"/>
      <c r="GO1095" s="56"/>
      <c r="GP1095" s="56"/>
      <c r="GQ1095" s="56"/>
      <c r="GR1095" s="56"/>
      <c r="GS1095" s="56"/>
      <c r="GT1095" s="56"/>
      <c r="GU1095" s="56"/>
      <c r="GV1095" s="56"/>
      <c r="GW1095" s="56"/>
      <c r="GX1095" s="56"/>
      <c r="GY1095" s="56"/>
      <c r="GZ1095" s="56"/>
      <c r="HA1095" s="56"/>
      <c r="HB1095" s="56"/>
      <c r="HC1095" s="56"/>
      <c r="HD1095" s="56"/>
      <c r="HE1095" s="56"/>
      <c r="HF1095" s="56"/>
      <c r="HG1095" s="56"/>
      <c r="HH1095" s="56"/>
      <c r="HI1095" s="56"/>
      <c r="HJ1095" s="56"/>
      <c r="HK1095" s="56"/>
      <c r="HL1095" s="56"/>
      <c r="HM1095" s="56"/>
    </row>
    <row r="1096" spans="2:221" x14ac:dyDescent="0.25">
      <c r="B1096" s="56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6"/>
      <c r="S1096" s="56"/>
      <c r="T1096" s="56"/>
      <c r="U1096" s="56"/>
      <c r="V1096" s="56"/>
      <c r="W1096" s="56"/>
      <c r="X1096" s="56"/>
      <c r="Y1096" s="56"/>
      <c r="Z1096" s="56"/>
      <c r="AA1096" s="56"/>
      <c r="AB1096" s="56"/>
      <c r="AC1096" s="56"/>
      <c r="AD1096" s="56"/>
      <c r="AE1096" s="56"/>
      <c r="AF1096" s="56"/>
      <c r="AG1096" s="56"/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  <c r="BU1096" s="56"/>
      <c r="BV1096" s="56"/>
      <c r="BW1096" s="56"/>
      <c r="BX1096" s="56"/>
      <c r="BY1096" s="56"/>
      <c r="BZ1096" s="56"/>
      <c r="CA1096" s="56"/>
      <c r="CB1096" s="56"/>
      <c r="CC1096" s="56"/>
      <c r="CD1096" s="56"/>
      <c r="CE1096" s="56"/>
      <c r="CF1096" s="56"/>
      <c r="CG1096" s="56"/>
      <c r="CH1096" s="56"/>
      <c r="CI1096" s="56"/>
      <c r="CJ1096" s="56"/>
      <c r="CK1096" s="56"/>
      <c r="CL1096" s="56"/>
      <c r="CM1096" s="56"/>
      <c r="CN1096" s="56"/>
      <c r="CO1096" s="56"/>
      <c r="CP1096" s="56"/>
      <c r="CQ1096" s="56"/>
      <c r="CR1096" s="56"/>
      <c r="CS1096" s="56"/>
      <c r="CT1096" s="56"/>
      <c r="CU1096" s="56"/>
      <c r="CV1096" s="56"/>
      <c r="CW1096" s="56"/>
      <c r="CX1096" s="56"/>
      <c r="CY1096" s="56"/>
      <c r="CZ1096" s="56"/>
      <c r="DA1096" s="56"/>
      <c r="DB1096" s="56"/>
      <c r="DC1096" s="56"/>
      <c r="DD1096" s="56"/>
      <c r="DE1096" s="56"/>
      <c r="DF1096" s="56"/>
      <c r="DG1096" s="56"/>
      <c r="DH1096" s="56"/>
      <c r="DI1096" s="56"/>
      <c r="DJ1096" s="56"/>
      <c r="DK1096" s="56"/>
      <c r="DL1096" s="56"/>
      <c r="DM1096" s="56"/>
      <c r="DN1096" s="56"/>
      <c r="DO1096" s="56"/>
      <c r="DP1096" s="56"/>
      <c r="DQ1096" s="56"/>
      <c r="DR1096" s="56"/>
      <c r="DS1096" s="56"/>
      <c r="DT1096" s="56"/>
      <c r="DU1096" s="56"/>
      <c r="DV1096" s="56"/>
      <c r="DW1096" s="56"/>
      <c r="DX1096" s="56"/>
      <c r="DY1096" s="56"/>
      <c r="DZ1096" s="56"/>
      <c r="EA1096" s="56"/>
      <c r="EB1096" s="56"/>
      <c r="EC1096" s="56"/>
      <c r="ED1096" s="56"/>
      <c r="EE1096" s="56"/>
      <c r="EF1096" s="56"/>
      <c r="EG1096" s="56"/>
      <c r="EH1096" s="56"/>
      <c r="EI1096" s="56"/>
      <c r="EJ1096" s="56"/>
      <c r="EK1096" s="56"/>
      <c r="EL1096" s="56"/>
      <c r="EM1096" s="56"/>
      <c r="EN1096" s="56"/>
      <c r="EO1096" s="56"/>
      <c r="EP1096" s="56"/>
      <c r="EQ1096" s="56"/>
      <c r="ER1096" s="56"/>
      <c r="ES1096" s="56"/>
      <c r="ET1096" s="56"/>
      <c r="EU1096" s="56"/>
      <c r="EV1096" s="56"/>
      <c r="EW1096" s="56"/>
      <c r="EX1096" s="56"/>
      <c r="EY1096" s="56"/>
      <c r="EZ1096" s="56"/>
      <c r="FA1096" s="56"/>
      <c r="FB1096" s="56"/>
      <c r="FC1096" s="56"/>
      <c r="FD1096" s="56"/>
      <c r="FE1096" s="56"/>
      <c r="FF1096" s="56"/>
      <c r="FG1096" s="56"/>
      <c r="FH1096" s="56"/>
      <c r="FI1096" s="56"/>
      <c r="FJ1096" s="56"/>
      <c r="FK1096" s="56"/>
      <c r="FL1096" s="56"/>
      <c r="FM1096" s="56"/>
      <c r="FN1096" s="56"/>
      <c r="FO1096" s="56"/>
      <c r="FP1096" s="56"/>
      <c r="FQ1096" s="56"/>
      <c r="FR1096" s="56"/>
      <c r="FS1096" s="56"/>
      <c r="FT1096" s="56"/>
      <c r="FU1096" s="56"/>
      <c r="FV1096" s="56"/>
      <c r="FW1096" s="56"/>
      <c r="FX1096" s="56"/>
      <c r="FY1096" s="56"/>
      <c r="FZ1096" s="56"/>
      <c r="GA1096" s="56"/>
      <c r="GB1096" s="56"/>
      <c r="GC1096" s="56"/>
      <c r="GD1096" s="56"/>
      <c r="GE1096" s="56"/>
      <c r="GF1096" s="56"/>
      <c r="GG1096" s="56"/>
      <c r="GH1096" s="56"/>
      <c r="GI1096" s="56"/>
      <c r="GJ1096" s="56"/>
      <c r="GK1096" s="56"/>
      <c r="GL1096" s="56"/>
      <c r="GM1096" s="56"/>
      <c r="GN1096" s="56"/>
      <c r="GO1096" s="56"/>
      <c r="GP1096" s="56"/>
      <c r="GQ1096" s="56"/>
      <c r="GR1096" s="56"/>
      <c r="GS1096" s="56"/>
      <c r="GT1096" s="56"/>
      <c r="GU1096" s="56"/>
      <c r="GV1096" s="56"/>
      <c r="GW1096" s="56"/>
      <c r="GX1096" s="56"/>
      <c r="GY1096" s="56"/>
      <c r="GZ1096" s="56"/>
      <c r="HA1096" s="56"/>
      <c r="HB1096" s="56"/>
      <c r="HC1096" s="56"/>
      <c r="HD1096" s="56"/>
      <c r="HE1096" s="56"/>
      <c r="HF1096" s="56"/>
      <c r="HG1096" s="56"/>
      <c r="HH1096" s="56"/>
      <c r="HI1096" s="56"/>
      <c r="HJ1096" s="56"/>
      <c r="HK1096" s="56"/>
      <c r="HL1096" s="56"/>
      <c r="HM1096" s="56"/>
    </row>
    <row r="1097" spans="2:221" x14ac:dyDescent="0.25">
      <c r="B1097" s="56"/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  <c r="O1097" s="56"/>
      <c r="P1097" s="56"/>
      <c r="Q1097" s="56"/>
      <c r="R1097" s="56"/>
      <c r="S1097" s="56"/>
      <c r="T1097" s="56"/>
      <c r="U1097" s="56"/>
      <c r="V1097" s="56"/>
      <c r="W1097" s="56"/>
      <c r="X1097" s="56"/>
      <c r="Y1097" s="56"/>
      <c r="Z1097" s="56"/>
      <c r="AA1097" s="56"/>
      <c r="AB1097" s="56"/>
      <c r="AC1097" s="56"/>
      <c r="AD1097" s="56"/>
      <c r="AE1097" s="56"/>
      <c r="AF1097" s="56"/>
      <c r="AG1097" s="56"/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/>
      <c r="BF1097" s="56"/>
      <c r="BG1097" s="56"/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  <c r="BU1097" s="56"/>
      <c r="BV1097" s="56"/>
      <c r="BW1097" s="56"/>
      <c r="BX1097" s="56"/>
      <c r="BY1097" s="56"/>
      <c r="BZ1097" s="56"/>
      <c r="CA1097" s="56"/>
      <c r="CB1097" s="56"/>
      <c r="CC1097" s="56"/>
      <c r="CD1097" s="56"/>
      <c r="CE1097" s="56"/>
      <c r="CF1097" s="56"/>
      <c r="CG1097" s="56"/>
      <c r="CH1097" s="56"/>
      <c r="CI1097" s="56"/>
      <c r="CJ1097" s="56"/>
      <c r="CK1097" s="56"/>
      <c r="CL1097" s="56"/>
      <c r="CM1097" s="56"/>
      <c r="CN1097" s="56"/>
      <c r="CO1097" s="56"/>
      <c r="CP1097" s="56"/>
      <c r="CQ1097" s="56"/>
      <c r="CR1097" s="56"/>
      <c r="CS1097" s="56"/>
      <c r="CT1097" s="56"/>
      <c r="CU1097" s="56"/>
      <c r="CV1097" s="56"/>
      <c r="CW1097" s="56"/>
      <c r="CX1097" s="56"/>
      <c r="CY1097" s="56"/>
      <c r="CZ1097" s="56"/>
      <c r="DA1097" s="56"/>
      <c r="DB1097" s="56"/>
      <c r="DC1097" s="56"/>
      <c r="DD1097" s="56"/>
      <c r="DE1097" s="56"/>
      <c r="DF1097" s="56"/>
      <c r="DG1097" s="56"/>
      <c r="DH1097" s="56"/>
      <c r="DI1097" s="56"/>
      <c r="DJ1097" s="56"/>
      <c r="DK1097" s="56"/>
      <c r="DL1097" s="56"/>
      <c r="DM1097" s="56"/>
      <c r="DN1097" s="56"/>
      <c r="DO1097" s="56"/>
      <c r="DP1097" s="56"/>
      <c r="DQ1097" s="56"/>
      <c r="DR1097" s="56"/>
      <c r="DS1097" s="56"/>
      <c r="DT1097" s="56"/>
      <c r="DU1097" s="56"/>
      <c r="DV1097" s="56"/>
      <c r="DW1097" s="56"/>
      <c r="DX1097" s="56"/>
      <c r="DY1097" s="56"/>
      <c r="DZ1097" s="56"/>
      <c r="EA1097" s="56"/>
      <c r="EB1097" s="56"/>
      <c r="EC1097" s="56"/>
      <c r="ED1097" s="56"/>
      <c r="EE1097" s="56"/>
      <c r="EF1097" s="56"/>
      <c r="EG1097" s="56"/>
      <c r="EH1097" s="56"/>
      <c r="EI1097" s="56"/>
      <c r="EJ1097" s="56"/>
      <c r="EK1097" s="56"/>
      <c r="EL1097" s="56"/>
      <c r="EM1097" s="56"/>
      <c r="EN1097" s="56"/>
      <c r="EO1097" s="56"/>
      <c r="EP1097" s="56"/>
      <c r="EQ1097" s="56"/>
      <c r="ER1097" s="56"/>
      <c r="ES1097" s="56"/>
      <c r="ET1097" s="56"/>
      <c r="EU1097" s="56"/>
      <c r="EV1097" s="56"/>
      <c r="EW1097" s="56"/>
      <c r="EX1097" s="56"/>
      <c r="EY1097" s="56"/>
      <c r="EZ1097" s="56"/>
      <c r="FA1097" s="56"/>
      <c r="FB1097" s="56"/>
      <c r="FC1097" s="56"/>
      <c r="FD1097" s="56"/>
      <c r="FE1097" s="56"/>
      <c r="FF1097" s="56"/>
      <c r="FG1097" s="56"/>
      <c r="FH1097" s="56"/>
      <c r="FI1097" s="56"/>
      <c r="FJ1097" s="56"/>
      <c r="FK1097" s="56"/>
      <c r="FL1097" s="56"/>
      <c r="FM1097" s="56"/>
      <c r="FN1097" s="56"/>
      <c r="FO1097" s="56"/>
      <c r="FP1097" s="56"/>
      <c r="FQ1097" s="56"/>
      <c r="FR1097" s="56"/>
      <c r="FS1097" s="56"/>
      <c r="FT1097" s="56"/>
      <c r="FU1097" s="56"/>
      <c r="FV1097" s="56"/>
      <c r="FW1097" s="56"/>
      <c r="FX1097" s="56"/>
      <c r="FY1097" s="56"/>
      <c r="FZ1097" s="56"/>
      <c r="GA1097" s="56"/>
      <c r="GB1097" s="56"/>
      <c r="GC1097" s="56"/>
      <c r="GD1097" s="56"/>
      <c r="GE1097" s="56"/>
      <c r="GF1097" s="56"/>
      <c r="GG1097" s="56"/>
      <c r="GH1097" s="56"/>
      <c r="GI1097" s="56"/>
      <c r="GJ1097" s="56"/>
      <c r="GK1097" s="56"/>
      <c r="GL1097" s="56"/>
      <c r="GM1097" s="56"/>
      <c r="GN1097" s="56"/>
      <c r="GO1097" s="56"/>
      <c r="GP1097" s="56"/>
      <c r="GQ1097" s="56"/>
      <c r="GR1097" s="56"/>
      <c r="GS1097" s="56"/>
      <c r="GT1097" s="56"/>
      <c r="GU1097" s="56"/>
      <c r="GV1097" s="56"/>
      <c r="GW1097" s="56"/>
      <c r="GX1097" s="56"/>
      <c r="GY1097" s="56"/>
      <c r="GZ1097" s="56"/>
      <c r="HA1097" s="56"/>
      <c r="HB1097" s="56"/>
      <c r="HC1097" s="56"/>
      <c r="HD1097" s="56"/>
      <c r="HE1097" s="56"/>
      <c r="HF1097" s="56"/>
      <c r="HG1097" s="56"/>
      <c r="HH1097" s="56"/>
      <c r="HI1097" s="56"/>
      <c r="HJ1097" s="56"/>
      <c r="HK1097" s="56"/>
      <c r="HL1097" s="56"/>
      <c r="HM1097" s="56"/>
    </row>
    <row r="1098" spans="2:221" x14ac:dyDescent="0.25">
      <c r="B1098" s="56"/>
      <c r="C1098" s="56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56"/>
      <c r="Q1098" s="56"/>
      <c r="R1098" s="56"/>
      <c r="S1098" s="56"/>
      <c r="T1098" s="56"/>
      <c r="U1098" s="56"/>
      <c r="V1098" s="56"/>
      <c r="W1098" s="56"/>
      <c r="X1098" s="56"/>
      <c r="Y1098" s="56"/>
      <c r="Z1098" s="56"/>
      <c r="AA1098" s="56"/>
      <c r="AB1098" s="56"/>
      <c r="AC1098" s="56"/>
      <c r="AD1098" s="56"/>
      <c r="AE1098" s="56"/>
      <c r="AF1098" s="56"/>
      <c r="AG1098" s="56"/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  <c r="BU1098" s="56"/>
      <c r="BV1098" s="56"/>
      <c r="BW1098" s="56"/>
      <c r="BX1098" s="56"/>
      <c r="BY1098" s="56"/>
      <c r="BZ1098" s="56"/>
      <c r="CA1098" s="56"/>
      <c r="CB1098" s="56"/>
      <c r="CC1098" s="56"/>
      <c r="CD1098" s="56"/>
      <c r="CE1098" s="56"/>
      <c r="CF1098" s="56"/>
      <c r="CG1098" s="56"/>
      <c r="CH1098" s="56"/>
      <c r="CI1098" s="56"/>
      <c r="CJ1098" s="56"/>
      <c r="CK1098" s="56"/>
      <c r="CL1098" s="56"/>
      <c r="CM1098" s="56"/>
      <c r="CN1098" s="56"/>
      <c r="CO1098" s="56"/>
      <c r="CP1098" s="56"/>
      <c r="CQ1098" s="56"/>
      <c r="CR1098" s="56"/>
      <c r="CS1098" s="56"/>
      <c r="CT1098" s="56"/>
      <c r="CU1098" s="56"/>
      <c r="CV1098" s="56"/>
      <c r="CW1098" s="56"/>
      <c r="CX1098" s="56"/>
      <c r="CY1098" s="56"/>
      <c r="CZ1098" s="56"/>
      <c r="DA1098" s="56"/>
      <c r="DB1098" s="56"/>
      <c r="DC1098" s="56"/>
      <c r="DD1098" s="56"/>
      <c r="DE1098" s="56"/>
      <c r="DF1098" s="56"/>
      <c r="DG1098" s="56"/>
      <c r="DH1098" s="56"/>
      <c r="DI1098" s="56"/>
      <c r="DJ1098" s="56"/>
      <c r="DK1098" s="56"/>
      <c r="DL1098" s="56"/>
      <c r="DM1098" s="56"/>
      <c r="DN1098" s="56"/>
      <c r="DO1098" s="56"/>
      <c r="DP1098" s="56"/>
      <c r="DQ1098" s="56"/>
      <c r="DR1098" s="56"/>
      <c r="DS1098" s="56"/>
      <c r="DT1098" s="56"/>
      <c r="DU1098" s="56"/>
      <c r="DV1098" s="56"/>
      <c r="DW1098" s="56"/>
      <c r="DX1098" s="56"/>
      <c r="DY1098" s="56"/>
      <c r="DZ1098" s="56"/>
      <c r="EA1098" s="56"/>
      <c r="EB1098" s="56"/>
      <c r="EC1098" s="56"/>
      <c r="ED1098" s="56"/>
      <c r="EE1098" s="56"/>
      <c r="EF1098" s="56"/>
      <c r="EG1098" s="56"/>
      <c r="EH1098" s="56"/>
      <c r="EI1098" s="56"/>
      <c r="EJ1098" s="56"/>
      <c r="EK1098" s="56"/>
      <c r="EL1098" s="56"/>
      <c r="EM1098" s="56"/>
      <c r="EN1098" s="56"/>
      <c r="EO1098" s="56"/>
      <c r="EP1098" s="56"/>
      <c r="EQ1098" s="56"/>
      <c r="ER1098" s="56"/>
      <c r="ES1098" s="56"/>
      <c r="ET1098" s="56"/>
      <c r="EU1098" s="56"/>
      <c r="EV1098" s="56"/>
      <c r="EW1098" s="56"/>
      <c r="EX1098" s="56"/>
      <c r="EY1098" s="56"/>
      <c r="EZ1098" s="56"/>
      <c r="FA1098" s="56"/>
      <c r="FB1098" s="56"/>
      <c r="FC1098" s="56"/>
      <c r="FD1098" s="56"/>
      <c r="FE1098" s="56"/>
      <c r="FF1098" s="56"/>
      <c r="FG1098" s="56"/>
      <c r="FH1098" s="56"/>
      <c r="FI1098" s="56"/>
      <c r="FJ1098" s="56"/>
      <c r="FK1098" s="56"/>
      <c r="FL1098" s="56"/>
      <c r="FM1098" s="56"/>
      <c r="FN1098" s="56"/>
      <c r="FO1098" s="56"/>
      <c r="FP1098" s="56"/>
      <c r="FQ1098" s="56"/>
      <c r="FR1098" s="56"/>
      <c r="FS1098" s="56"/>
      <c r="FT1098" s="56"/>
      <c r="FU1098" s="56"/>
      <c r="FV1098" s="56"/>
      <c r="FW1098" s="56"/>
      <c r="FX1098" s="56"/>
      <c r="FY1098" s="56"/>
      <c r="FZ1098" s="56"/>
      <c r="GA1098" s="56"/>
      <c r="GB1098" s="56"/>
      <c r="GC1098" s="56"/>
      <c r="GD1098" s="56"/>
      <c r="GE1098" s="56"/>
      <c r="GF1098" s="56"/>
      <c r="GG1098" s="56"/>
      <c r="GH1098" s="56"/>
      <c r="GI1098" s="56"/>
      <c r="GJ1098" s="56"/>
      <c r="GK1098" s="56"/>
      <c r="GL1098" s="56"/>
      <c r="GM1098" s="56"/>
      <c r="GN1098" s="56"/>
      <c r="GO1098" s="56"/>
      <c r="GP1098" s="56"/>
      <c r="GQ1098" s="56"/>
      <c r="GR1098" s="56"/>
      <c r="GS1098" s="56"/>
      <c r="GT1098" s="56"/>
      <c r="GU1098" s="56"/>
      <c r="GV1098" s="56"/>
      <c r="GW1098" s="56"/>
      <c r="GX1098" s="56"/>
      <c r="GY1098" s="56"/>
      <c r="GZ1098" s="56"/>
      <c r="HA1098" s="56"/>
      <c r="HB1098" s="56"/>
      <c r="HC1098" s="56"/>
      <c r="HD1098" s="56"/>
      <c r="HE1098" s="56"/>
      <c r="HF1098" s="56"/>
      <c r="HG1098" s="56"/>
      <c r="HH1098" s="56"/>
      <c r="HI1098" s="56"/>
      <c r="HJ1098" s="56"/>
      <c r="HK1098" s="56"/>
      <c r="HL1098" s="56"/>
      <c r="HM1098" s="56"/>
    </row>
    <row r="1099" spans="2:221" x14ac:dyDescent="0.25">
      <c r="B1099" s="56"/>
      <c r="C1099" s="56"/>
      <c r="D1099" s="56"/>
      <c r="E1099" s="56"/>
      <c r="F1099" s="56"/>
      <c r="G1099" s="56"/>
      <c r="H1099" s="56"/>
      <c r="I1099" s="56"/>
      <c r="J1099" s="56"/>
      <c r="K1099" s="56"/>
      <c r="L1099" s="56"/>
      <c r="M1099" s="56"/>
      <c r="N1099" s="56"/>
      <c r="O1099" s="56"/>
      <c r="P1099" s="56"/>
      <c r="Q1099" s="56"/>
      <c r="R1099" s="56"/>
      <c r="S1099" s="56"/>
      <c r="T1099" s="56"/>
      <c r="U1099" s="56"/>
      <c r="V1099" s="56"/>
      <c r="W1099" s="56"/>
      <c r="X1099" s="56"/>
      <c r="Y1099" s="56"/>
      <c r="Z1099" s="56"/>
      <c r="AA1099" s="56"/>
      <c r="AB1099" s="56"/>
      <c r="AC1099" s="56"/>
      <c r="AD1099" s="56"/>
      <c r="AE1099" s="56"/>
      <c r="AF1099" s="56"/>
      <c r="AG1099" s="56"/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/>
      <c r="BF1099" s="56"/>
      <c r="BG1099" s="56"/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  <c r="BU1099" s="56"/>
      <c r="BV1099" s="56"/>
      <c r="BW1099" s="56"/>
      <c r="BX1099" s="56"/>
      <c r="BY1099" s="56"/>
      <c r="BZ1099" s="56"/>
      <c r="CA1099" s="56"/>
      <c r="CB1099" s="56"/>
      <c r="CC1099" s="56"/>
      <c r="CD1099" s="56"/>
      <c r="CE1099" s="56"/>
      <c r="CF1099" s="56"/>
      <c r="CG1099" s="56"/>
      <c r="CH1099" s="56"/>
      <c r="CI1099" s="56"/>
      <c r="CJ1099" s="56"/>
      <c r="CK1099" s="56"/>
      <c r="CL1099" s="56"/>
      <c r="CM1099" s="56"/>
      <c r="CN1099" s="56"/>
      <c r="CO1099" s="56"/>
      <c r="CP1099" s="56"/>
      <c r="CQ1099" s="56"/>
      <c r="CR1099" s="56"/>
      <c r="CS1099" s="56"/>
      <c r="CT1099" s="56"/>
      <c r="CU1099" s="56"/>
      <c r="CV1099" s="56"/>
      <c r="CW1099" s="56"/>
      <c r="CX1099" s="56"/>
      <c r="CY1099" s="56"/>
      <c r="CZ1099" s="56"/>
      <c r="DA1099" s="56"/>
      <c r="DB1099" s="56"/>
      <c r="DC1099" s="56"/>
      <c r="DD1099" s="56"/>
      <c r="DE1099" s="56"/>
      <c r="DF1099" s="56"/>
      <c r="DG1099" s="56"/>
      <c r="DH1099" s="56"/>
      <c r="DI1099" s="56"/>
      <c r="DJ1099" s="56"/>
      <c r="DK1099" s="56"/>
      <c r="DL1099" s="56"/>
      <c r="DM1099" s="56"/>
      <c r="DN1099" s="56"/>
      <c r="DO1099" s="56"/>
      <c r="DP1099" s="56"/>
      <c r="DQ1099" s="56"/>
      <c r="DR1099" s="56"/>
      <c r="DS1099" s="56"/>
      <c r="DT1099" s="56"/>
      <c r="DU1099" s="56"/>
      <c r="DV1099" s="56"/>
      <c r="DW1099" s="56"/>
      <c r="DX1099" s="56"/>
      <c r="DY1099" s="56"/>
      <c r="DZ1099" s="56"/>
      <c r="EA1099" s="56"/>
      <c r="EB1099" s="56"/>
      <c r="EC1099" s="56"/>
      <c r="ED1099" s="56"/>
      <c r="EE1099" s="56"/>
      <c r="EF1099" s="56"/>
      <c r="EG1099" s="56"/>
      <c r="EH1099" s="56"/>
      <c r="EI1099" s="56"/>
      <c r="EJ1099" s="56"/>
      <c r="EK1099" s="56"/>
      <c r="EL1099" s="56"/>
      <c r="EM1099" s="56"/>
      <c r="EN1099" s="56"/>
      <c r="EO1099" s="56"/>
      <c r="EP1099" s="56"/>
      <c r="EQ1099" s="56"/>
      <c r="ER1099" s="56"/>
      <c r="ES1099" s="56"/>
      <c r="ET1099" s="56"/>
      <c r="EU1099" s="56"/>
      <c r="EV1099" s="56"/>
      <c r="EW1099" s="56"/>
      <c r="EX1099" s="56"/>
      <c r="EY1099" s="56"/>
      <c r="EZ1099" s="56"/>
      <c r="FA1099" s="56"/>
      <c r="FB1099" s="56"/>
      <c r="FC1099" s="56"/>
      <c r="FD1099" s="56"/>
      <c r="FE1099" s="56"/>
      <c r="FF1099" s="56"/>
      <c r="FG1099" s="56"/>
      <c r="FH1099" s="56"/>
      <c r="FI1099" s="56"/>
      <c r="FJ1099" s="56"/>
      <c r="FK1099" s="56"/>
      <c r="FL1099" s="56"/>
      <c r="FM1099" s="56"/>
      <c r="FN1099" s="56"/>
      <c r="FO1099" s="56"/>
      <c r="FP1099" s="56"/>
      <c r="FQ1099" s="56"/>
      <c r="FR1099" s="56"/>
      <c r="FS1099" s="56"/>
      <c r="FT1099" s="56"/>
      <c r="FU1099" s="56"/>
      <c r="FV1099" s="56"/>
      <c r="FW1099" s="56"/>
      <c r="FX1099" s="56"/>
      <c r="FY1099" s="56"/>
      <c r="FZ1099" s="56"/>
      <c r="GA1099" s="56"/>
      <c r="GB1099" s="56"/>
      <c r="GC1099" s="56"/>
      <c r="GD1099" s="56"/>
      <c r="GE1099" s="56"/>
      <c r="GF1099" s="56"/>
      <c r="GG1099" s="56"/>
      <c r="GH1099" s="56"/>
      <c r="GI1099" s="56"/>
      <c r="GJ1099" s="56"/>
      <c r="GK1099" s="56"/>
      <c r="GL1099" s="56"/>
      <c r="GM1099" s="56"/>
      <c r="GN1099" s="56"/>
      <c r="GO1099" s="56"/>
      <c r="GP1099" s="56"/>
      <c r="GQ1099" s="56"/>
      <c r="GR1099" s="56"/>
      <c r="GS1099" s="56"/>
      <c r="GT1099" s="56"/>
      <c r="GU1099" s="56"/>
      <c r="GV1099" s="56"/>
      <c r="GW1099" s="56"/>
      <c r="GX1099" s="56"/>
      <c r="GY1099" s="56"/>
      <c r="GZ1099" s="56"/>
      <c r="HA1099" s="56"/>
      <c r="HB1099" s="56"/>
      <c r="HC1099" s="56"/>
      <c r="HD1099" s="56"/>
      <c r="HE1099" s="56"/>
      <c r="HF1099" s="56"/>
      <c r="HG1099" s="56"/>
      <c r="HH1099" s="56"/>
      <c r="HI1099" s="56"/>
      <c r="HJ1099" s="56"/>
      <c r="HK1099" s="56"/>
      <c r="HL1099" s="56"/>
      <c r="HM1099" s="56"/>
    </row>
    <row r="1100" spans="2:221" x14ac:dyDescent="0.25">
      <c r="B1100" s="56"/>
      <c r="C1100" s="56"/>
      <c r="D1100" s="56"/>
      <c r="E1100" s="56"/>
      <c r="F1100" s="56"/>
      <c r="G1100" s="56"/>
      <c r="H1100" s="56"/>
      <c r="I1100" s="56"/>
      <c r="J1100" s="56"/>
      <c r="K1100" s="56"/>
      <c r="L1100" s="56"/>
      <c r="M1100" s="56"/>
      <c r="N1100" s="56"/>
      <c r="O1100" s="56"/>
      <c r="P1100" s="56"/>
      <c r="Q1100" s="56"/>
      <c r="R1100" s="56"/>
      <c r="S1100" s="56"/>
      <c r="T1100" s="56"/>
      <c r="U1100" s="56"/>
      <c r="V1100" s="56"/>
      <c r="W1100" s="56"/>
      <c r="X1100" s="56"/>
      <c r="Y1100" s="56"/>
      <c r="Z1100" s="56"/>
      <c r="AA1100" s="56"/>
      <c r="AB1100" s="56"/>
      <c r="AC1100" s="56"/>
      <c r="AD1100" s="56"/>
      <c r="AE1100" s="56"/>
      <c r="AF1100" s="56"/>
      <c r="AG1100" s="56"/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/>
      <c r="BF1100" s="56"/>
      <c r="BG1100" s="56"/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  <c r="BU1100" s="56"/>
      <c r="BV1100" s="56"/>
      <c r="BW1100" s="56"/>
      <c r="BX1100" s="56"/>
      <c r="BY1100" s="56"/>
      <c r="BZ1100" s="56"/>
      <c r="CA1100" s="56"/>
      <c r="CB1100" s="56"/>
      <c r="CC1100" s="56"/>
      <c r="CD1100" s="56"/>
      <c r="CE1100" s="56"/>
      <c r="CF1100" s="56"/>
      <c r="CG1100" s="56"/>
      <c r="CH1100" s="56"/>
      <c r="CI1100" s="56"/>
      <c r="CJ1100" s="56"/>
      <c r="CK1100" s="56"/>
      <c r="CL1100" s="56"/>
      <c r="CM1100" s="56"/>
      <c r="CN1100" s="56"/>
      <c r="CO1100" s="56"/>
      <c r="CP1100" s="56"/>
      <c r="CQ1100" s="56"/>
      <c r="CR1100" s="56"/>
      <c r="CS1100" s="56"/>
      <c r="CT1100" s="56"/>
      <c r="CU1100" s="56"/>
      <c r="CV1100" s="56"/>
      <c r="CW1100" s="56"/>
      <c r="CX1100" s="56"/>
      <c r="CY1100" s="56"/>
      <c r="CZ1100" s="56"/>
      <c r="DA1100" s="56"/>
      <c r="DB1100" s="56"/>
      <c r="DC1100" s="56"/>
      <c r="DD1100" s="56"/>
      <c r="DE1100" s="56"/>
      <c r="DF1100" s="56"/>
      <c r="DG1100" s="56"/>
      <c r="DH1100" s="56"/>
      <c r="DI1100" s="56"/>
      <c r="DJ1100" s="56"/>
      <c r="DK1100" s="56"/>
      <c r="DL1100" s="56"/>
      <c r="DM1100" s="56"/>
      <c r="DN1100" s="56"/>
      <c r="DO1100" s="56"/>
      <c r="DP1100" s="56"/>
      <c r="DQ1100" s="56"/>
      <c r="DR1100" s="56"/>
      <c r="DS1100" s="56"/>
      <c r="DT1100" s="56"/>
      <c r="DU1100" s="56"/>
      <c r="DV1100" s="56"/>
      <c r="DW1100" s="56"/>
      <c r="DX1100" s="56"/>
      <c r="DY1100" s="56"/>
      <c r="DZ1100" s="56"/>
      <c r="EA1100" s="56"/>
      <c r="EB1100" s="56"/>
      <c r="EC1100" s="56"/>
      <c r="ED1100" s="56"/>
      <c r="EE1100" s="56"/>
      <c r="EF1100" s="56"/>
      <c r="EG1100" s="56"/>
      <c r="EH1100" s="56"/>
      <c r="EI1100" s="56"/>
      <c r="EJ1100" s="56"/>
      <c r="EK1100" s="56"/>
      <c r="EL1100" s="56"/>
      <c r="EM1100" s="56"/>
      <c r="EN1100" s="56"/>
      <c r="EO1100" s="56"/>
      <c r="EP1100" s="56"/>
      <c r="EQ1100" s="56"/>
      <c r="ER1100" s="56"/>
      <c r="ES1100" s="56"/>
      <c r="ET1100" s="56"/>
      <c r="EU1100" s="56"/>
      <c r="EV1100" s="56"/>
      <c r="EW1100" s="56"/>
      <c r="EX1100" s="56"/>
      <c r="EY1100" s="56"/>
      <c r="EZ1100" s="56"/>
      <c r="FA1100" s="56"/>
      <c r="FB1100" s="56"/>
      <c r="FC1100" s="56"/>
      <c r="FD1100" s="56"/>
      <c r="FE1100" s="56"/>
      <c r="FF1100" s="56"/>
      <c r="FG1100" s="56"/>
      <c r="FH1100" s="56"/>
      <c r="FI1100" s="56"/>
      <c r="FJ1100" s="56"/>
      <c r="FK1100" s="56"/>
      <c r="FL1100" s="56"/>
      <c r="FM1100" s="56"/>
      <c r="FN1100" s="56"/>
      <c r="FO1100" s="56"/>
      <c r="FP1100" s="56"/>
      <c r="FQ1100" s="56"/>
      <c r="FR1100" s="56"/>
      <c r="FS1100" s="56"/>
      <c r="FT1100" s="56"/>
      <c r="FU1100" s="56"/>
      <c r="FV1100" s="56"/>
      <c r="FW1100" s="56"/>
      <c r="FX1100" s="56"/>
      <c r="FY1100" s="56"/>
      <c r="FZ1100" s="56"/>
      <c r="GA1100" s="56"/>
      <c r="GB1100" s="56"/>
      <c r="GC1100" s="56"/>
      <c r="GD1100" s="56"/>
      <c r="GE1100" s="56"/>
      <c r="GF1100" s="56"/>
      <c r="GG1100" s="56"/>
      <c r="GH1100" s="56"/>
      <c r="GI1100" s="56"/>
      <c r="GJ1100" s="56"/>
      <c r="GK1100" s="56"/>
      <c r="GL1100" s="56"/>
      <c r="GM1100" s="56"/>
      <c r="GN1100" s="56"/>
      <c r="GO1100" s="56"/>
      <c r="GP1100" s="56"/>
      <c r="GQ1100" s="56"/>
      <c r="GR1100" s="56"/>
      <c r="GS1100" s="56"/>
      <c r="GT1100" s="56"/>
      <c r="GU1100" s="56"/>
      <c r="GV1100" s="56"/>
      <c r="GW1100" s="56"/>
      <c r="GX1100" s="56"/>
      <c r="GY1100" s="56"/>
      <c r="GZ1100" s="56"/>
      <c r="HA1100" s="56"/>
      <c r="HB1100" s="56"/>
      <c r="HC1100" s="56"/>
      <c r="HD1100" s="56"/>
      <c r="HE1100" s="56"/>
      <c r="HF1100" s="56"/>
      <c r="HG1100" s="56"/>
      <c r="HH1100" s="56"/>
      <c r="HI1100" s="56"/>
      <c r="HJ1100" s="56"/>
      <c r="HK1100" s="56"/>
      <c r="HL1100" s="56"/>
      <c r="HM1100" s="56"/>
    </row>
    <row r="1101" spans="2:221" x14ac:dyDescent="0.25">
      <c r="B1101" s="56"/>
      <c r="C1101" s="56"/>
      <c r="D1101" s="56"/>
      <c r="E1101" s="56"/>
      <c r="F1101" s="56"/>
      <c r="G1101" s="56"/>
      <c r="H1101" s="56"/>
      <c r="I1101" s="56"/>
      <c r="J1101" s="56"/>
      <c r="K1101" s="56"/>
      <c r="L1101" s="56"/>
      <c r="M1101" s="56"/>
      <c r="N1101" s="56"/>
      <c r="O1101" s="56"/>
      <c r="P1101" s="56"/>
      <c r="Q1101" s="56"/>
      <c r="R1101" s="56"/>
      <c r="S1101" s="56"/>
      <c r="T1101" s="56"/>
      <c r="U1101" s="56"/>
      <c r="V1101" s="56"/>
      <c r="W1101" s="56"/>
      <c r="X1101" s="56"/>
      <c r="Y1101" s="56"/>
      <c r="Z1101" s="56"/>
      <c r="AA1101" s="56"/>
      <c r="AB1101" s="56"/>
      <c r="AC1101" s="56"/>
      <c r="AD1101" s="56"/>
      <c r="AE1101" s="56"/>
      <c r="AF1101" s="56"/>
      <c r="AG1101" s="56"/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/>
      <c r="BF1101" s="56"/>
      <c r="BG1101" s="56"/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  <c r="BU1101" s="56"/>
      <c r="BV1101" s="56"/>
      <c r="BW1101" s="56"/>
      <c r="BX1101" s="56"/>
      <c r="BY1101" s="56"/>
      <c r="BZ1101" s="56"/>
      <c r="CA1101" s="56"/>
      <c r="CB1101" s="56"/>
      <c r="CC1101" s="56"/>
      <c r="CD1101" s="56"/>
      <c r="CE1101" s="56"/>
      <c r="CF1101" s="56"/>
      <c r="CG1101" s="56"/>
      <c r="CH1101" s="56"/>
      <c r="CI1101" s="56"/>
      <c r="CJ1101" s="56"/>
      <c r="CK1101" s="56"/>
      <c r="CL1101" s="56"/>
      <c r="CM1101" s="56"/>
      <c r="CN1101" s="56"/>
      <c r="CO1101" s="56"/>
      <c r="CP1101" s="56"/>
      <c r="CQ1101" s="56"/>
      <c r="CR1101" s="56"/>
      <c r="CS1101" s="56"/>
      <c r="CT1101" s="56"/>
      <c r="CU1101" s="56"/>
      <c r="CV1101" s="56"/>
      <c r="CW1101" s="56"/>
      <c r="CX1101" s="56"/>
      <c r="CY1101" s="56"/>
      <c r="CZ1101" s="56"/>
      <c r="DA1101" s="56"/>
      <c r="DB1101" s="56"/>
      <c r="DC1101" s="56"/>
      <c r="DD1101" s="56"/>
      <c r="DE1101" s="56"/>
      <c r="DF1101" s="56"/>
      <c r="DG1101" s="56"/>
      <c r="DH1101" s="56"/>
      <c r="DI1101" s="56"/>
      <c r="DJ1101" s="56"/>
      <c r="DK1101" s="56"/>
      <c r="DL1101" s="56"/>
      <c r="DM1101" s="56"/>
      <c r="DN1101" s="56"/>
      <c r="DO1101" s="56"/>
      <c r="DP1101" s="56"/>
      <c r="DQ1101" s="56"/>
      <c r="DR1101" s="56"/>
      <c r="DS1101" s="56"/>
      <c r="DT1101" s="56"/>
      <c r="DU1101" s="56"/>
      <c r="DV1101" s="56"/>
      <c r="DW1101" s="56"/>
      <c r="DX1101" s="56"/>
      <c r="DY1101" s="56"/>
      <c r="DZ1101" s="56"/>
      <c r="EA1101" s="56"/>
      <c r="EB1101" s="56"/>
      <c r="EC1101" s="56"/>
      <c r="ED1101" s="56"/>
      <c r="EE1101" s="56"/>
      <c r="EF1101" s="56"/>
      <c r="EG1101" s="56"/>
      <c r="EH1101" s="56"/>
      <c r="EI1101" s="56"/>
      <c r="EJ1101" s="56"/>
      <c r="EK1101" s="56"/>
      <c r="EL1101" s="56"/>
      <c r="EM1101" s="56"/>
      <c r="EN1101" s="56"/>
      <c r="EO1101" s="56"/>
      <c r="EP1101" s="56"/>
      <c r="EQ1101" s="56"/>
      <c r="ER1101" s="56"/>
      <c r="ES1101" s="56"/>
      <c r="ET1101" s="56"/>
      <c r="EU1101" s="56"/>
      <c r="EV1101" s="56"/>
      <c r="EW1101" s="56"/>
      <c r="EX1101" s="56"/>
      <c r="EY1101" s="56"/>
      <c r="EZ1101" s="56"/>
      <c r="FA1101" s="56"/>
      <c r="FB1101" s="56"/>
      <c r="FC1101" s="56"/>
      <c r="FD1101" s="56"/>
      <c r="FE1101" s="56"/>
      <c r="FF1101" s="56"/>
      <c r="FG1101" s="56"/>
      <c r="FH1101" s="56"/>
      <c r="FI1101" s="56"/>
      <c r="FJ1101" s="56"/>
      <c r="FK1101" s="56"/>
      <c r="FL1101" s="56"/>
      <c r="FM1101" s="56"/>
      <c r="FN1101" s="56"/>
      <c r="FO1101" s="56"/>
      <c r="FP1101" s="56"/>
      <c r="FQ1101" s="56"/>
      <c r="FR1101" s="56"/>
      <c r="FS1101" s="56"/>
      <c r="FT1101" s="56"/>
      <c r="FU1101" s="56"/>
      <c r="FV1101" s="56"/>
      <c r="FW1101" s="56"/>
      <c r="FX1101" s="56"/>
      <c r="FY1101" s="56"/>
      <c r="FZ1101" s="56"/>
      <c r="GA1101" s="56"/>
      <c r="GB1101" s="56"/>
      <c r="GC1101" s="56"/>
      <c r="GD1101" s="56"/>
      <c r="GE1101" s="56"/>
      <c r="GF1101" s="56"/>
      <c r="GG1101" s="56"/>
      <c r="GH1101" s="56"/>
      <c r="GI1101" s="56"/>
      <c r="GJ1101" s="56"/>
      <c r="GK1101" s="56"/>
      <c r="GL1101" s="56"/>
      <c r="GM1101" s="56"/>
      <c r="GN1101" s="56"/>
      <c r="GO1101" s="56"/>
      <c r="GP1101" s="56"/>
      <c r="GQ1101" s="56"/>
      <c r="GR1101" s="56"/>
      <c r="GS1101" s="56"/>
      <c r="GT1101" s="56"/>
      <c r="GU1101" s="56"/>
      <c r="GV1101" s="56"/>
      <c r="GW1101" s="56"/>
      <c r="GX1101" s="56"/>
      <c r="GY1101" s="56"/>
      <c r="GZ1101" s="56"/>
      <c r="HA1101" s="56"/>
      <c r="HB1101" s="56"/>
      <c r="HC1101" s="56"/>
      <c r="HD1101" s="56"/>
      <c r="HE1101" s="56"/>
      <c r="HF1101" s="56"/>
      <c r="HG1101" s="56"/>
      <c r="HH1101" s="56"/>
      <c r="HI1101" s="56"/>
      <c r="HJ1101" s="56"/>
      <c r="HK1101" s="56"/>
      <c r="HL1101" s="56"/>
      <c r="HM1101" s="56"/>
    </row>
    <row r="1102" spans="2:221" x14ac:dyDescent="0.25">
      <c r="B1102" s="56"/>
      <c r="C1102" s="56"/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6"/>
      <c r="O1102" s="56"/>
      <c r="P1102" s="56"/>
      <c r="Q1102" s="56"/>
      <c r="R1102" s="56"/>
      <c r="S1102" s="56"/>
      <c r="T1102" s="56"/>
      <c r="U1102" s="56"/>
      <c r="V1102" s="56"/>
      <c r="W1102" s="56"/>
      <c r="X1102" s="56"/>
      <c r="Y1102" s="56"/>
      <c r="Z1102" s="56"/>
      <c r="AA1102" s="56"/>
      <c r="AB1102" s="56"/>
      <c r="AC1102" s="56"/>
      <c r="AD1102" s="56"/>
      <c r="AE1102" s="56"/>
      <c r="AF1102" s="56"/>
      <c r="AG1102" s="56"/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/>
      <c r="BF1102" s="56"/>
      <c r="BG1102" s="56"/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  <c r="BU1102" s="56"/>
      <c r="BV1102" s="56"/>
      <c r="BW1102" s="56"/>
      <c r="BX1102" s="56"/>
      <c r="BY1102" s="56"/>
      <c r="BZ1102" s="56"/>
      <c r="CA1102" s="56"/>
      <c r="CB1102" s="56"/>
      <c r="CC1102" s="56"/>
      <c r="CD1102" s="56"/>
      <c r="CE1102" s="56"/>
      <c r="CF1102" s="56"/>
      <c r="CG1102" s="56"/>
      <c r="CH1102" s="56"/>
      <c r="CI1102" s="56"/>
      <c r="CJ1102" s="56"/>
      <c r="CK1102" s="56"/>
      <c r="CL1102" s="56"/>
      <c r="CM1102" s="56"/>
      <c r="CN1102" s="56"/>
      <c r="CO1102" s="56"/>
      <c r="CP1102" s="56"/>
      <c r="CQ1102" s="56"/>
      <c r="CR1102" s="56"/>
      <c r="CS1102" s="56"/>
      <c r="CT1102" s="56"/>
      <c r="CU1102" s="56"/>
      <c r="CV1102" s="56"/>
      <c r="CW1102" s="56"/>
      <c r="CX1102" s="56"/>
      <c r="CY1102" s="56"/>
      <c r="CZ1102" s="56"/>
      <c r="DA1102" s="56"/>
      <c r="DB1102" s="56"/>
      <c r="DC1102" s="56"/>
      <c r="DD1102" s="56"/>
      <c r="DE1102" s="56"/>
      <c r="DF1102" s="56"/>
      <c r="DG1102" s="56"/>
      <c r="DH1102" s="56"/>
      <c r="DI1102" s="56"/>
      <c r="DJ1102" s="56"/>
      <c r="DK1102" s="56"/>
      <c r="DL1102" s="56"/>
      <c r="DM1102" s="56"/>
      <c r="DN1102" s="56"/>
      <c r="DO1102" s="56"/>
      <c r="DP1102" s="56"/>
      <c r="DQ1102" s="56"/>
      <c r="DR1102" s="56"/>
      <c r="DS1102" s="56"/>
      <c r="DT1102" s="56"/>
      <c r="DU1102" s="56"/>
      <c r="DV1102" s="56"/>
      <c r="DW1102" s="56"/>
      <c r="DX1102" s="56"/>
      <c r="DY1102" s="56"/>
      <c r="DZ1102" s="56"/>
      <c r="EA1102" s="56"/>
      <c r="EB1102" s="56"/>
      <c r="EC1102" s="56"/>
      <c r="ED1102" s="56"/>
      <c r="EE1102" s="56"/>
      <c r="EF1102" s="56"/>
      <c r="EG1102" s="56"/>
      <c r="EH1102" s="56"/>
      <c r="EI1102" s="56"/>
      <c r="EJ1102" s="56"/>
      <c r="EK1102" s="56"/>
      <c r="EL1102" s="56"/>
      <c r="EM1102" s="56"/>
      <c r="EN1102" s="56"/>
      <c r="EO1102" s="56"/>
      <c r="EP1102" s="56"/>
      <c r="EQ1102" s="56"/>
      <c r="ER1102" s="56"/>
      <c r="ES1102" s="56"/>
      <c r="ET1102" s="56"/>
      <c r="EU1102" s="56"/>
      <c r="EV1102" s="56"/>
      <c r="EW1102" s="56"/>
      <c r="EX1102" s="56"/>
      <c r="EY1102" s="56"/>
      <c r="EZ1102" s="56"/>
      <c r="FA1102" s="56"/>
      <c r="FB1102" s="56"/>
      <c r="FC1102" s="56"/>
      <c r="FD1102" s="56"/>
      <c r="FE1102" s="56"/>
      <c r="FF1102" s="56"/>
      <c r="FG1102" s="56"/>
      <c r="FH1102" s="56"/>
      <c r="FI1102" s="56"/>
      <c r="FJ1102" s="56"/>
      <c r="FK1102" s="56"/>
      <c r="FL1102" s="56"/>
      <c r="FM1102" s="56"/>
      <c r="FN1102" s="56"/>
      <c r="FO1102" s="56"/>
      <c r="FP1102" s="56"/>
      <c r="FQ1102" s="56"/>
      <c r="FR1102" s="56"/>
      <c r="FS1102" s="56"/>
      <c r="FT1102" s="56"/>
      <c r="FU1102" s="56"/>
      <c r="FV1102" s="56"/>
      <c r="FW1102" s="56"/>
      <c r="FX1102" s="56"/>
      <c r="FY1102" s="56"/>
      <c r="FZ1102" s="56"/>
      <c r="GA1102" s="56"/>
      <c r="GB1102" s="56"/>
      <c r="GC1102" s="56"/>
      <c r="GD1102" s="56"/>
      <c r="GE1102" s="56"/>
      <c r="GF1102" s="56"/>
      <c r="GG1102" s="56"/>
      <c r="GH1102" s="56"/>
      <c r="GI1102" s="56"/>
      <c r="GJ1102" s="56"/>
      <c r="GK1102" s="56"/>
      <c r="GL1102" s="56"/>
      <c r="GM1102" s="56"/>
      <c r="GN1102" s="56"/>
      <c r="GO1102" s="56"/>
      <c r="GP1102" s="56"/>
      <c r="GQ1102" s="56"/>
      <c r="GR1102" s="56"/>
      <c r="GS1102" s="56"/>
      <c r="GT1102" s="56"/>
      <c r="GU1102" s="56"/>
      <c r="GV1102" s="56"/>
      <c r="GW1102" s="56"/>
      <c r="GX1102" s="56"/>
      <c r="GY1102" s="56"/>
      <c r="GZ1102" s="56"/>
      <c r="HA1102" s="56"/>
      <c r="HB1102" s="56"/>
      <c r="HC1102" s="56"/>
      <c r="HD1102" s="56"/>
      <c r="HE1102" s="56"/>
      <c r="HF1102" s="56"/>
      <c r="HG1102" s="56"/>
      <c r="HH1102" s="56"/>
      <c r="HI1102" s="56"/>
      <c r="HJ1102" s="56"/>
      <c r="HK1102" s="56"/>
      <c r="HL1102" s="56"/>
      <c r="HM1102" s="56"/>
    </row>
    <row r="1103" spans="2:221" x14ac:dyDescent="0.25">
      <c r="B1103" s="56"/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6"/>
      <c r="R1103" s="56"/>
      <c r="S1103" s="56"/>
      <c r="T1103" s="56"/>
      <c r="U1103" s="56"/>
      <c r="V1103" s="56"/>
      <c r="W1103" s="56"/>
      <c r="X1103" s="56"/>
      <c r="Y1103" s="56"/>
      <c r="Z1103" s="56"/>
      <c r="AA1103" s="56"/>
      <c r="AB1103" s="56"/>
      <c r="AC1103" s="56"/>
      <c r="AD1103" s="56"/>
      <c r="AE1103" s="56"/>
      <c r="AF1103" s="56"/>
      <c r="AG1103" s="56"/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56"/>
      <c r="BZ1103" s="56"/>
      <c r="CA1103" s="56"/>
      <c r="CB1103" s="56"/>
      <c r="CC1103" s="56"/>
      <c r="CD1103" s="56"/>
      <c r="CE1103" s="56"/>
      <c r="CF1103" s="56"/>
      <c r="CG1103" s="56"/>
      <c r="CH1103" s="56"/>
      <c r="CI1103" s="56"/>
      <c r="CJ1103" s="56"/>
      <c r="CK1103" s="56"/>
      <c r="CL1103" s="56"/>
      <c r="CM1103" s="56"/>
      <c r="CN1103" s="56"/>
      <c r="CO1103" s="56"/>
      <c r="CP1103" s="56"/>
      <c r="CQ1103" s="56"/>
      <c r="CR1103" s="56"/>
      <c r="CS1103" s="56"/>
      <c r="CT1103" s="56"/>
      <c r="CU1103" s="56"/>
      <c r="CV1103" s="56"/>
      <c r="CW1103" s="56"/>
      <c r="CX1103" s="56"/>
      <c r="CY1103" s="56"/>
      <c r="CZ1103" s="56"/>
      <c r="DA1103" s="56"/>
      <c r="DB1103" s="56"/>
      <c r="DC1103" s="56"/>
      <c r="DD1103" s="56"/>
      <c r="DE1103" s="56"/>
      <c r="DF1103" s="56"/>
      <c r="DG1103" s="56"/>
      <c r="DH1103" s="56"/>
      <c r="DI1103" s="56"/>
      <c r="DJ1103" s="56"/>
      <c r="DK1103" s="56"/>
      <c r="DL1103" s="56"/>
      <c r="DM1103" s="56"/>
      <c r="DN1103" s="56"/>
      <c r="DO1103" s="56"/>
      <c r="DP1103" s="56"/>
      <c r="DQ1103" s="56"/>
      <c r="DR1103" s="56"/>
      <c r="DS1103" s="56"/>
      <c r="DT1103" s="56"/>
      <c r="DU1103" s="56"/>
      <c r="DV1103" s="56"/>
      <c r="DW1103" s="56"/>
      <c r="DX1103" s="56"/>
      <c r="DY1103" s="56"/>
      <c r="DZ1103" s="56"/>
      <c r="EA1103" s="56"/>
      <c r="EB1103" s="56"/>
      <c r="EC1103" s="56"/>
      <c r="ED1103" s="56"/>
      <c r="EE1103" s="56"/>
      <c r="EF1103" s="56"/>
      <c r="EG1103" s="56"/>
      <c r="EH1103" s="56"/>
      <c r="EI1103" s="56"/>
      <c r="EJ1103" s="56"/>
      <c r="EK1103" s="56"/>
      <c r="EL1103" s="56"/>
      <c r="EM1103" s="56"/>
      <c r="EN1103" s="56"/>
      <c r="EO1103" s="56"/>
      <c r="EP1103" s="56"/>
      <c r="EQ1103" s="56"/>
      <c r="ER1103" s="56"/>
      <c r="ES1103" s="56"/>
      <c r="ET1103" s="56"/>
      <c r="EU1103" s="56"/>
      <c r="EV1103" s="56"/>
      <c r="EW1103" s="56"/>
      <c r="EX1103" s="56"/>
      <c r="EY1103" s="56"/>
      <c r="EZ1103" s="56"/>
      <c r="FA1103" s="56"/>
      <c r="FB1103" s="56"/>
      <c r="FC1103" s="56"/>
      <c r="FD1103" s="56"/>
      <c r="FE1103" s="56"/>
      <c r="FF1103" s="56"/>
      <c r="FG1103" s="56"/>
      <c r="FH1103" s="56"/>
      <c r="FI1103" s="56"/>
      <c r="FJ1103" s="56"/>
      <c r="FK1103" s="56"/>
      <c r="FL1103" s="56"/>
      <c r="FM1103" s="56"/>
      <c r="FN1103" s="56"/>
      <c r="FO1103" s="56"/>
      <c r="FP1103" s="56"/>
      <c r="FQ1103" s="56"/>
      <c r="FR1103" s="56"/>
      <c r="FS1103" s="56"/>
      <c r="FT1103" s="56"/>
      <c r="FU1103" s="56"/>
      <c r="FV1103" s="56"/>
      <c r="FW1103" s="56"/>
      <c r="FX1103" s="56"/>
      <c r="FY1103" s="56"/>
      <c r="FZ1103" s="56"/>
      <c r="GA1103" s="56"/>
      <c r="GB1103" s="56"/>
      <c r="GC1103" s="56"/>
      <c r="GD1103" s="56"/>
      <c r="GE1103" s="56"/>
      <c r="GF1103" s="56"/>
      <c r="GG1103" s="56"/>
      <c r="GH1103" s="56"/>
      <c r="GI1103" s="56"/>
      <c r="GJ1103" s="56"/>
      <c r="GK1103" s="56"/>
      <c r="GL1103" s="56"/>
      <c r="GM1103" s="56"/>
      <c r="GN1103" s="56"/>
      <c r="GO1103" s="56"/>
      <c r="GP1103" s="56"/>
      <c r="GQ1103" s="56"/>
      <c r="GR1103" s="56"/>
      <c r="GS1103" s="56"/>
      <c r="GT1103" s="56"/>
      <c r="GU1103" s="56"/>
      <c r="GV1103" s="56"/>
      <c r="GW1103" s="56"/>
      <c r="GX1103" s="56"/>
      <c r="GY1103" s="56"/>
      <c r="GZ1103" s="56"/>
      <c r="HA1103" s="56"/>
      <c r="HB1103" s="56"/>
      <c r="HC1103" s="56"/>
      <c r="HD1103" s="56"/>
      <c r="HE1103" s="56"/>
      <c r="HF1103" s="56"/>
      <c r="HG1103" s="56"/>
      <c r="HH1103" s="56"/>
      <c r="HI1103" s="56"/>
      <c r="HJ1103" s="56"/>
      <c r="HK1103" s="56"/>
      <c r="HL1103" s="56"/>
      <c r="HM1103" s="56"/>
    </row>
    <row r="1104" spans="2:221" x14ac:dyDescent="0.25">
      <c r="B1104" s="56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  <c r="O1104" s="56"/>
      <c r="P1104" s="56"/>
      <c r="Q1104" s="56"/>
      <c r="R1104" s="56"/>
      <c r="S1104" s="56"/>
      <c r="T1104" s="56"/>
      <c r="U1104" s="56"/>
      <c r="V1104" s="56"/>
      <c r="W1104" s="56"/>
      <c r="X1104" s="56"/>
      <c r="Y1104" s="56"/>
      <c r="Z1104" s="56"/>
      <c r="AA1104" s="56"/>
      <c r="AB1104" s="56"/>
      <c r="AC1104" s="56"/>
      <c r="AD1104" s="56"/>
      <c r="AE1104" s="56"/>
      <c r="AF1104" s="56"/>
      <c r="AG1104" s="56"/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  <c r="BU1104" s="56"/>
      <c r="BV1104" s="56"/>
      <c r="BW1104" s="56"/>
      <c r="BX1104" s="56"/>
      <c r="BY1104" s="56"/>
      <c r="BZ1104" s="56"/>
      <c r="CA1104" s="56"/>
      <c r="CB1104" s="56"/>
      <c r="CC1104" s="56"/>
      <c r="CD1104" s="56"/>
      <c r="CE1104" s="56"/>
      <c r="CF1104" s="56"/>
      <c r="CG1104" s="56"/>
      <c r="CH1104" s="56"/>
      <c r="CI1104" s="56"/>
      <c r="CJ1104" s="56"/>
      <c r="CK1104" s="56"/>
      <c r="CL1104" s="56"/>
      <c r="CM1104" s="56"/>
      <c r="CN1104" s="56"/>
      <c r="CO1104" s="56"/>
      <c r="CP1104" s="56"/>
      <c r="CQ1104" s="56"/>
      <c r="CR1104" s="56"/>
      <c r="CS1104" s="56"/>
      <c r="CT1104" s="56"/>
      <c r="CU1104" s="56"/>
      <c r="CV1104" s="56"/>
      <c r="CW1104" s="56"/>
      <c r="CX1104" s="56"/>
      <c r="CY1104" s="56"/>
      <c r="CZ1104" s="56"/>
      <c r="DA1104" s="56"/>
      <c r="DB1104" s="56"/>
      <c r="DC1104" s="56"/>
      <c r="DD1104" s="56"/>
      <c r="DE1104" s="56"/>
      <c r="DF1104" s="56"/>
      <c r="DG1104" s="56"/>
      <c r="DH1104" s="56"/>
      <c r="DI1104" s="56"/>
      <c r="DJ1104" s="56"/>
      <c r="DK1104" s="56"/>
      <c r="DL1104" s="56"/>
      <c r="DM1104" s="56"/>
      <c r="DN1104" s="56"/>
      <c r="DO1104" s="56"/>
      <c r="DP1104" s="56"/>
      <c r="DQ1104" s="56"/>
      <c r="DR1104" s="56"/>
      <c r="DS1104" s="56"/>
      <c r="DT1104" s="56"/>
      <c r="DU1104" s="56"/>
      <c r="DV1104" s="56"/>
      <c r="DW1104" s="56"/>
      <c r="DX1104" s="56"/>
      <c r="DY1104" s="56"/>
      <c r="DZ1104" s="56"/>
      <c r="EA1104" s="56"/>
      <c r="EB1104" s="56"/>
      <c r="EC1104" s="56"/>
      <c r="ED1104" s="56"/>
      <c r="EE1104" s="56"/>
      <c r="EF1104" s="56"/>
      <c r="EG1104" s="56"/>
      <c r="EH1104" s="56"/>
      <c r="EI1104" s="56"/>
      <c r="EJ1104" s="56"/>
      <c r="EK1104" s="56"/>
      <c r="EL1104" s="56"/>
      <c r="EM1104" s="56"/>
      <c r="EN1104" s="56"/>
      <c r="EO1104" s="56"/>
      <c r="EP1104" s="56"/>
      <c r="EQ1104" s="56"/>
      <c r="ER1104" s="56"/>
      <c r="ES1104" s="56"/>
      <c r="ET1104" s="56"/>
      <c r="EU1104" s="56"/>
      <c r="EV1104" s="56"/>
      <c r="EW1104" s="56"/>
      <c r="EX1104" s="56"/>
      <c r="EY1104" s="56"/>
      <c r="EZ1104" s="56"/>
      <c r="FA1104" s="56"/>
      <c r="FB1104" s="56"/>
      <c r="FC1104" s="56"/>
      <c r="FD1104" s="56"/>
      <c r="FE1104" s="56"/>
      <c r="FF1104" s="56"/>
      <c r="FG1104" s="56"/>
      <c r="FH1104" s="56"/>
      <c r="FI1104" s="56"/>
      <c r="FJ1104" s="56"/>
      <c r="FK1104" s="56"/>
      <c r="FL1104" s="56"/>
      <c r="FM1104" s="56"/>
      <c r="FN1104" s="56"/>
      <c r="FO1104" s="56"/>
      <c r="FP1104" s="56"/>
      <c r="FQ1104" s="56"/>
      <c r="FR1104" s="56"/>
      <c r="FS1104" s="56"/>
      <c r="FT1104" s="56"/>
      <c r="FU1104" s="56"/>
      <c r="FV1104" s="56"/>
      <c r="FW1104" s="56"/>
      <c r="FX1104" s="56"/>
      <c r="FY1104" s="56"/>
      <c r="FZ1104" s="56"/>
      <c r="GA1104" s="56"/>
      <c r="GB1104" s="56"/>
      <c r="GC1104" s="56"/>
      <c r="GD1104" s="56"/>
      <c r="GE1104" s="56"/>
      <c r="GF1104" s="56"/>
      <c r="GG1104" s="56"/>
      <c r="GH1104" s="56"/>
      <c r="GI1104" s="56"/>
      <c r="GJ1104" s="56"/>
      <c r="GK1104" s="56"/>
      <c r="GL1104" s="56"/>
      <c r="GM1104" s="56"/>
      <c r="GN1104" s="56"/>
      <c r="GO1104" s="56"/>
      <c r="GP1104" s="56"/>
      <c r="GQ1104" s="56"/>
      <c r="GR1104" s="56"/>
      <c r="GS1104" s="56"/>
      <c r="GT1104" s="56"/>
      <c r="GU1104" s="56"/>
      <c r="GV1104" s="56"/>
      <c r="GW1104" s="56"/>
      <c r="GX1104" s="56"/>
      <c r="GY1104" s="56"/>
      <c r="GZ1104" s="56"/>
      <c r="HA1104" s="56"/>
      <c r="HB1104" s="56"/>
      <c r="HC1104" s="56"/>
      <c r="HD1104" s="56"/>
      <c r="HE1104" s="56"/>
      <c r="HF1104" s="56"/>
      <c r="HG1104" s="56"/>
      <c r="HH1104" s="56"/>
      <c r="HI1104" s="56"/>
      <c r="HJ1104" s="56"/>
      <c r="HK1104" s="56"/>
      <c r="HL1104" s="56"/>
      <c r="HM1104" s="56"/>
    </row>
    <row r="1105" spans="2:221" x14ac:dyDescent="0.25">
      <c r="B1105" s="56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  <c r="O1105" s="56"/>
      <c r="P1105" s="56"/>
      <c r="Q1105" s="56"/>
      <c r="R1105" s="56"/>
      <c r="S1105" s="56"/>
      <c r="T1105" s="56"/>
      <c r="U1105" s="56"/>
      <c r="V1105" s="56"/>
      <c r="W1105" s="56"/>
      <c r="X1105" s="56"/>
      <c r="Y1105" s="56"/>
      <c r="Z1105" s="56"/>
      <c r="AA1105" s="56"/>
      <c r="AB1105" s="56"/>
      <c r="AC1105" s="56"/>
      <c r="AD1105" s="56"/>
      <c r="AE1105" s="56"/>
      <c r="AF1105" s="56"/>
      <c r="AG1105" s="56"/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  <c r="BU1105" s="56"/>
      <c r="BV1105" s="56"/>
      <c r="BW1105" s="56"/>
      <c r="BX1105" s="56"/>
      <c r="BY1105" s="56"/>
      <c r="BZ1105" s="56"/>
      <c r="CA1105" s="56"/>
      <c r="CB1105" s="56"/>
      <c r="CC1105" s="56"/>
      <c r="CD1105" s="56"/>
      <c r="CE1105" s="56"/>
      <c r="CF1105" s="56"/>
      <c r="CG1105" s="56"/>
      <c r="CH1105" s="56"/>
      <c r="CI1105" s="56"/>
      <c r="CJ1105" s="56"/>
      <c r="CK1105" s="56"/>
      <c r="CL1105" s="56"/>
      <c r="CM1105" s="56"/>
      <c r="CN1105" s="56"/>
      <c r="CO1105" s="56"/>
      <c r="CP1105" s="56"/>
      <c r="CQ1105" s="56"/>
      <c r="CR1105" s="56"/>
      <c r="CS1105" s="56"/>
      <c r="CT1105" s="56"/>
      <c r="CU1105" s="56"/>
      <c r="CV1105" s="56"/>
      <c r="CW1105" s="56"/>
      <c r="CX1105" s="56"/>
      <c r="CY1105" s="56"/>
      <c r="CZ1105" s="56"/>
      <c r="DA1105" s="56"/>
      <c r="DB1105" s="56"/>
      <c r="DC1105" s="56"/>
      <c r="DD1105" s="56"/>
      <c r="DE1105" s="56"/>
      <c r="DF1105" s="56"/>
      <c r="DG1105" s="56"/>
      <c r="DH1105" s="56"/>
      <c r="DI1105" s="56"/>
      <c r="DJ1105" s="56"/>
      <c r="DK1105" s="56"/>
      <c r="DL1105" s="56"/>
      <c r="DM1105" s="56"/>
      <c r="DN1105" s="56"/>
      <c r="DO1105" s="56"/>
      <c r="DP1105" s="56"/>
      <c r="DQ1105" s="56"/>
      <c r="DR1105" s="56"/>
      <c r="DS1105" s="56"/>
      <c r="DT1105" s="56"/>
      <c r="DU1105" s="56"/>
      <c r="DV1105" s="56"/>
      <c r="DW1105" s="56"/>
      <c r="DX1105" s="56"/>
      <c r="DY1105" s="56"/>
      <c r="DZ1105" s="56"/>
      <c r="EA1105" s="56"/>
      <c r="EB1105" s="56"/>
      <c r="EC1105" s="56"/>
      <c r="ED1105" s="56"/>
      <c r="EE1105" s="56"/>
      <c r="EF1105" s="56"/>
      <c r="EG1105" s="56"/>
      <c r="EH1105" s="56"/>
      <c r="EI1105" s="56"/>
      <c r="EJ1105" s="56"/>
      <c r="EK1105" s="56"/>
      <c r="EL1105" s="56"/>
      <c r="EM1105" s="56"/>
      <c r="EN1105" s="56"/>
      <c r="EO1105" s="56"/>
      <c r="EP1105" s="56"/>
      <c r="EQ1105" s="56"/>
      <c r="ER1105" s="56"/>
      <c r="ES1105" s="56"/>
      <c r="ET1105" s="56"/>
      <c r="EU1105" s="56"/>
      <c r="EV1105" s="56"/>
      <c r="EW1105" s="56"/>
      <c r="EX1105" s="56"/>
      <c r="EY1105" s="56"/>
      <c r="EZ1105" s="56"/>
      <c r="FA1105" s="56"/>
      <c r="FB1105" s="56"/>
      <c r="FC1105" s="56"/>
      <c r="FD1105" s="56"/>
      <c r="FE1105" s="56"/>
      <c r="FF1105" s="56"/>
      <c r="FG1105" s="56"/>
      <c r="FH1105" s="56"/>
      <c r="FI1105" s="56"/>
      <c r="FJ1105" s="56"/>
      <c r="FK1105" s="56"/>
      <c r="FL1105" s="56"/>
      <c r="FM1105" s="56"/>
      <c r="FN1105" s="56"/>
      <c r="FO1105" s="56"/>
      <c r="FP1105" s="56"/>
      <c r="FQ1105" s="56"/>
      <c r="FR1105" s="56"/>
      <c r="FS1105" s="56"/>
      <c r="FT1105" s="56"/>
      <c r="FU1105" s="56"/>
      <c r="FV1105" s="56"/>
      <c r="FW1105" s="56"/>
      <c r="FX1105" s="56"/>
      <c r="FY1105" s="56"/>
      <c r="FZ1105" s="56"/>
      <c r="GA1105" s="56"/>
      <c r="GB1105" s="56"/>
      <c r="GC1105" s="56"/>
      <c r="GD1105" s="56"/>
      <c r="GE1105" s="56"/>
      <c r="GF1105" s="56"/>
      <c r="GG1105" s="56"/>
      <c r="GH1105" s="56"/>
      <c r="GI1105" s="56"/>
      <c r="GJ1105" s="56"/>
      <c r="GK1105" s="56"/>
      <c r="GL1105" s="56"/>
      <c r="GM1105" s="56"/>
      <c r="GN1105" s="56"/>
      <c r="GO1105" s="56"/>
      <c r="GP1105" s="56"/>
      <c r="GQ1105" s="56"/>
      <c r="GR1105" s="56"/>
      <c r="GS1105" s="56"/>
      <c r="GT1105" s="56"/>
      <c r="GU1105" s="56"/>
      <c r="GV1105" s="56"/>
      <c r="GW1105" s="56"/>
      <c r="GX1105" s="56"/>
      <c r="GY1105" s="56"/>
      <c r="GZ1105" s="56"/>
      <c r="HA1105" s="56"/>
      <c r="HB1105" s="56"/>
      <c r="HC1105" s="56"/>
      <c r="HD1105" s="56"/>
      <c r="HE1105" s="56"/>
      <c r="HF1105" s="56"/>
      <c r="HG1105" s="56"/>
      <c r="HH1105" s="56"/>
      <c r="HI1105" s="56"/>
      <c r="HJ1105" s="56"/>
      <c r="HK1105" s="56"/>
      <c r="HL1105" s="56"/>
      <c r="HM1105" s="56"/>
    </row>
    <row r="1106" spans="2:221" x14ac:dyDescent="0.25">
      <c r="B1106" s="56"/>
      <c r="C1106" s="56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6"/>
      <c r="O1106" s="56"/>
      <c r="P1106" s="56"/>
      <c r="Q1106" s="56"/>
      <c r="R1106" s="56"/>
      <c r="S1106" s="56"/>
      <c r="T1106" s="56"/>
      <c r="U1106" s="56"/>
      <c r="V1106" s="56"/>
      <c r="W1106" s="56"/>
      <c r="X1106" s="56"/>
      <c r="Y1106" s="56"/>
      <c r="Z1106" s="56"/>
      <c r="AA1106" s="56"/>
      <c r="AB1106" s="56"/>
      <c r="AC1106" s="56"/>
      <c r="AD1106" s="56"/>
      <c r="AE1106" s="56"/>
      <c r="AF1106" s="56"/>
      <c r="AG1106" s="56"/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  <c r="AY1106" s="56"/>
      <c r="AZ1106" s="56"/>
      <c r="BA1106" s="56"/>
      <c r="BB1106" s="56"/>
      <c r="BC1106" s="56"/>
      <c r="BD1106" s="56"/>
      <c r="BE1106" s="56"/>
      <c r="BF1106" s="56"/>
      <c r="BG1106" s="56"/>
      <c r="BH1106" s="56"/>
      <c r="BI1106" s="56"/>
      <c r="BJ1106" s="56"/>
      <c r="BK1106" s="56"/>
      <c r="BL1106" s="56"/>
      <c r="BM1106" s="56"/>
      <c r="BN1106" s="56"/>
      <c r="BO1106" s="56"/>
      <c r="BP1106" s="56"/>
      <c r="BQ1106" s="56"/>
      <c r="BR1106" s="56"/>
      <c r="BS1106" s="56"/>
      <c r="BT1106" s="56"/>
      <c r="BU1106" s="56"/>
      <c r="BV1106" s="56"/>
      <c r="BW1106" s="56"/>
      <c r="BX1106" s="56"/>
      <c r="BY1106" s="56"/>
      <c r="BZ1106" s="56"/>
      <c r="CA1106" s="56"/>
      <c r="CB1106" s="56"/>
      <c r="CC1106" s="56"/>
      <c r="CD1106" s="56"/>
      <c r="CE1106" s="56"/>
      <c r="CF1106" s="56"/>
      <c r="CG1106" s="56"/>
      <c r="CH1106" s="56"/>
      <c r="CI1106" s="56"/>
      <c r="CJ1106" s="56"/>
      <c r="CK1106" s="56"/>
      <c r="CL1106" s="56"/>
      <c r="CM1106" s="56"/>
      <c r="CN1106" s="56"/>
      <c r="CO1106" s="56"/>
      <c r="CP1106" s="56"/>
      <c r="CQ1106" s="56"/>
      <c r="CR1106" s="56"/>
      <c r="CS1106" s="56"/>
      <c r="CT1106" s="56"/>
      <c r="CU1106" s="56"/>
      <c r="CV1106" s="56"/>
      <c r="CW1106" s="56"/>
      <c r="CX1106" s="56"/>
      <c r="CY1106" s="56"/>
      <c r="CZ1106" s="56"/>
      <c r="DA1106" s="56"/>
      <c r="DB1106" s="56"/>
      <c r="DC1106" s="56"/>
      <c r="DD1106" s="56"/>
      <c r="DE1106" s="56"/>
      <c r="DF1106" s="56"/>
      <c r="DG1106" s="56"/>
      <c r="DH1106" s="56"/>
      <c r="DI1106" s="56"/>
      <c r="DJ1106" s="56"/>
      <c r="DK1106" s="56"/>
      <c r="DL1106" s="56"/>
      <c r="DM1106" s="56"/>
      <c r="DN1106" s="56"/>
      <c r="DO1106" s="56"/>
      <c r="DP1106" s="56"/>
      <c r="DQ1106" s="56"/>
      <c r="DR1106" s="56"/>
      <c r="DS1106" s="56"/>
      <c r="DT1106" s="56"/>
      <c r="DU1106" s="56"/>
      <c r="DV1106" s="56"/>
      <c r="DW1106" s="56"/>
      <c r="DX1106" s="56"/>
      <c r="DY1106" s="56"/>
      <c r="DZ1106" s="56"/>
      <c r="EA1106" s="56"/>
      <c r="EB1106" s="56"/>
      <c r="EC1106" s="56"/>
      <c r="ED1106" s="56"/>
      <c r="EE1106" s="56"/>
      <c r="EF1106" s="56"/>
      <c r="EG1106" s="56"/>
      <c r="EH1106" s="56"/>
      <c r="EI1106" s="56"/>
      <c r="EJ1106" s="56"/>
      <c r="EK1106" s="56"/>
      <c r="EL1106" s="56"/>
      <c r="EM1106" s="56"/>
      <c r="EN1106" s="56"/>
      <c r="EO1106" s="56"/>
      <c r="EP1106" s="56"/>
      <c r="EQ1106" s="56"/>
      <c r="ER1106" s="56"/>
      <c r="ES1106" s="56"/>
      <c r="ET1106" s="56"/>
      <c r="EU1106" s="56"/>
      <c r="EV1106" s="56"/>
      <c r="EW1106" s="56"/>
      <c r="EX1106" s="56"/>
      <c r="EY1106" s="56"/>
      <c r="EZ1106" s="56"/>
      <c r="FA1106" s="56"/>
      <c r="FB1106" s="56"/>
      <c r="FC1106" s="56"/>
      <c r="FD1106" s="56"/>
      <c r="FE1106" s="56"/>
      <c r="FF1106" s="56"/>
      <c r="FG1106" s="56"/>
      <c r="FH1106" s="56"/>
      <c r="FI1106" s="56"/>
      <c r="FJ1106" s="56"/>
      <c r="FK1106" s="56"/>
      <c r="FL1106" s="56"/>
      <c r="FM1106" s="56"/>
      <c r="FN1106" s="56"/>
      <c r="FO1106" s="56"/>
      <c r="FP1106" s="56"/>
      <c r="FQ1106" s="56"/>
      <c r="FR1106" s="56"/>
      <c r="FS1106" s="56"/>
      <c r="FT1106" s="56"/>
      <c r="FU1106" s="56"/>
      <c r="FV1106" s="56"/>
      <c r="FW1106" s="56"/>
      <c r="FX1106" s="56"/>
      <c r="FY1106" s="56"/>
      <c r="FZ1106" s="56"/>
      <c r="GA1106" s="56"/>
      <c r="GB1106" s="56"/>
      <c r="GC1106" s="56"/>
      <c r="GD1106" s="56"/>
      <c r="GE1106" s="56"/>
      <c r="GF1106" s="56"/>
      <c r="GG1106" s="56"/>
      <c r="GH1106" s="56"/>
      <c r="GI1106" s="56"/>
      <c r="GJ1106" s="56"/>
      <c r="GK1106" s="56"/>
      <c r="GL1106" s="56"/>
      <c r="GM1106" s="56"/>
      <c r="GN1106" s="56"/>
      <c r="GO1106" s="56"/>
      <c r="GP1106" s="56"/>
      <c r="GQ1106" s="56"/>
      <c r="GR1106" s="56"/>
      <c r="GS1106" s="56"/>
      <c r="GT1106" s="56"/>
      <c r="GU1106" s="56"/>
      <c r="GV1106" s="56"/>
      <c r="GW1106" s="56"/>
      <c r="GX1106" s="56"/>
      <c r="GY1106" s="56"/>
      <c r="GZ1106" s="56"/>
      <c r="HA1106" s="56"/>
      <c r="HB1106" s="56"/>
      <c r="HC1106" s="56"/>
      <c r="HD1106" s="56"/>
      <c r="HE1106" s="56"/>
      <c r="HF1106" s="56"/>
      <c r="HG1106" s="56"/>
      <c r="HH1106" s="56"/>
      <c r="HI1106" s="56"/>
      <c r="HJ1106" s="56"/>
      <c r="HK1106" s="56"/>
      <c r="HL1106" s="56"/>
      <c r="HM1106" s="56"/>
    </row>
    <row r="1107" spans="2:221" x14ac:dyDescent="0.25">
      <c r="B1107" s="56"/>
      <c r="C1107" s="56"/>
      <c r="D1107" s="56"/>
      <c r="E1107" s="56"/>
      <c r="F1107" s="56"/>
      <c r="G1107" s="56"/>
      <c r="H1107" s="56"/>
      <c r="I1107" s="56"/>
      <c r="J1107" s="56"/>
      <c r="K1107" s="56"/>
      <c r="L1107" s="56"/>
      <c r="M1107" s="56"/>
      <c r="N1107" s="56"/>
      <c r="O1107" s="56"/>
      <c r="P1107" s="56"/>
      <c r="Q1107" s="56"/>
      <c r="R1107" s="56"/>
      <c r="S1107" s="56"/>
      <c r="T1107" s="56"/>
      <c r="U1107" s="56"/>
      <c r="V1107" s="56"/>
      <c r="W1107" s="56"/>
      <c r="X1107" s="56"/>
      <c r="Y1107" s="56"/>
      <c r="Z1107" s="56"/>
      <c r="AA1107" s="56"/>
      <c r="AB1107" s="56"/>
      <c r="AC1107" s="56"/>
      <c r="AD1107" s="56"/>
      <c r="AE1107" s="56"/>
      <c r="AF1107" s="56"/>
      <c r="AG1107" s="56"/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  <c r="BU1107" s="56"/>
      <c r="BV1107" s="56"/>
      <c r="BW1107" s="56"/>
      <c r="BX1107" s="56"/>
      <c r="BY1107" s="56"/>
      <c r="BZ1107" s="56"/>
      <c r="CA1107" s="56"/>
      <c r="CB1107" s="56"/>
      <c r="CC1107" s="56"/>
      <c r="CD1107" s="56"/>
      <c r="CE1107" s="56"/>
      <c r="CF1107" s="56"/>
      <c r="CG1107" s="56"/>
      <c r="CH1107" s="56"/>
      <c r="CI1107" s="56"/>
      <c r="CJ1107" s="56"/>
      <c r="CK1107" s="56"/>
      <c r="CL1107" s="56"/>
      <c r="CM1107" s="56"/>
      <c r="CN1107" s="56"/>
      <c r="CO1107" s="56"/>
      <c r="CP1107" s="56"/>
      <c r="CQ1107" s="56"/>
      <c r="CR1107" s="56"/>
      <c r="CS1107" s="56"/>
      <c r="CT1107" s="56"/>
      <c r="CU1107" s="56"/>
      <c r="CV1107" s="56"/>
      <c r="CW1107" s="56"/>
      <c r="CX1107" s="56"/>
      <c r="CY1107" s="56"/>
      <c r="CZ1107" s="56"/>
      <c r="DA1107" s="56"/>
      <c r="DB1107" s="56"/>
      <c r="DC1107" s="56"/>
      <c r="DD1107" s="56"/>
      <c r="DE1107" s="56"/>
      <c r="DF1107" s="56"/>
      <c r="DG1107" s="56"/>
      <c r="DH1107" s="56"/>
      <c r="DI1107" s="56"/>
      <c r="DJ1107" s="56"/>
      <c r="DK1107" s="56"/>
      <c r="DL1107" s="56"/>
      <c r="DM1107" s="56"/>
      <c r="DN1107" s="56"/>
      <c r="DO1107" s="56"/>
      <c r="DP1107" s="56"/>
      <c r="DQ1107" s="56"/>
      <c r="DR1107" s="56"/>
      <c r="DS1107" s="56"/>
      <c r="DT1107" s="56"/>
      <c r="DU1107" s="56"/>
      <c r="DV1107" s="56"/>
      <c r="DW1107" s="56"/>
      <c r="DX1107" s="56"/>
      <c r="DY1107" s="56"/>
      <c r="DZ1107" s="56"/>
      <c r="EA1107" s="56"/>
      <c r="EB1107" s="56"/>
      <c r="EC1107" s="56"/>
      <c r="ED1107" s="56"/>
      <c r="EE1107" s="56"/>
      <c r="EF1107" s="56"/>
      <c r="EG1107" s="56"/>
      <c r="EH1107" s="56"/>
      <c r="EI1107" s="56"/>
      <c r="EJ1107" s="56"/>
      <c r="EK1107" s="56"/>
      <c r="EL1107" s="56"/>
      <c r="EM1107" s="56"/>
      <c r="EN1107" s="56"/>
      <c r="EO1107" s="56"/>
      <c r="EP1107" s="56"/>
      <c r="EQ1107" s="56"/>
      <c r="ER1107" s="56"/>
      <c r="ES1107" s="56"/>
      <c r="ET1107" s="56"/>
      <c r="EU1107" s="56"/>
      <c r="EV1107" s="56"/>
      <c r="EW1107" s="56"/>
      <c r="EX1107" s="56"/>
      <c r="EY1107" s="56"/>
      <c r="EZ1107" s="56"/>
      <c r="FA1107" s="56"/>
      <c r="FB1107" s="56"/>
      <c r="FC1107" s="56"/>
      <c r="FD1107" s="56"/>
      <c r="FE1107" s="56"/>
      <c r="FF1107" s="56"/>
      <c r="FG1107" s="56"/>
      <c r="FH1107" s="56"/>
      <c r="FI1107" s="56"/>
      <c r="FJ1107" s="56"/>
      <c r="FK1107" s="56"/>
      <c r="FL1107" s="56"/>
      <c r="FM1107" s="56"/>
      <c r="FN1107" s="56"/>
      <c r="FO1107" s="56"/>
      <c r="FP1107" s="56"/>
      <c r="FQ1107" s="56"/>
      <c r="FR1107" s="56"/>
      <c r="FS1107" s="56"/>
      <c r="FT1107" s="56"/>
      <c r="FU1107" s="56"/>
      <c r="FV1107" s="56"/>
      <c r="FW1107" s="56"/>
      <c r="FX1107" s="56"/>
      <c r="FY1107" s="56"/>
      <c r="FZ1107" s="56"/>
      <c r="GA1107" s="56"/>
      <c r="GB1107" s="56"/>
      <c r="GC1107" s="56"/>
      <c r="GD1107" s="56"/>
      <c r="GE1107" s="56"/>
      <c r="GF1107" s="56"/>
      <c r="GG1107" s="56"/>
      <c r="GH1107" s="56"/>
      <c r="GI1107" s="56"/>
      <c r="GJ1107" s="56"/>
      <c r="GK1107" s="56"/>
      <c r="GL1107" s="56"/>
      <c r="GM1107" s="56"/>
      <c r="GN1107" s="56"/>
      <c r="GO1107" s="56"/>
      <c r="GP1107" s="56"/>
      <c r="GQ1107" s="56"/>
      <c r="GR1107" s="56"/>
      <c r="GS1107" s="56"/>
      <c r="GT1107" s="56"/>
      <c r="GU1107" s="56"/>
      <c r="GV1107" s="56"/>
      <c r="GW1107" s="56"/>
      <c r="GX1107" s="56"/>
      <c r="GY1107" s="56"/>
      <c r="GZ1107" s="56"/>
      <c r="HA1107" s="56"/>
      <c r="HB1107" s="56"/>
      <c r="HC1107" s="56"/>
      <c r="HD1107" s="56"/>
      <c r="HE1107" s="56"/>
      <c r="HF1107" s="56"/>
      <c r="HG1107" s="56"/>
      <c r="HH1107" s="56"/>
      <c r="HI1107" s="56"/>
      <c r="HJ1107" s="56"/>
      <c r="HK1107" s="56"/>
      <c r="HL1107" s="56"/>
      <c r="HM1107" s="56"/>
    </row>
    <row r="1108" spans="2:221" x14ac:dyDescent="0.25">
      <c r="B1108" s="56"/>
      <c r="C1108" s="56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6"/>
      <c r="O1108" s="56"/>
      <c r="P1108" s="56"/>
      <c r="Q1108" s="56"/>
      <c r="R1108" s="56"/>
      <c r="S1108" s="56"/>
      <c r="T1108" s="56"/>
      <c r="U1108" s="56"/>
      <c r="V1108" s="56"/>
      <c r="W1108" s="56"/>
      <c r="X1108" s="56"/>
      <c r="Y1108" s="56"/>
      <c r="Z1108" s="56"/>
      <c r="AA1108" s="56"/>
      <c r="AB1108" s="56"/>
      <c r="AC1108" s="56"/>
      <c r="AD1108" s="56"/>
      <c r="AE1108" s="56"/>
      <c r="AF1108" s="56"/>
      <c r="AG1108" s="56"/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  <c r="AY1108" s="56"/>
      <c r="AZ1108" s="56"/>
      <c r="BA1108" s="56"/>
      <c r="BB1108" s="56"/>
      <c r="BC1108" s="56"/>
      <c r="BD1108" s="56"/>
      <c r="BE1108" s="56"/>
      <c r="BF1108" s="56"/>
      <c r="BG1108" s="56"/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56"/>
      <c r="BS1108" s="56"/>
      <c r="BT1108" s="56"/>
      <c r="BU1108" s="56"/>
      <c r="BV1108" s="56"/>
      <c r="BW1108" s="56"/>
      <c r="BX1108" s="56"/>
      <c r="BY1108" s="56"/>
      <c r="BZ1108" s="56"/>
      <c r="CA1108" s="56"/>
      <c r="CB1108" s="56"/>
      <c r="CC1108" s="56"/>
      <c r="CD1108" s="56"/>
      <c r="CE1108" s="56"/>
      <c r="CF1108" s="56"/>
      <c r="CG1108" s="56"/>
      <c r="CH1108" s="56"/>
      <c r="CI1108" s="56"/>
      <c r="CJ1108" s="56"/>
      <c r="CK1108" s="56"/>
      <c r="CL1108" s="56"/>
      <c r="CM1108" s="56"/>
      <c r="CN1108" s="56"/>
      <c r="CO1108" s="56"/>
      <c r="CP1108" s="56"/>
      <c r="CQ1108" s="56"/>
      <c r="CR1108" s="56"/>
      <c r="CS1108" s="56"/>
      <c r="CT1108" s="56"/>
      <c r="CU1108" s="56"/>
      <c r="CV1108" s="56"/>
      <c r="CW1108" s="56"/>
      <c r="CX1108" s="56"/>
      <c r="CY1108" s="56"/>
      <c r="CZ1108" s="56"/>
      <c r="DA1108" s="56"/>
      <c r="DB1108" s="56"/>
      <c r="DC1108" s="56"/>
      <c r="DD1108" s="56"/>
      <c r="DE1108" s="56"/>
      <c r="DF1108" s="56"/>
      <c r="DG1108" s="56"/>
      <c r="DH1108" s="56"/>
      <c r="DI1108" s="56"/>
      <c r="DJ1108" s="56"/>
      <c r="DK1108" s="56"/>
      <c r="DL1108" s="56"/>
      <c r="DM1108" s="56"/>
      <c r="DN1108" s="56"/>
      <c r="DO1108" s="56"/>
      <c r="DP1108" s="56"/>
      <c r="DQ1108" s="56"/>
      <c r="DR1108" s="56"/>
      <c r="DS1108" s="56"/>
      <c r="DT1108" s="56"/>
      <c r="DU1108" s="56"/>
      <c r="DV1108" s="56"/>
      <c r="DW1108" s="56"/>
      <c r="DX1108" s="56"/>
      <c r="DY1108" s="56"/>
      <c r="DZ1108" s="56"/>
      <c r="EA1108" s="56"/>
      <c r="EB1108" s="56"/>
      <c r="EC1108" s="56"/>
      <c r="ED1108" s="56"/>
      <c r="EE1108" s="56"/>
      <c r="EF1108" s="56"/>
      <c r="EG1108" s="56"/>
      <c r="EH1108" s="56"/>
      <c r="EI1108" s="56"/>
      <c r="EJ1108" s="56"/>
      <c r="EK1108" s="56"/>
      <c r="EL1108" s="56"/>
      <c r="EM1108" s="56"/>
      <c r="EN1108" s="56"/>
      <c r="EO1108" s="56"/>
      <c r="EP1108" s="56"/>
      <c r="EQ1108" s="56"/>
      <c r="ER1108" s="56"/>
      <c r="ES1108" s="56"/>
      <c r="ET1108" s="56"/>
      <c r="EU1108" s="56"/>
      <c r="EV1108" s="56"/>
      <c r="EW1108" s="56"/>
      <c r="EX1108" s="56"/>
      <c r="EY1108" s="56"/>
      <c r="EZ1108" s="56"/>
      <c r="FA1108" s="56"/>
      <c r="FB1108" s="56"/>
      <c r="FC1108" s="56"/>
      <c r="FD1108" s="56"/>
      <c r="FE1108" s="56"/>
      <c r="FF1108" s="56"/>
      <c r="FG1108" s="56"/>
      <c r="FH1108" s="56"/>
      <c r="FI1108" s="56"/>
      <c r="FJ1108" s="56"/>
      <c r="FK1108" s="56"/>
      <c r="FL1108" s="56"/>
      <c r="FM1108" s="56"/>
      <c r="FN1108" s="56"/>
      <c r="FO1108" s="56"/>
      <c r="FP1108" s="56"/>
      <c r="FQ1108" s="56"/>
      <c r="FR1108" s="56"/>
      <c r="FS1108" s="56"/>
      <c r="FT1108" s="56"/>
      <c r="FU1108" s="56"/>
      <c r="FV1108" s="56"/>
      <c r="FW1108" s="56"/>
      <c r="FX1108" s="56"/>
      <c r="FY1108" s="56"/>
      <c r="FZ1108" s="56"/>
      <c r="GA1108" s="56"/>
      <c r="GB1108" s="56"/>
      <c r="GC1108" s="56"/>
      <c r="GD1108" s="56"/>
      <c r="GE1108" s="56"/>
      <c r="GF1108" s="56"/>
      <c r="GG1108" s="56"/>
      <c r="GH1108" s="56"/>
      <c r="GI1108" s="56"/>
      <c r="GJ1108" s="56"/>
      <c r="GK1108" s="56"/>
      <c r="GL1108" s="56"/>
      <c r="GM1108" s="56"/>
      <c r="GN1108" s="56"/>
      <c r="GO1108" s="56"/>
      <c r="GP1108" s="56"/>
      <c r="GQ1108" s="56"/>
      <c r="GR1108" s="56"/>
      <c r="GS1108" s="56"/>
      <c r="GT1108" s="56"/>
      <c r="GU1108" s="56"/>
      <c r="GV1108" s="56"/>
      <c r="GW1108" s="56"/>
      <c r="GX1108" s="56"/>
      <c r="GY1108" s="56"/>
      <c r="GZ1108" s="56"/>
      <c r="HA1108" s="56"/>
      <c r="HB1108" s="56"/>
      <c r="HC1108" s="56"/>
      <c r="HD1108" s="56"/>
      <c r="HE1108" s="56"/>
      <c r="HF1108" s="56"/>
      <c r="HG1108" s="56"/>
      <c r="HH1108" s="56"/>
      <c r="HI1108" s="56"/>
      <c r="HJ1108" s="56"/>
      <c r="HK1108" s="56"/>
      <c r="HL1108" s="56"/>
      <c r="HM1108" s="56"/>
    </row>
    <row r="1109" spans="2:221" x14ac:dyDescent="0.25">
      <c r="B1109" s="56"/>
      <c r="C1109" s="56"/>
      <c r="D1109" s="56"/>
      <c r="E1109" s="56"/>
      <c r="F1109" s="56"/>
      <c r="G1109" s="56"/>
      <c r="H1109" s="56"/>
      <c r="I1109" s="56"/>
      <c r="J1109" s="56"/>
      <c r="K1109" s="56"/>
      <c r="L1109" s="56"/>
      <c r="M1109" s="56"/>
      <c r="N1109" s="56"/>
      <c r="O1109" s="56"/>
      <c r="P1109" s="56"/>
      <c r="Q1109" s="56"/>
      <c r="R1109" s="56"/>
      <c r="S1109" s="56"/>
      <c r="T1109" s="56"/>
      <c r="U1109" s="56"/>
      <c r="V1109" s="56"/>
      <c r="W1109" s="56"/>
      <c r="X1109" s="56"/>
      <c r="Y1109" s="56"/>
      <c r="Z1109" s="56"/>
      <c r="AA1109" s="56"/>
      <c r="AB1109" s="56"/>
      <c r="AC1109" s="56"/>
      <c r="AD1109" s="56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  <c r="BU1109" s="56"/>
      <c r="BV1109" s="56"/>
      <c r="BW1109" s="56"/>
      <c r="BX1109" s="56"/>
      <c r="BY1109" s="56"/>
      <c r="BZ1109" s="56"/>
      <c r="CA1109" s="56"/>
      <c r="CB1109" s="56"/>
      <c r="CC1109" s="56"/>
      <c r="CD1109" s="56"/>
      <c r="CE1109" s="56"/>
      <c r="CF1109" s="56"/>
      <c r="CG1109" s="56"/>
      <c r="CH1109" s="56"/>
      <c r="CI1109" s="56"/>
      <c r="CJ1109" s="56"/>
      <c r="CK1109" s="56"/>
      <c r="CL1109" s="56"/>
      <c r="CM1109" s="56"/>
      <c r="CN1109" s="56"/>
      <c r="CO1109" s="56"/>
      <c r="CP1109" s="56"/>
      <c r="CQ1109" s="56"/>
      <c r="CR1109" s="56"/>
      <c r="CS1109" s="56"/>
      <c r="CT1109" s="56"/>
      <c r="CU1109" s="56"/>
      <c r="CV1109" s="56"/>
      <c r="CW1109" s="56"/>
      <c r="CX1109" s="56"/>
      <c r="CY1109" s="56"/>
      <c r="CZ1109" s="56"/>
      <c r="DA1109" s="56"/>
      <c r="DB1109" s="56"/>
      <c r="DC1109" s="56"/>
      <c r="DD1109" s="56"/>
      <c r="DE1109" s="56"/>
      <c r="DF1109" s="56"/>
      <c r="DG1109" s="56"/>
      <c r="DH1109" s="56"/>
      <c r="DI1109" s="56"/>
      <c r="DJ1109" s="56"/>
      <c r="DK1109" s="56"/>
      <c r="DL1109" s="56"/>
      <c r="DM1109" s="56"/>
      <c r="DN1109" s="56"/>
      <c r="DO1109" s="56"/>
      <c r="DP1109" s="56"/>
      <c r="DQ1109" s="56"/>
      <c r="DR1109" s="56"/>
      <c r="DS1109" s="56"/>
      <c r="DT1109" s="56"/>
      <c r="DU1109" s="56"/>
      <c r="DV1109" s="56"/>
      <c r="DW1109" s="56"/>
      <c r="DX1109" s="56"/>
      <c r="DY1109" s="56"/>
      <c r="DZ1109" s="56"/>
      <c r="EA1109" s="56"/>
      <c r="EB1109" s="56"/>
      <c r="EC1109" s="56"/>
      <c r="ED1109" s="56"/>
      <c r="EE1109" s="56"/>
      <c r="EF1109" s="56"/>
      <c r="EG1109" s="56"/>
      <c r="EH1109" s="56"/>
      <c r="EI1109" s="56"/>
      <c r="EJ1109" s="56"/>
      <c r="EK1109" s="56"/>
      <c r="EL1109" s="56"/>
      <c r="EM1109" s="56"/>
      <c r="EN1109" s="56"/>
      <c r="EO1109" s="56"/>
      <c r="EP1109" s="56"/>
      <c r="EQ1109" s="56"/>
      <c r="ER1109" s="56"/>
      <c r="ES1109" s="56"/>
      <c r="ET1109" s="56"/>
      <c r="EU1109" s="56"/>
      <c r="EV1109" s="56"/>
      <c r="EW1109" s="56"/>
      <c r="EX1109" s="56"/>
      <c r="EY1109" s="56"/>
      <c r="EZ1109" s="56"/>
      <c r="FA1109" s="56"/>
      <c r="FB1109" s="56"/>
      <c r="FC1109" s="56"/>
      <c r="FD1109" s="56"/>
      <c r="FE1109" s="56"/>
      <c r="FF1109" s="56"/>
      <c r="FG1109" s="56"/>
      <c r="FH1109" s="56"/>
      <c r="FI1109" s="56"/>
      <c r="FJ1109" s="56"/>
      <c r="FK1109" s="56"/>
      <c r="FL1109" s="56"/>
      <c r="FM1109" s="56"/>
      <c r="FN1109" s="56"/>
      <c r="FO1109" s="56"/>
      <c r="FP1109" s="56"/>
      <c r="FQ1109" s="56"/>
      <c r="FR1109" s="56"/>
      <c r="FS1109" s="56"/>
      <c r="FT1109" s="56"/>
      <c r="FU1109" s="56"/>
      <c r="FV1109" s="56"/>
      <c r="FW1109" s="56"/>
      <c r="FX1109" s="56"/>
      <c r="FY1109" s="56"/>
      <c r="FZ1109" s="56"/>
      <c r="GA1109" s="56"/>
      <c r="GB1109" s="56"/>
      <c r="GC1109" s="56"/>
      <c r="GD1109" s="56"/>
      <c r="GE1109" s="56"/>
      <c r="GF1109" s="56"/>
      <c r="GG1109" s="56"/>
      <c r="GH1109" s="56"/>
      <c r="GI1109" s="56"/>
      <c r="GJ1109" s="56"/>
      <c r="GK1109" s="56"/>
      <c r="GL1109" s="56"/>
      <c r="GM1109" s="56"/>
      <c r="GN1109" s="56"/>
      <c r="GO1109" s="56"/>
      <c r="GP1109" s="56"/>
      <c r="GQ1109" s="56"/>
      <c r="GR1109" s="56"/>
      <c r="GS1109" s="56"/>
      <c r="GT1109" s="56"/>
      <c r="GU1109" s="56"/>
      <c r="GV1109" s="56"/>
      <c r="GW1109" s="56"/>
      <c r="GX1109" s="56"/>
      <c r="GY1109" s="56"/>
      <c r="GZ1109" s="56"/>
      <c r="HA1109" s="56"/>
      <c r="HB1109" s="56"/>
      <c r="HC1109" s="56"/>
      <c r="HD1109" s="56"/>
      <c r="HE1109" s="56"/>
      <c r="HF1109" s="56"/>
      <c r="HG1109" s="56"/>
      <c r="HH1109" s="56"/>
      <c r="HI1109" s="56"/>
      <c r="HJ1109" s="56"/>
      <c r="HK1109" s="56"/>
      <c r="HL1109" s="56"/>
      <c r="HM1109" s="56"/>
    </row>
    <row r="1110" spans="2:221" x14ac:dyDescent="0.25">
      <c r="B1110" s="56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  <c r="O1110" s="56"/>
      <c r="P1110" s="56"/>
      <c r="Q1110" s="56"/>
      <c r="R1110" s="56"/>
      <c r="S1110" s="56"/>
      <c r="T1110" s="56"/>
      <c r="U1110" s="56"/>
      <c r="V1110" s="56"/>
      <c r="W1110" s="56"/>
      <c r="X1110" s="56"/>
      <c r="Y1110" s="56"/>
      <c r="Z1110" s="56"/>
      <c r="AA1110" s="56"/>
      <c r="AB1110" s="56"/>
      <c r="AC1110" s="56"/>
      <c r="AD1110" s="56"/>
      <c r="AE1110" s="56"/>
      <c r="AF1110" s="56"/>
      <c r="AG1110" s="56"/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  <c r="BU1110" s="56"/>
      <c r="BV1110" s="56"/>
      <c r="BW1110" s="56"/>
      <c r="BX1110" s="56"/>
      <c r="BY1110" s="56"/>
      <c r="BZ1110" s="56"/>
      <c r="CA1110" s="56"/>
      <c r="CB1110" s="56"/>
      <c r="CC1110" s="56"/>
      <c r="CD1110" s="56"/>
      <c r="CE1110" s="56"/>
      <c r="CF1110" s="56"/>
      <c r="CG1110" s="56"/>
      <c r="CH1110" s="56"/>
      <c r="CI1110" s="56"/>
      <c r="CJ1110" s="56"/>
      <c r="CK1110" s="56"/>
      <c r="CL1110" s="56"/>
      <c r="CM1110" s="56"/>
      <c r="CN1110" s="56"/>
      <c r="CO1110" s="56"/>
      <c r="CP1110" s="56"/>
      <c r="CQ1110" s="56"/>
      <c r="CR1110" s="56"/>
      <c r="CS1110" s="56"/>
      <c r="CT1110" s="56"/>
      <c r="CU1110" s="56"/>
      <c r="CV1110" s="56"/>
      <c r="CW1110" s="56"/>
      <c r="CX1110" s="56"/>
      <c r="CY1110" s="56"/>
      <c r="CZ1110" s="56"/>
      <c r="DA1110" s="56"/>
      <c r="DB1110" s="56"/>
      <c r="DC1110" s="56"/>
      <c r="DD1110" s="56"/>
      <c r="DE1110" s="56"/>
      <c r="DF1110" s="56"/>
      <c r="DG1110" s="56"/>
      <c r="DH1110" s="56"/>
      <c r="DI1110" s="56"/>
      <c r="DJ1110" s="56"/>
      <c r="DK1110" s="56"/>
      <c r="DL1110" s="56"/>
      <c r="DM1110" s="56"/>
      <c r="DN1110" s="56"/>
      <c r="DO1110" s="56"/>
      <c r="DP1110" s="56"/>
      <c r="DQ1110" s="56"/>
      <c r="DR1110" s="56"/>
      <c r="DS1110" s="56"/>
      <c r="DT1110" s="56"/>
      <c r="DU1110" s="56"/>
      <c r="DV1110" s="56"/>
      <c r="DW1110" s="56"/>
      <c r="DX1110" s="56"/>
      <c r="DY1110" s="56"/>
      <c r="DZ1110" s="56"/>
      <c r="EA1110" s="56"/>
      <c r="EB1110" s="56"/>
      <c r="EC1110" s="56"/>
      <c r="ED1110" s="56"/>
      <c r="EE1110" s="56"/>
      <c r="EF1110" s="56"/>
      <c r="EG1110" s="56"/>
      <c r="EH1110" s="56"/>
      <c r="EI1110" s="56"/>
      <c r="EJ1110" s="56"/>
      <c r="EK1110" s="56"/>
      <c r="EL1110" s="56"/>
      <c r="EM1110" s="56"/>
      <c r="EN1110" s="56"/>
      <c r="EO1110" s="56"/>
      <c r="EP1110" s="56"/>
      <c r="EQ1110" s="56"/>
      <c r="ER1110" s="56"/>
      <c r="ES1110" s="56"/>
      <c r="ET1110" s="56"/>
      <c r="EU1110" s="56"/>
      <c r="EV1110" s="56"/>
      <c r="EW1110" s="56"/>
      <c r="EX1110" s="56"/>
      <c r="EY1110" s="56"/>
      <c r="EZ1110" s="56"/>
      <c r="FA1110" s="56"/>
      <c r="FB1110" s="56"/>
      <c r="FC1110" s="56"/>
      <c r="FD1110" s="56"/>
      <c r="FE1110" s="56"/>
      <c r="FF1110" s="56"/>
      <c r="FG1110" s="56"/>
      <c r="FH1110" s="56"/>
      <c r="FI1110" s="56"/>
      <c r="FJ1110" s="56"/>
      <c r="FK1110" s="56"/>
      <c r="FL1110" s="56"/>
      <c r="FM1110" s="56"/>
      <c r="FN1110" s="56"/>
      <c r="FO1110" s="56"/>
      <c r="FP1110" s="56"/>
      <c r="FQ1110" s="56"/>
      <c r="FR1110" s="56"/>
      <c r="FS1110" s="56"/>
      <c r="FT1110" s="56"/>
      <c r="FU1110" s="56"/>
      <c r="FV1110" s="56"/>
      <c r="FW1110" s="56"/>
      <c r="FX1110" s="56"/>
      <c r="FY1110" s="56"/>
      <c r="FZ1110" s="56"/>
      <c r="GA1110" s="56"/>
      <c r="GB1110" s="56"/>
      <c r="GC1110" s="56"/>
      <c r="GD1110" s="56"/>
      <c r="GE1110" s="56"/>
      <c r="GF1110" s="56"/>
      <c r="GG1110" s="56"/>
      <c r="GH1110" s="56"/>
      <c r="GI1110" s="56"/>
      <c r="GJ1110" s="56"/>
      <c r="GK1110" s="56"/>
      <c r="GL1110" s="56"/>
      <c r="GM1110" s="56"/>
      <c r="GN1110" s="56"/>
      <c r="GO1110" s="56"/>
      <c r="GP1110" s="56"/>
      <c r="GQ1110" s="56"/>
      <c r="GR1110" s="56"/>
      <c r="GS1110" s="56"/>
      <c r="GT1110" s="56"/>
      <c r="GU1110" s="56"/>
      <c r="GV1110" s="56"/>
      <c r="GW1110" s="56"/>
      <c r="GX1110" s="56"/>
      <c r="GY1110" s="56"/>
      <c r="GZ1110" s="56"/>
      <c r="HA1110" s="56"/>
      <c r="HB1110" s="56"/>
      <c r="HC1110" s="56"/>
      <c r="HD1110" s="56"/>
      <c r="HE1110" s="56"/>
      <c r="HF1110" s="56"/>
      <c r="HG1110" s="56"/>
      <c r="HH1110" s="56"/>
      <c r="HI1110" s="56"/>
      <c r="HJ1110" s="56"/>
      <c r="HK1110" s="56"/>
      <c r="HL1110" s="56"/>
      <c r="HM1110" s="56"/>
    </row>
    <row r="1111" spans="2:221" x14ac:dyDescent="0.25">
      <c r="B1111" s="56"/>
      <c r="C1111" s="56"/>
      <c r="D1111" s="56"/>
      <c r="E1111" s="56"/>
      <c r="F1111" s="56"/>
      <c r="G1111" s="56"/>
      <c r="H1111" s="56"/>
      <c r="I1111" s="56"/>
      <c r="J1111" s="56"/>
      <c r="K1111" s="56"/>
      <c r="L1111" s="56"/>
      <c r="M1111" s="56"/>
      <c r="N1111" s="56"/>
      <c r="O1111" s="56"/>
      <c r="P1111" s="56"/>
      <c r="Q1111" s="56"/>
      <c r="R1111" s="56"/>
      <c r="S1111" s="56"/>
      <c r="T1111" s="56"/>
      <c r="U1111" s="56"/>
      <c r="V1111" s="56"/>
      <c r="W1111" s="56"/>
      <c r="X1111" s="56"/>
      <c r="Y1111" s="56"/>
      <c r="Z1111" s="56"/>
      <c r="AA1111" s="56"/>
      <c r="AB1111" s="56"/>
      <c r="AC1111" s="56"/>
      <c r="AD1111" s="56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  <c r="CD1111" s="56"/>
      <c r="CE1111" s="56"/>
      <c r="CF1111" s="56"/>
      <c r="CG1111" s="56"/>
      <c r="CH1111" s="56"/>
      <c r="CI1111" s="56"/>
      <c r="CJ1111" s="56"/>
      <c r="CK1111" s="56"/>
      <c r="CL1111" s="56"/>
      <c r="CM1111" s="56"/>
      <c r="CN1111" s="56"/>
      <c r="CO1111" s="56"/>
      <c r="CP1111" s="56"/>
      <c r="CQ1111" s="56"/>
      <c r="CR1111" s="56"/>
      <c r="CS1111" s="56"/>
      <c r="CT1111" s="56"/>
      <c r="CU1111" s="56"/>
      <c r="CV1111" s="56"/>
      <c r="CW1111" s="56"/>
      <c r="CX1111" s="56"/>
      <c r="CY1111" s="56"/>
      <c r="CZ1111" s="56"/>
      <c r="DA1111" s="56"/>
      <c r="DB1111" s="56"/>
      <c r="DC1111" s="56"/>
      <c r="DD1111" s="56"/>
      <c r="DE1111" s="56"/>
      <c r="DF1111" s="56"/>
      <c r="DG1111" s="56"/>
      <c r="DH1111" s="56"/>
      <c r="DI1111" s="56"/>
      <c r="DJ1111" s="56"/>
      <c r="DK1111" s="56"/>
      <c r="DL1111" s="56"/>
      <c r="DM1111" s="56"/>
      <c r="DN1111" s="56"/>
      <c r="DO1111" s="56"/>
      <c r="DP1111" s="56"/>
      <c r="DQ1111" s="56"/>
      <c r="DR1111" s="56"/>
      <c r="DS1111" s="56"/>
      <c r="DT1111" s="56"/>
      <c r="DU1111" s="56"/>
      <c r="DV1111" s="56"/>
      <c r="DW1111" s="56"/>
      <c r="DX1111" s="56"/>
      <c r="DY1111" s="56"/>
      <c r="DZ1111" s="56"/>
      <c r="EA1111" s="56"/>
      <c r="EB1111" s="56"/>
      <c r="EC1111" s="56"/>
      <c r="ED1111" s="56"/>
      <c r="EE1111" s="56"/>
      <c r="EF1111" s="56"/>
      <c r="EG1111" s="56"/>
      <c r="EH1111" s="56"/>
      <c r="EI1111" s="56"/>
      <c r="EJ1111" s="56"/>
      <c r="EK1111" s="56"/>
      <c r="EL1111" s="56"/>
      <c r="EM1111" s="56"/>
      <c r="EN1111" s="56"/>
      <c r="EO1111" s="56"/>
      <c r="EP1111" s="56"/>
      <c r="EQ1111" s="56"/>
      <c r="ER1111" s="56"/>
      <c r="ES1111" s="56"/>
      <c r="ET1111" s="56"/>
      <c r="EU1111" s="56"/>
      <c r="EV1111" s="56"/>
      <c r="EW1111" s="56"/>
      <c r="EX1111" s="56"/>
      <c r="EY1111" s="56"/>
      <c r="EZ1111" s="56"/>
      <c r="FA1111" s="56"/>
      <c r="FB1111" s="56"/>
      <c r="FC1111" s="56"/>
      <c r="FD1111" s="56"/>
      <c r="FE1111" s="56"/>
      <c r="FF1111" s="56"/>
      <c r="FG1111" s="56"/>
      <c r="FH1111" s="56"/>
      <c r="FI1111" s="56"/>
      <c r="FJ1111" s="56"/>
      <c r="FK1111" s="56"/>
      <c r="FL1111" s="56"/>
      <c r="FM1111" s="56"/>
      <c r="FN1111" s="56"/>
      <c r="FO1111" s="56"/>
      <c r="FP1111" s="56"/>
      <c r="FQ1111" s="56"/>
      <c r="FR1111" s="56"/>
      <c r="FS1111" s="56"/>
      <c r="FT1111" s="56"/>
      <c r="FU1111" s="56"/>
      <c r="FV1111" s="56"/>
      <c r="FW1111" s="56"/>
      <c r="FX1111" s="56"/>
      <c r="FY1111" s="56"/>
      <c r="FZ1111" s="56"/>
      <c r="GA1111" s="56"/>
      <c r="GB1111" s="56"/>
      <c r="GC1111" s="56"/>
      <c r="GD1111" s="56"/>
      <c r="GE1111" s="56"/>
      <c r="GF1111" s="56"/>
      <c r="GG1111" s="56"/>
      <c r="GH1111" s="56"/>
      <c r="GI1111" s="56"/>
      <c r="GJ1111" s="56"/>
      <c r="GK1111" s="56"/>
      <c r="GL1111" s="56"/>
      <c r="GM1111" s="56"/>
      <c r="GN1111" s="56"/>
      <c r="GO1111" s="56"/>
      <c r="GP1111" s="56"/>
      <c r="GQ1111" s="56"/>
      <c r="GR1111" s="56"/>
      <c r="GS1111" s="56"/>
      <c r="GT1111" s="56"/>
      <c r="GU1111" s="56"/>
      <c r="GV1111" s="56"/>
      <c r="GW1111" s="56"/>
      <c r="GX1111" s="56"/>
      <c r="GY1111" s="56"/>
      <c r="GZ1111" s="56"/>
      <c r="HA1111" s="56"/>
      <c r="HB1111" s="56"/>
      <c r="HC1111" s="56"/>
      <c r="HD1111" s="56"/>
      <c r="HE1111" s="56"/>
      <c r="HF1111" s="56"/>
      <c r="HG1111" s="56"/>
      <c r="HH1111" s="56"/>
      <c r="HI1111" s="56"/>
      <c r="HJ1111" s="56"/>
      <c r="HK1111" s="56"/>
      <c r="HL1111" s="56"/>
      <c r="HM1111" s="56"/>
    </row>
    <row r="1112" spans="2:221" x14ac:dyDescent="0.25">
      <c r="B1112" s="56"/>
      <c r="C1112" s="56"/>
      <c r="D1112" s="56"/>
      <c r="E1112" s="56"/>
      <c r="F1112" s="56"/>
      <c r="G1112" s="56"/>
      <c r="H1112" s="56"/>
      <c r="I1112" s="56"/>
      <c r="J1112" s="56"/>
      <c r="K1112" s="56"/>
      <c r="L1112" s="56"/>
      <c r="M1112" s="56"/>
      <c r="N1112" s="56"/>
      <c r="O1112" s="56"/>
      <c r="P1112" s="56"/>
      <c r="Q1112" s="56"/>
      <c r="R1112" s="56"/>
      <c r="S1112" s="56"/>
      <c r="T1112" s="56"/>
      <c r="U1112" s="56"/>
      <c r="V1112" s="56"/>
      <c r="W1112" s="56"/>
      <c r="X1112" s="56"/>
      <c r="Y1112" s="56"/>
      <c r="Z1112" s="56"/>
      <c r="AA1112" s="56"/>
      <c r="AB1112" s="56"/>
      <c r="AC1112" s="56"/>
      <c r="AD1112" s="56"/>
      <c r="AE1112" s="56"/>
      <c r="AF1112" s="56"/>
      <c r="AG1112" s="56"/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56"/>
      <c r="BZ1112" s="56"/>
      <c r="CA1112" s="56"/>
      <c r="CB1112" s="56"/>
      <c r="CC1112" s="56"/>
      <c r="CD1112" s="56"/>
      <c r="CE1112" s="56"/>
      <c r="CF1112" s="56"/>
      <c r="CG1112" s="56"/>
      <c r="CH1112" s="56"/>
      <c r="CI1112" s="56"/>
      <c r="CJ1112" s="56"/>
      <c r="CK1112" s="56"/>
      <c r="CL1112" s="56"/>
      <c r="CM1112" s="56"/>
      <c r="CN1112" s="56"/>
      <c r="CO1112" s="56"/>
      <c r="CP1112" s="56"/>
      <c r="CQ1112" s="56"/>
      <c r="CR1112" s="56"/>
      <c r="CS1112" s="56"/>
      <c r="CT1112" s="56"/>
      <c r="CU1112" s="56"/>
      <c r="CV1112" s="56"/>
      <c r="CW1112" s="56"/>
      <c r="CX1112" s="56"/>
      <c r="CY1112" s="56"/>
      <c r="CZ1112" s="56"/>
      <c r="DA1112" s="56"/>
      <c r="DB1112" s="56"/>
      <c r="DC1112" s="56"/>
      <c r="DD1112" s="56"/>
      <c r="DE1112" s="56"/>
      <c r="DF1112" s="56"/>
      <c r="DG1112" s="56"/>
      <c r="DH1112" s="56"/>
      <c r="DI1112" s="56"/>
      <c r="DJ1112" s="56"/>
      <c r="DK1112" s="56"/>
      <c r="DL1112" s="56"/>
      <c r="DM1112" s="56"/>
      <c r="DN1112" s="56"/>
      <c r="DO1112" s="56"/>
      <c r="DP1112" s="56"/>
      <c r="DQ1112" s="56"/>
      <c r="DR1112" s="56"/>
      <c r="DS1112" s="56"/>
      <c r="DT1112" s="56"/>
      <c r="DU1112" s="56"/>
      <c r="DV1112" s="56"/>
      <c r="DW1112" s="56"/>
      <c r="DX1112" s="56"/>
      <c r="DY1112" s="56"/>
      <c r="DZ1112" s="56"/>
      <c r="EA1112" s="56"/>
      <c r="EB1112" s="56"/>
      <c r="EC1112" s="56"/>
      <c r="ED1112" s="56"/>
      <c r="EE1112" s="56"/>
      <c r="EF1112" s="56"/>
      <c r="EG1112" s="56"/>
      <c r="EH1112" s="56"/>
      <c r="EI1112" s="56"/>
      <c r="EJ1112" s="56"/>
      <c r="EK1112" s="56"/>
      <c r="EL1112" s="56"/>
      <c r="EM1112" s="56"/>
      <c r="EN1112" s="56"/>
      <c r="EO1112" s="56"/>
      <c r="EP1112" s="56"/>
      <c r="EQ1112" s="56"/>
      <c r="ER1112" s="56"/>
      <c r="ES1112" s="56"/>
      <c r="ET1112" s="56"/>
      <c r="EU1112" s="56"/>
      <c r="EV1112" s="56"/>
      <c r="EW1112" s="56"/>
      <c r="EX1112" s="56"/>
      <c r="EY1112" s="56"/>
      <c r="EZ1112" s="56"/>
      <c r="FA1112" s="56"/>
      <c r="FB1112" s="56"/>
      <c r="FC1112" s="56"/>
      <c r="FD1112" s="56"/>
      <c r="FE1112" s="56"/>
      <c r="FF1112" s="56"/>
      <c r="FG1112" s="56"/>
      <c r="FH1112" s="56"/>
      <c r="FI1112" s="56"/>
      <c r="FJ1112" s="56"/>
      <c r="FK1112" s="56"/>
      <c r="FL1112" s="56"/>
      <c r="FM1112" s="56"/>
      <c r="FN1112" s="56"/>
      <c r="FO1112" s="56"/>
      <c r="FP1112" s="56"/>
      <c r="FQ1112" s="56"/>
      <c r="FR1112" s="56"/>
      <c r="FS1112" s="56"/>
      <c r="FT1112" s="56"/>
      <c r="FU1112" s="56"/>
      <c r="FV1112" s="56"/>
      <c r="FW1112" s="56"/>
      <c r="FX1112" s="56"/>
      <c r="FY1112" s="56"/>
      <c r="FZ1112" s="56"/>
      <c r="GA1112" s="56"/>
      <c r="GB1112" s="56"/>
      <c r="GC1112" s="56"/>
      <c r="GD1112" s="56"/>
      <c r="GE1112" s="56"/>
      <c r="GF1112" s="56"/>
      <c r="GG1112" s="56"/>
      <c r="GH1112" s="56"/>
      <c r="GI1112" s="56"/>
      <c r="GJ1112" s="56"/>
      <c r="GK1112" s="56"/>
      <c r="GL1112" s="56"/>
      <c r="GM1112" s="56"/>
      <c r="GN1112" s="56"/>
      <c r="GO1112" s="56"/>
      <c r="GP1112" s="56"/>
      <c r="GQ1112" s="56"/>
      <c r="GR1112" s="56"/>
      <c r="GS1112" s="56"/>
      <c r="GT1112" s="56"/>
      <c r="GU1112" s="56"/>
      <c r="GV1112" s="56"/>
      <c r="GW1112" s="56"/>
      <c r="GX1112" s="56"/>
      <c r="GY1112" s="56"/>
      <c r="GZ1112" s="56"/>
      <c r="HA1112" s="56"/>
      <c r="HB1112" s="56"/>
      <c r="HC1112" s="56"/>
      <c r="HD1112" s="56"/>
      <c r="HE1112" s="56"/>
      <c r="HF1112" s="56"/>
      <c r="HG1112" s="56"/>
      <c r="HH1112" s="56"/>
      <c r="HI1112" s="56"/>
      <c r="HJ1112" s="56"/>
      <c r="HK1112" s="56"/>
      <c r="HL1112" s="56"/>
      <c r="HM1112" s="56"/>
    </row>
    <row r="1113" spans="2:221" x14ac:dyDescent="0.25">
      <c r="B1113" s="56"/>
      <c r="C1113" s="56"/>
      <c r="D1113" s="56"/>
      <c r="E1113" s="56"/>
      <c r="F1113" s="56"/>
      <c r="G1113" s="56"/>
      <c r="H1113" s="56"/>
      <c r="I1113" s="56"/>
      <c r="J1113" s="56"/>
      <c r="K1113" s="56"/>
      <c r="L1113" s="56"/>
      <c r="M1113" s="56"/>
      <c r="N1113" s="56"/>
      <c r="O1113" s="56"/>
      <c r="P1113" s="56"/>
      <c r="Q1113" s="56"/>
      <c r="R1113" s="56"/>
      <c r="S1113" s="56"/>
      <c r="T1113" s="56"/>
      <c r="U1113" s="56"/>
      <c r="V1113" s="56"/>
      <c r="W1113" s="56"/>
      <c r="X1113" s="56"/>
      <c r="Y1113" s="56"/>
      <c r="Z1113" s="56"/>
      <c r="AA1113" s="56"/>
      <c r="AB1113" s="56"/>
      <c r="AC1113" s="56"/>
      <c r="AD1113" s="56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  <c r="CD1113" s="56"/>
      <c r="CE1113" s="56"/>
      <c r="CF1113" s="56"/>
      <c r="CG1113" s="56"/>
      <c r="CH1113" s="56"/>
      <c r="CI1113" s="56"/>
      <c r="CJ1113" s="56"/>
      <c r="CK1113" s="56"/>
      <c r="CL1113" s="56"/>
      <c r="CM1113" s="56"/>
      <c r="CN1113" s="56"/>
      <c r="CO1113" s="56"/>
      <c r="CP1113" s="56"/>
      <c r="CQ1113" s="56"/>
      <c r="CR1113" s="56"/>
      <c r="CS1113" s="56"/>
      <c r="CT1113" s="56"/>
      <c r="CU1113" s="56"/>
      <c r="CV1113" s="56"/>
      <c r="CW1113" s="56"/>
      <c r="CX1113" s="56"/>
      <c r="CY1113" s="56"/>
      <c r="CZ1113" s="56"/>
      <c r="DA1113" s="56"/>
      <c r="DB1113" s="56"/>
      <c r="DC1113" s="56"/>
      <c r="DD1113" s="56"/>
      <c r="DE1113" s="56"/>
      <c r="DF1113" s="56"/>
      <c r="DG1113" s="56"/>
      <c r="DH1113" s="56"/>
      <c r="DI1113" s="56"/>
      <c r="DJ1113" s="56"/>
      <c r="DK1113" s="56"/>
      <c r="DL1113" s="56"/>
      <c r="DM1113" s="56"/>
      <c r="DN1113" s="56"/>
      <c r="DO1113" s="56"/>
      <c r="DP1113" s="56"/>
      <c r="DQ1113" s="56"/>
      <c r="DR1113" s="56"/>
      <c r="DS1113" s="56"/>
      <c r="DT1113" s="56"/>
      <c r="DU1113" s="56"/>
      <c r="DV1113" s="56"/>
      <c r="DW1113" s="56"/>
      <c r="DX1113" s="56"/>
      <c r="DY1113" s="56"/>
      <c r="DZ1113" s="56"/>
      <c r="EA1113" s="56"/>
      <c r="EB1113" s="56"/>
      <c r="EC1113" s="56"/>
      <c r="ED1113" s="56"/>
      <c r="EE1113" s="56"/>
      <c r="EF1113" s="56"/>
      <c r="EG1113" s="56"/>
      <c r="EH1113" s="56"/>
      <c r="EI1113" s="56"/>
      <c r="EJ1113" s="56"/>
      <c r="EK1113" s="56"/>
      <c r="EL1113" s="56"/>
      <c r="EM1113" s="56"/>
      <c r="EN1113" s="56"/>
      <c r="EO1113" s="56"/>
      <c r="EP1113" s="56"/>
      <c r="EQ1113" s="56"/>
      <c r="ER1113" s="56"/>
      <c r="ES1113" s="56"/>
      <c r="ET1113" s="56"/>
      <c r="EU1113" s="56"/>
      <c r="EV1113" s="56"/>
      <c r="EW1113" s="56"/>
      <c r="EX1113" s="56"/>
      <c r="EY1113" s="56"/>
      <c r="EZ1113" s="56"/>
      <c r="FA1113" s="56"/>
      <c r="FB1113" s="56"/>
      <c r="FC1113" s="56"/>
      <c r="FD1113" s="56"/>
      <c r="FE1113" s="56"/>
      <c r="FF1113" s="56"/>
      <c r="FG1113" s="56"/>
      <c r="FH1113" s="56"/>
      <c r="FI1113" s="56"/>
      <c r="FJ1113" s="56"/>
      <c r="FK1113" s="56"/>
      <c r="FL1113" s="56"/>
      <c r="FM1113" s="56"/>
      <c r="FN1113" s="56"/>
      <c r="FO1113" s="56"/>
      <c r="FP1113" s="56"/>
      <c r="FQ1113" s="56"/>
      <c r="FR1113" s="56"/>
      <c r="FS1113" s="56"/>
      <c r="FT1113" s="56"/>
      <c r="FU1113" s="56"/>
      <c r="FV1113" s="56"/>
      <c r="FW1113" s="56"/>
      <c r="FX1113" s="56"/>
      <c r="FY1113" s="56"/>
      <c r="FZ1113" s="56"/>
      <c r="GA1113" s="56"/>
      <c r="GB1113" s="56"/>
      <c r="GC1113" s="56"/>
      <c r="GD1113" s="56"/>
      <c r="GE1113" s="56"/>
      <c r="GF1113" s="56"/>
      <c r="GG1113" s="56"/>
      <c r="GH1113" s="56"/>
      <c r="GI1113" s="56"/>
      <c r="GJ1113" s="56"/>
      <c r="GK1113" s="56"/>
      <c r="GL1113" s="56"/>
      <c r="GM1113" s="56"/>
      <c r="GN1113" s="56"/>
      <c r="GO1113" s="56"/>
      <c r="GP1113" s="56"/>
      <c r="GQ1113" s="56"/>
      <c r="GR1113" s="56"/>
      <c r="GS1113" s="56"/>
      <c r="GT1113" s="56"/>
      <c r="GU1113" s="56"/>
      <c r="GV1113" s="56"/>
      <c r="GW1113" s="56"/>
      <c r="GX1113" s="56"/>
      <c r="GY1113" s="56"/>
      <c r="GZ1113" s="56"/>
      <c r="HA1113" s="56"/>
      <c r="HB1113" s="56"/>
      <c r="HC1113" s="56"/>
      <c r="HD1113" s="56"/>
      <c r="HE1113" s="56"/>
      <c r="HF1113" s="56"/>
      <c r="HG1113" s="56"/>
      <c r="HH1113" s="56"/>
      <c r="HI1113" s="56"/>
      <c r="HJ1113" s="56"/>
      <c r="HK1113" s="56"/>
      <c r="HL1113" s="56"/>
      <c r="HM1113" s="56"/>
    </row>
    <row r="1114" spans="2:221" x14ac:dyDescent="0.25">
      <c r="B1114" s="56"/>
      <c r="C1114" s="56"/>
      <c r="D1114" s="56"/>
      <c r="E1114" s="56"/>
      <c r="F1114" s="56"/>
      <c r="G1114" s="56"/>
      <c r="H1114" s="56"/>
      <c r="I1114" s="56"/>
      <c r="J1114" s="56"/>
      <c r="K1114" s="56"/>
      <c r="L1114" s="56"/>
      <c r="M1114" s="56"/>
      <c r="N1114" s="56"/>
      <c r="O1114" s="56"/>
      <c r="P1114" s="56"/>
      <c r="Q1114" s="56"/>
      <c r="R1114" s="56"/>
      <c r="S1114" s="56"/>
      <c r="T1114" s="56"/>
      <c r="U1114" s="56"/>
      <c r="V1114" s="56"/>
      <c r="W1114" s="56"/>
      <c r="X1114" s="56"/>
      <c r="Y1114" s="56"/>
      <c r="Z1114" s="56"/>
      <c r="AA1114" s="56"/>
      <c r="AB1114" s="56"/>
      <c r="AC1114" s="56"/>
      <c r="AD1114" s="56"/>
      <c r="AE1114" s="56"/>
      <c r="AF1114" s="56"/>
      <c r="AG1114" s="56"/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56"/>
      <c r="BZ1114" s="56"/>
      <c r="CA1114" s="56"/>
      <c r="CB1114" s="56"/>
      <c r="CC1114" s="56"/>
      <c r="CD1114" s="56"/>
      <c r="CE1114" s="56"/>
      <c r="CF1114" s="56"/>
      <c r="CG1114" s="56"/>
      <c r="CH1114" s="56"/>
      <c r="CI1114" s="56"/>
      <c r="CJ1114" s="56"/>
      <c r="CK1114" s="56"/>
      <c r="CL1114" s="56"/>
      <c r="CM1114" s="56"/>
      <c r="CN1114" s="56"/>
      <c r="CO1114" s="56"/>
      <c r="CP1114" s="56"/>
      <c r="CQ1114" s="56"/>
      <c r="CR1114" s="56"/>
      <c r="CS1114" s="56"/>
      <c r="CT1114" s="56"/>
      <c r="CU1114" s="56"/>
      <c r="CV1114" s="56"/>
      <c r="CW1114" s="56"/>
      <c r="CX1114" s="56"/>
      <c r="CY1114" s="56"/>
      <c r="CZ1114" s="56"/>
      <c r="DA1114" s="56"/>
      <c r="DB1114" s="56"/>
      <c r="DC1114" s="56"/>
      <c r="DD1114" s="56"/>
      <c r="DE1114" s="56"/>
      <c r="DF1114" s="56"/>
      <c r="DG1114" s="56"/>
      <c r="DH1114" s="56"/>
      <c r="DI1114" s="56"/>
      <c r="DJ1114" s="56"/>
      <c r="DK1114" s="56"/>
      <c r="DL1114" s="56"/>
      <c r="DM1114" s="56"/>
      <c r="DN1114" s="56"/>
      <c r="DO1114" s="56"/>
      <c r="DP1114" s="56"/>
      <c r="DQ1114" s="56"/>
      <c r="DR1114" s="56"/>
      <c r="DS1114" s="56"/>
      <c r="DT1114" s="56"/>
      <c r="DU1114" s="56"/>
      <c r="DV1114" s="56"/>
      <c r="DW1114" s="56"/>
      <c r="DX1114" s="56"/>
      <c r="DY1114" s="56"/>
      <c r="DZ1114" s="56"/>
      <c r="EA1114" s="56"/>
      <c r="EB1114" s="56"/>
      <c r="EC1114" s="56"/>
      <c r="ED1114" s="56"/>
      <c r="EE1114" s="56"/>
      <c r="EF1114" s="56"/>
      <c r="EG1114" s="56"/>
      <c r="EH1114" s="56"/>
      <c r="EI1114" s="56"/>
      <c r="EJ1114" s="56"/>
      <c r="EK1114" s="56"/>
      <c r="EL1114" s="56"/>
      <c r="EM1114" s="56"/>
      <c r="EN1114" s="56"/>
      <c r="EO1114" s="56"/>
      <c r="EP1114" s="56"/>
      <c r="EQ1114" s="56"/>
      <c r="ER1114" s="56"/>
      <c r="ES1114" s="56"/>
      <c r="ET1114" s="56"/>
      <c r="EU1114" s="56"/>
      <c r="EV1114" s="56"/>
      <c r="EW1114" s="56"/>
      <c r="EX1114" s="56"/>
      <c r="EY1114" s="56"/>
      <c r="EZ1114" s="56"/>
      <c r="FA1114" s="56"/>
      <c r="FB1114" s="56"/>
      <c r="FC1114" s="56"/>
      <c r="FD1114" s="56"/>
      <c r="FE1114" s="56"/>
      <c r="FF1114" s="56"/>
      <c r="FG1114" s="56"/>
      <c r="FH1114" s="56"/>
      <c r="FI1114" s="56"/>
      <c r="FJ1114" s="56"/>
      <c r="FK1114" s="56"/>
      <c r="FL1114" s="56"/>
      <c r="FM1114" s="56"/>
      <c r="FN1114" s="56"/>
      <c r="FO1114" s="56"/>
      <c r="FP1114" s="56"/>
      <c r="FQ1114" s="56"/>
      <c r="FR1114" s="56"/>
      <c r="FS1114" s="56"/>
      <c r="FT1114" s="56"/>
      <c r="FU1114" s="56"/>
      <c r="FV1114" s="56"/>
      <c r="FW1114" s="56"/>
      <c r="FX1114" s="56"/>
      <c r="FY1114" s="56"/>
      <c r="FZ1114" s="56"/>
      <c r="GA1114" s="56"/>
      <c r="GB1114" s="56"/>
      <c r="GC1114" s="56"/>
      <c r="GD1114" s="56"/>
      <c r="GE1114" s="56"/>
      <c r="GF1114" s="56"/>
      <c r="GG1114" s="56"/>
      <c r="GH1114" s="56"/>
      <c r="GI1114" s="56"/>
      <c r="GJ1114" s="56"/>
      <c r="GK1114" s="56"/>
      <c r="GL1114" s="56"/>
      <c r="GM1114" s="56"/>
      <c r="GN1114" s="56"/>
      <c r="GO1114" s="56"/>
      <c r="GP1114" s="56"/>
      <c r="GQ1114" s="56"/>
      <c r="GR1114" s="56"/>
      <c r="GS1114" s="56"/>
      <c r="GT1114" s="56"/>
      <c r="GU1114" s="56"/>
      <c r="GV1114" s="56"/>
      <c r="GW1114" s="56"/>
      <c r="GX1114" s="56"/>
      <c r="GY1114" s="56"/>
      <c r="GZ1114" s="56"/>
      <c r="HA1114" s="56"/>
      <c r="HB1114" s="56"/>
      <c r="HC1114" s="56"/>
      <c r="HD1114" s="56"/>
      <c r="HE1114" s="56"/>
      <c r="HF1114" s="56"/>
      <c r="HG1114" s="56"/>
      <c r="HH1114" s="56"/>
      <c r="HI1114" s="56"/>
      <c r="HJ1114" s="56"/>
      <c r="HK1114" s="56"/>
      <c r="HL1114" s="56"/>
      <c r="HM1114" s="56"/>
    </row>
    <row r="1115" spans="2:221" x14ac:dyDescent="0.25">
      <c r="B1115" s="56"/>
      <c r="C1115" s="56"/>
      <c r="D1115" s="56"/>
      <c r="E1115" s="56"/>
      <c r="F1115" s="56"/>
      <c r="G1115" s="56"/>
      <c r="H1115" s="56"/>
      <c r="I1115" s="56"/>
      <c r="J1115" s="56"/>
      <c r="K1115" s="56"/>
      <c r="L1115" s="56"/>
      <c r="M1115" s="56"/>
      <c r="N1115" s="56"/>
      <c r="O1115" s="56"/>
      <c r="P1115" s="56"/>
      <c r="Q1115" s="56"/>
      <c r="R1115" s="56"/>
      <c r="S1115" s="56"/>
      <c r="T1115" s="56"/>
      <c r="U1115" s="56"/>
      <c r="V1115" s="56"/>
      <c r="W1115" s="56"/>
      <c r="X1115" s="56"/>
      <c r="Y1115" s="56"/>
      <c r="Z1115" s="56"/>
      <c r="AA1115" s="56"/>
      <c r="AB1115" s="56"/>
      <c r="AC1115" s="56"/>
      <c r="AD1115" s="56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  <c r="CS1115" s="56"/>
      <c r="CT1115" s="56"/>
      <c r="CU1115" s="56"/>
      <c r="CV1115" s="56"/>
      <c r="CW1115" s="56"/>
      <c r="CX1115" s="56"/>
      <c r="CY1115" s="56"/>
      <c r="CZ1115" s="56"/>
      <c r="DA1115" s="56"/>
      <c r="DB1115" s="56"/>
      <c r="DC1115" s="56"/>
      <c r="DD1115" s="56"/>
      <c r="DE1115" s="56"/>
      <c r="DF1115" s="56"/>
      <c r="DG1115" s="56"/>
      <c r="DH1115" s="56"/>
      <c r="DI1115" s="56"/>
      <c r="DJ1115" s="56"/>
      <c r="DK1115" s="56"/>
      <c r="DL1115" s="56"/>
      <c r="DM1115" s="56"/>
      <c r="DN1115" s="56"/>
      <c r="DO1115" s="56"/>
      <c r="DP1115" s="56"/>
      <c r="DQ1115" s="56"/>
      <c r="DR1115" s="56"/>
      <c r="DS1115" s="56"/>
      <c r="DT1115" s="56"/>
      <c r="DU1115" s="56"/>
      <c r="DV1115" s="56"/>
      <c r="DW1115" s="56"/>
      <c r="DX1115" s="56"/>
      <c r="DY1115" s="56"/>
      <c r="DZ1115" s="56"/>
      <c r="EA1115" s="56"/>
      <c r="EB1115" s="56"/>
      <c r="EC1115" s="56"/>
      <c r="ED1115" s="56"/>
      <c r="EE1115" s="56"/>
      <c r="EF1115" s="56"/>
      <c r="EG1115" s="56"/>
      <c r="EH1115" s="56"/>
      <c r="EI1115" s="56"/>
      <c r="EJ1115" s="56"/>
      <c r="EK1115" s="56"/>
      <c r="EL1115" s="56"/>
      <c r="EM1115" s="56"/>
      <c r="EN1115" s="56"/>
      <c r="EO1115" s="56"/>
      <c r="EP1115" s="56"/>
      <c r="EQ1115" s="56"/>
      <c r="ER1115" s="56"/>
      <c r="ES1115" s="56"/>
      <c r="ET1115" s="56"/>
      <c r="EU1115" s="56"/>
      <c r="EV1115" s="56"/>
      <c r="EW1115" s="56"/>
      <c r="EX1115" s="56"/>
      <c r="EY1115" s="56"/>
      <c r="EZ1115" s="56"/>
      <c r="FA1115" s="56"/>
      <c r="FB1115" s="56"/>
      <c r="FC1115" s="56"/>
      <c r="FD1115" s="56"/>
      <c r="FE1115" s="56"/>
      <c r="FF1115" s="56"/>
      <c r="FG1115" s="56"/>
      <c r="FH1115" s="56"/>
      <c r="FI1115" s="56"/>
      <c r="FJ1115" s="56"/>
      <c r="FK1115" s="56"/>
      <c r="FL1115" s="56"/>
      <c r="FM1115" s="56"/>
      <c r="FN1115" s="56"/>
      <c r="FO1115" s="56"/>
      <c r="FP1115" s="56"/>
      <c r="FQ1115" s="56"/>
      <c r="FR1115" s="56"/>
      <c r="FS1115" s="56"/>
      <c r="FT1115" s="56"/>
      <c r="FU1115" s="56"/>
      <c r="FV1115" s="56"/>
      <c r="FW1115" s="56"/>
      <c r="FX1115" s="56"/>
      <c r="FY1115" s="56"/>
      <c r="FZ1115" s="56"/>
      <c r="GA1115" s="56"/>
      <c r="GB1115" s="56"/>
      <c r="GC1115" s="56"/>
      <c r="GD1115" s="56"/>
      <c r="GE1115" s="56"/>
      <c r="GF1115" s="56"/>
      <c r="GG1115" s="56"/>
      <c r="GH1115" s="56"/>
      <c r="GI1115" s="56"/>
      <c r="GJ1115" s="56"/>
      <c r="GK1115" s="56"/>
      <c r="GL1115" s="56"/>
      <c r="GM1115" s="56"/>
      <c r="GN1115" s="56"/>
      <c r="GO1115" s="56"/>
      <c r="GP1115" s="56"/>
      <c r="GQ1115" s="56"/>
      <c r="GR1115" s="56"/>
      <c r="GS1115" s="56"/>
      <c r="GT1115" s="56"/>
      <c r="GU1115" s="56"/>
      <c r="GV1115" s="56"/>
      <c r="GW1115" s="56"/>
      <c r="GX1115" s="56"/>
      <c r="GY1115" s="56"/>
      <c r="GZ1115" s="56"/>
      <c r="HA1115" s="56"/>
      <c r="HB1115" s="56"/>
      <c r="HC1115" s="56"/>
      <c r="HD1115" s="56"/>
      <c r="HE1115" s="56"/>
      <c r="HF1115" s="56"/>
      <c r="HG1115" s="56"/>
      <c r="HH1115" s="56"/>
      <c r="HI1115" s="56"/>
      <c r="HJ1115" s="56"/>
      <c r="HK1115" s="56"/>
      <c r="HL1115" s="56"/>
      <c r="HM1115" s="56"/>
    </row>
    <row r="1116" spans="2:221" x14ac:dyDescent="0.25">
      <c r="B1116" s="56"/>
      <c r="C1116" s="56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6"/>
      <c r="O1116" s="56"/>
      <c r="P1116" s="56"/>
      <c r="Q1116" s="56"/>
      <c r="R1116" s="56"/>
      <c r="S1116" s="56"/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  <c r="AD1116" s="56"/>
      <c r="AE1116" s="56"/>
      <c r="AF1116" s="56"/>
      <c r="AG1116" s="56"/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56"/>
      <c r="BZ1116" s="56"/>
      <c r="CA1116" s="56"/>
      <c r="CB1116" s="56"/>
      <c r="CC1116" s="56"/>
      <c r="CD1116" s="56"/>
      <c r="CE1116" s="56"/>
      <c r="CF1116" s="56"/>
      <c r="CG1116" s="56"/>
      <c r="CH1116" s="56"/>
      <c r="CI1116" s="56"/>
      <c r="CJ1116" s="56"/>
      <c r="CK1116" s="56"/>
      <c r="CL1116" s="56"/>
      <c r="CM1116" s="56"/>
      <c r="CN1116" s="56"/>
      <c r="CO1116" s="56"/>
      <c r="CP1116" s="56"/>
      <c r="CQ1116" s="56"/>
      <c r="CR1116" s="56"/>
      <c r="CS1116" s="56"/>
      <c r="CT1116" s="56"/>
      <c r="CU1116" s="56"/>
      <c r="CV1116" s="56"/>
      <c r="CW1116" s="56"/>
      <c r="CX1116" s="56"/>
      <c r="CY1116" s="56"/>
      <c r="CZ1116" s="56"/>
      <c r="DA1116" s="56"/>
      <c r="DB1116" s="56"/>
      <c r="DC1116" s="56"/>
      <c r="DD1116" s="56"/>
      <c r="DE1116" s="56"/>
      <c r="DF1116" s="56"/>
      <c r="DG1116" s="56"/>
      <c r="DH1116" s="56"/>
      <c r="DI1116" s="56"/>
      <c r="DJ1116" s="56"/>
      <c r="DK1116" s="56"/>
      <c r="DL1116" s="56"/>
      <c r="DM1116" s="56"/>
      <c r="DN1116" s="56"/>
      <c r="DO1116" s="56"/>
      <c r="DP1116" s="56"/>
      <c r="DQ1116" s="56"/>
      <c r="DR1116" s="56"/>
      <c r="DS1116" s="56"/>
      <c r="DT1116" s="56"/>
      <c r="DU1116" s="56"/>
      <c r="DV1116" s="56"/>
      <c r="DW1116" s="56"/>
      <c r="DX1116" s="56"/>
      <c r="DY1116" s="56"/>
      <c r="DZ1116" s="56"/>
      <c r="EA1116" s="56"/>
      <c r="EB1116" s="56"/>
      <c r="EC1116" s="56"/>
      <c r="ED1116" s="56"/>
      <c r="EE1116" s="56"/>
      <c r="EF1116" s="56"/>
      <c r="EG1116" s="56"/>
      <c r="EH1116" s="56"/>
      <c r="EI1116" s="56"/>
      <c r="EJ1116" s="56"/>
      <c r="EK1116" s="56"/>
      <c r="EL1116" s="56"/>
      <c r="EM1116" s="56"/>
      <c r="EN1116" s="56"/>
      <c r="EO1116" s="56"/>
      <c r="EP1116" s="56"/>
      <c r="EQ1116" s="56"/>
      <c r="ER1116" s="56"/>
      <c r="ES1116" s="56"/>
      <c r="ET1116" s="56"/>
      <c r="EU1116" s="56"/>
      <c r="EV1116" s="56"/>
      <c r="EW1116" s="56"/>
      <c r="EX1116" s="56"/>
      <c r="EY1116" s="56"/>
      <c r="EZ1116" s="56"/>
      <c r="FA1116" s="56"/>
      <c r="FB1116" s="56"/>
      <c r="FC1116" s="56"/>
      <c r="FD1116" s="56"/>
      <c r="FE1116" s="56"/>
      <c r="FF1116" s="56"/>
      <c r="FG1116" s="56"/>
      <c r="FH1116" s="56"/>
      <c r="FI1116" s="56"/>
      <c r="FJ1116" s="56"/>
      <c r="FK1116" s="56"/>
      <c r="FL1116" s="56"/>
      <c r="FM1116" s="56"/>
      <c r="FN1116" s="56"/>
      <c r="FO1116" s="56"/>
      <c r="FP1116" s="56"/>
      <c r="FQ1116" s="56"/>
      <c r="FR1116" s="56"/>
      <c r="FS1116" s="56"/>
      <c r="FT1116" s="56"/>
      <c r="FU1116" s="56"/>
      <c r="FV1116" s="56"/>
      <c r="FW1116" s="56"/>
      <c r="FX1116" s="56"/>
      <c r="FY1116" s="56"/>
      <c r="FZ1116" s="56"/>
      <c r="GA1116" s="56"/>
      <c r="GB1116" s="56"/>
      <c r="GC1116" s="56"/>
      <c r="GD1116" s="56"/>
      <c r="GE1116" s="56"/>
      <c r="GF1116" s="56"/>
      <c r="GG1116" s="56"/>
      <c r="GH1116" s="56"/>
      <c r="GI1116" s="56"/>
      <c r="GJ1116" s="56"/>
      <c r="GK1116" s="56"/>
      <c r="GL1116" s="56"/>
      <c r="GM1116" s="56"/>
      <c r="GN1116" s="56"/>
      <c r="GO1116" s="56"/>
      <c r="GP1116" s="56"/>
      <c r="GQ1116" s="56"/>
      <c r="GR1116" s="56"/>
      <c r="GS1116" s="56"/>
      <c r="GT1116" s="56"/>
      <c r="GU1116" s="56"/>
      <c r="GV1116" s="56"/>
      <c r="GW1116" s="56"/>
      <c r="GX1116" s="56"/>
      <c r="GY1116" s="56"/>
      <c r="GZ1116" s="56"/>
      <c r="HA1116" s="56"/>
      <c r="HB1116" s="56"/>
      <c r="HC1116" s="56"/>
      <c r="HD1116" s="56"/>
      <c r="HE1116" s="56"/>
      <c r="HF1116" s="56"/>
      <c r="HG1116" s="56"/>
      <c r="HH1116" s="56"/>
      <c r="HI1116" s="56"/>
      <c r="HJ1116" s="56"/>
      <c r="HK1116" s="56"/>
      <c r="HL1116" s="56"/>
      <c r="HM1116" s="56"/>
    </row>
    <row r="1117" spans="2:221" x14ac:dyDescent="0.25">
      <c r="B1117" s="56"/>
      <c r="C1117" s="56"/>
      <c r="D1117" s="56"/>
      <c r="E1117" s="56"/>
      <c r="F1117" s="56"/>
      <c r="G1117" s="56"/>
      <c r="H1117" s="56"/>
      <c r="I1117" s="56"/>
      <c r="J1117" s="56"/>
      <c r="K1117" s="56"/>
      <c r="L1117" s="56"/>
      <c r="M1117" s="56"/>
      <c r="N1117" s="56"/>
      <c r="O1117" s="56"/>
      <c r="P1117" s="56"/>
      <c r="Q1117" s="56"/>
      <c r="R1117" s="56"/>
      <c r="S1117" s="56"/>
      <c r="T1117" s="56"/>
      <c r="U1117" s="56"/>
      <c r="V1117" s="56"/>
      <c r="W1117" s="56"/>
      <c r="X1117" s="56"/>
      <c r="Y1117" s="56"/>
      <c r="Z1117" s="56"/>
      <c r="AA1117" s="56"/>
      <c r="AB1117" s="56"/>
      <c r="AC1117" s="56"/>
      <c r="AD1117" s="56"/>
      <c r="AE1117" s="56"/>
      <c r="AF1117" s="56"/>
      <c r="AG1117" s="56"/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  <c r="BU1117" s="56"/>
      <c r="BV1117" s="56"/>
      <c r="BW1117" s="56"/>
      <c r="BX1117" s="56"/>
      <c r="BY1117" s="56"/>
      <c r="BZ1117" s="56"/>
      <c r="CA1117" s="56"/>
      <c r="CB1117" s="56"/>
      <c r="CC1117" s="56"/>
      <c r="CD1117" s="56"/>
      <c r="CE1117" s="56"/>
      <c r="CF1117" s="56"/>
      <c r="CG1117" s="56"/>
      <c r="CH1117" s="56"/>
      <c r="CI1117" s="56"/>
      <c r="CJ1117" s="56"/>
      <c r="CK1117" s="56"/>
      <c r="CL1117" s="56"/>
      <c r="CM1117" s="56"/>
      <c r="CN1117" s="56"/>
      <c r="CO1117" s="56"/>
      <c r="CP1117" s="56"/>
      <c r="CQ1117" s="56"/>
      <c r="CR1117" s="56"/>
      <c r="CS1117" s="56"/>
      <c r="CT1117" s="56"/>
      <c r="CU1117" s="56"/>
      <c r="CV1117" s="56"/>
      <c r="CW1117" s="56"/>
      <c r="CX1117" s="56"/>
      <c r="CY1117" s="56"/>
      <c r="CZ1117" s="56"/>
      <c r="DA1117" s="56"/>
      <c r="DB1117" s="56"/>
      <c r="DC1117" s="56"/>
      <c r="DD1117" s="56"/>
      <c r="DE1117" s="56"/>
      <c r="DF1117" s="56"/>
      <c r="DG1117" s="56"/>
      <c r="DH1117" s="56"/>
      <c r="DI1117" s="56"/>
      <c r="DJ1117" s="56"/>
      <c r="DK1117" s="56"/>
      <c r="DL1117" s="56"/>
      <c r="DM1117" s="56"/>
      <c r="DN1117" s="56"/>
      <c r="DO1117" s="56"/>
      <c r="DP1117" s="56"/>
      <c r="DQ1117" s="56"/>
      <c r="DR1117" s="56"/>
      <c r="DS1117" s="56"/>
      <c r="DT1117" s="56"/>
      <c r="DU1117" s="56"/>
      <c r="DV1117" s="56"/>
      <c r="DW1117" s="56"/>
      <c r="DX1117" s="56"/>
      <c r="DY1117" s="56"/>
      <c r="DZ1117" s="56"/>
      <c r="EA1117" s="56"/>
      <c r="EB1117" s="56"/>
      <c r="EC1117" s="56"/>
      <c r="ED1117" s="56"/>
      <c r="EE1117" s="56"/>
      <c r="EF1117" s="56"/>
      <c r="EG1117" s="56"/>
      <c r="EH1117" s="56"/>
      <c r="EI1117" s="56"/>
      <c r="EJ1117" s="56"/>
      <c r="EK1117" s="56"/>
      <c r="EL1117" s="56"/>
      <c r="EM1117" s="56"/>
      <c r="EN1117" s="56"/>
      <c r="EO1117" s="56"/>
      <c r="EP1117" s="56"/>
      <c r="EQ1117" s="56"/>
      <c r="ER1117" s="56"/>
      <c r="ES1117" s="56"/>
      <c r="ET1117" s="56"/>
      <c r="EU1117" s="56"/>
      <c r="EV1117" s="56"/>
      <c r="EW1117" s="56"/>
      <c r="EX1117" s="56"/>
      <c r="EY1117" s="56"/>
      <c r="EZ1117" s="56"/>
      <c r="FA1117" s="56"/>
      <c r="FB1117" s="56"/>
      <c r="FC1117" s="56"/>
      <c r="FD1117" s="56"/>
      <c r="FE1117" s="56"/>
      <c r="FF1117" s="56"/>
      <c r="FG1117" s="56"/>
      <c r="FH1117" s="56"/>
      <c r="FI1117" s="56"/>
      <c r="FJ1117" s="56"/>
      <c r="FK1117" s="56"/>
      <c r="FL1117" s="56"/>
      <c r="FM1117" s="56"/>
      <c r="FN1117" s="56"/>
      <c r="FO1117" s="56"/>
      <c r="FP1117" s="56"/>
      <c r="FQ1117" s="56"/>
      <c r="FR1117" s="56"/>
      <c r="FS1117" s="56"/>
      <c r="FT1117" s="56"/>
      <c r="FU1117" s="56"/>
      <c r="FV1117" s="56"/>
      <c r="FW1117" s="56"/>
      <c r="FX1117" s="56"/>
      <c r="FY1117" s="56"/>
      <c r="FZ1117" s="56"/>
      <c r="GA1117" s="56"/>
      <c r="GB1117" s="56"/>
      <c r="GC1117" s="56"/>
      <c r="GD1117" s="56"/>
      <c r="GE1117" s="56"/>
      <c r="GF1117" s="56"/>
      <c r="GG1117" s="56"/>
      <c r="GH1117" s="56"/>
      <c r="GI1117" s="56"/>
      <c r="GJ1117" s="56"/>
      <c r="GK1117" s="56"/>
      <c r="GL1117" s="56"/>
      <c r="GM1117" s="56"/>
      <c r="GN1117" s="56"/>
      <c r="GO1117" s="56"/>
      <c r="GP1117" s="56"/>
      <c r="GQ1117" s="56"/>
      <c r="GR1117" s="56"/>
      <c r="GS1117" s="56"/>
      <c r="GT1117" s="56"/>
      <c r="GU1117" s="56"/>
      <c r="GV1117" s="56"/>
      <c r="GW1117" s="56"/>
      <c r="GX1117" s="56"/>
      <c r="GY1117" s="56"/>
      <c r="GZ1117" s="56"/>
      <c r="HA1117" s="56"/>
      <c r="HB1117" s="56"/>
      <c r="HC1117" s="56"/>
      <c r="HD1117" s="56"/>
      <c r="HE1117" s="56"/>
      <c r="HF1117" s="56"/>
      <c r="HG1117" s="56"/>
      <c r="HH1117" s="56"/>
      <c r="HI1117" s="56"/>
      <c r="HJ1117" s="56"/>
      <c r="HK1117" s="56"/>
      <c r="HL1117" s="56"/>
      <c r="HM1117" s="56"/>
    </row>
    <row r="1118" spans="2:221" x14ac:dyDescent="0.25">
      <c r="B1118" s="56"/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56"/>
      <c r="Q1118" s="56"/>
      <c r="R1118" s="56"/>
      <c r="S1118" s="56"/>
      <c r="T1118" s="56"/>
      <c r="U1118" s="56"/>
      <c r="V1118" s="56"/>
      <c r="W1118" s="56"/>
      <c r="X1118" s="56"/>
      <c r="Y1118" s="56"/>
      <c r="Z1118" s="56"/>
      <c r="AA1118" s="56"/>
      <c r="AB1118" s="56"/>
      <c r="AC1118" s="56"/>
      <c r="AD1118" s="56"/>
      <c r="AE1118" s="56"/>
      <c r="AF1118" s="56"/>
      <c r="AG1118" s="56"/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  <c r="BU1118" s="56"/>
      <c r="BV1118" s="56"/>
      <c r="BW1118" s="56"/>
      <c r="BX1118" s="56"/>
      <c r="BY1118" s="56"/>
      <c r="BZ1118" s="56"/>
      <c r="CA1118" s="56"/>
      <c r="CB1118" s="56"/>
      <c r="CC1118" s="56"/>
      <c r="CD1118" s="56"/>
      <c r="CE1118" s="56"/>
      <c r="CF1118" s="56"/>
      <c r="CG1118" s="56"/>
      <c r="CH1118" s="56"/>
      <c r="CI1118" s="56"/>
      <c r="CJ1118" s="56"/>
      <c r="CK1118" s="56"/>
      <c r="CL1118" s="56"/>
      <c r="CM1118" s="56"/>
      <c r="CN1118" s="56"/>
      <c r="CO1118" s="56"/>
      <c r="CP1118" s="56"/>
      <c r="CQ1118" s="56"/>
      <c r="CR1118" s="56"/>
      <c r="CS1118" s="56"/>
      <c r="CT1118" s="56"/>
      <c r="CU1118" s="56"/>
      <c r="CV1118" s="56"/>
      <c r="CW1118" s="56"/>
      <c r="CX1118" s="56"/>
      <c r="CY1118" s="56"/>
      <c r="CZ1118" s="56"/>
      <c r="DA1118" s="56"/>
      <c r="DB1118" s="56"/>
      <c r="DC1118" s="56"/>
      <c r="DD1118" s="56"/>
      <c r="DE1118" s="56"/>
      <c r="DF1118" s="56"/>
      <c r="DG1118" s="56"/>
      <c r="DH1118" s="56"/>
      <c r="DI1118" s="56"/>
      <c r="DJ1118" s="56"/>
      <c r="DK1118" s="56"/>
      <c r="DL1118" s="56"/>
      <c r="DM1118" s="56"/>
      <c r="DN1118" s="56"/>
      <c r="DO1118" s="56"/>
      <c r="DP1118" s="56"/>
      <c r="DQ1118" s="56"/>
      <c r="DR1118" s="56"/>
      <c r="DS1118" s="56"/>
      <c r="DT1118" s="56"/>
      <c r="DU1118" s="56"/>
      <c r="DV1118" s="56"/>
      <c r="DW1118" s="56"/>
      <c r="DX1118" s="56"/>
      <c r="DY1118" s="56"/>
      <c r="DZ1118" s="56"/>
      <c r="EA1118" s="56"/>
      <c r="EB1118" s="56"/>
      <c r="EC1118" s="56"/>
      <c r="ED1118" s="56"/>
      <c r="EE1118" s="56"/>
      <c r="EF1118" s="56"/>
      <c r="EG1118" s="56"/>
      <c r="EH1118" s="56"/>
      <c r="EI1118" s="56"/>
      <c r="EJ1118" s="56"/>
      <c r="EK1118" s="56"/>
      <c r="EL1118" s="56"/>
      <c r="EM1118" s="56"/>
      <c r="EN1118" s="56"/>
      <c r="EO1118" s="56"/>
      <c r="EP1118" s="56"/>
      <c r="EQ1118" s="56"/>
      <c r="ER1118" s="56"/>
      <c r="ES1118" s="56"/>
      <c r="ET1118" s="56"/>
      <c r="EU1118" s="56"/>
      <c r="EV1118" s="56"/>
      <c r="EW1118" s="56"/>
      <c r="EX1118" s="56"/>
      <c r="EY1118" s="56"/>
      <c r="EZ1118" s="56"/>
      <c r="FA1118" s="56"/>
      <c r="FB1118" s="56"/>
      <c r="FC1118" s="56"/>
      <c r="FD1118" s="56"/>
      <c r="FE1118" s="56"/>
      <c r="FF1118" s="56"/>
      <c r="FG1118" s="56"/>
      <c r="FH1118" s="56"/>
      <c r="FI1118" s="56"/>
      <c r="FJ1118" s="56"/>
      <c r="FK1118" s="56"/>
      <c r="FL1118" s="56"/>
      <c r="FM1118" s="56"/>
      <c r="FN1118" s="56"/>
      <c r="FO1118" s="56"/>
      <c r="FP1118" s="56"/>
      <c r="FQ1118" s="56"/>
      <c r="FR1118" s="56"/>
      <c r="FS1118" s="56"/>
      <c r="FT1118" s="56"/>
      <c r="FU1118" s="56"/>
      <c r="FV1118" s="56"/>
      <c r="FW1118" s="56"/>
      <c r="FX1118" s="56"/>
      <c r="FY1118" s="56"/>
      <c r="FZ1118" s="56"/>
      <c r="GA1118" s="56"/>
      <c r="GB1118" s="56"/>
      <c r="GC1118" s="56"/>
      <c r="GD1118" s="56"/>
      <c r="GE1118" s="56"/>
      <c r="GF1118" s="56"/>
      <c r="GG1118" s="56"/>
      <c r="GH1118" s="56"/>
      <c r="GI1118" s="56"/>
      <c r="GJ1118" s="56"/>
      <c r="GK1118" s="56"/>
      <c r="GL1118" s="56"/>
      <c r="GM1118" s="56"/>
      <c r="GN1118" s="56"/>
      <c r="GO1118" s="56"/>
      <c r="GP1118" s="56"/>
      <c r="GQ1118" s="56"/>
      <c r="GR1118" s="56"/>
      <c r="GS1118" s="56"/>
      <c r="GT1118" s="56"/>
      <c r="GU1118" s="56"/>
      <c r="GV1118" s="56"/>
      <c r="GW1118" s="56"/>
      <c r="GX1118" s="56"/>
      <c r="GY1118" s="56"/>
      <c r="GZ1118" s="56"/>
      <c r="HA1118" s="56"/>
      <c r="HB1118" s="56"/>
      <c r="HC1118" s="56"/>
      <c r="HD1118" s="56"/>
      <c r="HE1118" s="56"/>
      <c r="HF1118" s="56"/>
      <c r="HG1118" s="56"/>
      <c r="HH1118" s="56"/>
      <c r="HI1118" s="56"/>
      <c r="HJ1118" s="56"/>
      <c r="HK1118" s="56"/>
      <c r="HL1118" s="56"/>
      <c r="HM1118" s="56"/>
    </row>
    <row r="1119" spans="2:221" x14ac:dyDescent="0.25">
      <c r="B1119" s="56"/>
      <c r="C1119" s="56"/>
      <c r="D1119" s="56"/>
      <c r="E1119" s="56"/>
      <c r="F1119" s="56"/>
      <c r="G1119" s="56"/>
      <c r="H1119" s="56"/>
      <c r="I1119" s="56"/>
      <c r="J1119" s="56"/>
      <c r="K1119" s="56"/>
      <c r="L1119" s="56"/>
      <c r="M1119" s="56"/>
      <c r="N1119" s="56"/>
      <c r="O1119" s="56"/>
      <c r="P1119" s="56"/>
      <c r="Q1119" s="56"/>
      <c r="R1119" s="56"/>
      <c r="S1119" s="56"/>
      <c r="T1119" s="56"/>
      <c r="U1119" s="56"/>
      <c r="V1119" s="56"/>
      <c r="W1119" s="56"/>
      <c r="X1119" s="56"/>
      <c r="Y1119" s="56"/>
      <c r="Z1119" s="56"/>
      <c r="AA1119" s="56"/>
      <c r="AB1119" s="56"/>
      <c r="AC1119" s="56"/>
      <c r="AD1119" s="56"/>
      <c r="AE1119" s="56"/>
      <c r="AF1119" s="56"/>
      <c r="AG1119" s="56"/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  <c r="BU1119" s="56"/>
      <c r="BV1119" s="56"/>
      <c r="BW1119" s="56"/>
      <c r="BX1119" s="56"/>
      <c r="BY1119" s="56"/>
      <c r="BZ1119" s="56"/>
      <c r="CA1119" s="56"/>
      <c r="CB1119" s="56"/>
      <c r="CC1119" s="56"/>
      <c r="CD1119" s="56"/>
      <c r="CE1119" s="56"/>
      <c r="CF1119" s="56"/>
      <c r="CG1119" s="56"/>
      <c r="CH1119" s="56"/>
      <c r="CI1119" s="56"/>
      <c r="CJ1119" s="56"/>
      <c r="CK1119" s="56"/>
      <c r="CL1119" s="56"/>
      <c r="CM1119" s="56"/>
      <c r="CN1119" s="56"/>
      <c r="CO1119" s="56"/>
      <c r="CP1119" s="56"/>
      <c r="CQ1119" s="56"/>
      <c r="CR1119" s="56"/>
      <c r="CS1119" s="56"/>
      <c r="CT1119" s="56"/>
      <c r="CU1119" s="56"/>
      <c r="CV1119" s="56"/>
      <c r="CW1119" s="56"/>
      <c r="CX1119" s="56"/>
      <c r="CY1119" s="56"/>
      <c r="CZ1119" s="56"/>
      <c r="DA1119" s="56"/>
      <c r="DB1119" s="56"/>
      <c r="DC1119" s="56"/>
      <c r="DD1119" s="56"/>
      <c r="DE1119" s="56"/>
      <c r="DF1119" s="56"/>
      <c r="DG1119" s="56"/>
      <c r="DH1119" s="56"/>
      <c r="DI1119" s="56"/>
      <c r="DJ1119" s="56"/>
      <c r="DK1119" s="56"/>
      <c r="DL1119" s="56"/>
      <c r="DM1119" s="56"/>
      <c r="DN1119" s="56"/>
      <c r="DO1119" s="56"/>
      <c r="DP1119" s="56"/>
      <c r="DQ1119" s="56"/>
      <c r="DR1119" s="56"/>
      <c r="DS1119" s="56"/>
      <c r="DT1119" s="56"/>
      <c r="DU1119" s="56"/>
      <c r="DV1119" s="56"/>
      <c r="DW1119" s="56"/>
      <c r="DX1119" s="56"/>
      <c r="DY1119" s="56"/>
      <c r="DZ1119" s="56"/>
      <c r="EA1119" s="56"/>
      <c r="EB1119" s="56"/>
      <c r="EC1119" s="56"/>
      <c r="ED1119" s="56"/>
      <c r="EE1119" s="56"/>
      <c r="EF1119" s="56"/>
      <c r="EG1119" s="56"/>
      <c r="EH1119" s="56"/>
      <c r="EI1119" s="56"/>
      <c r="EJ1119" s="56"/>
      <c r="EK1119" s="56"/>
      <c r="EL1119" s="56"/>
      <c r="EM1119" s="56"/>
      <c r="EN1119" s="56"/>
      <c r="EO1119" s="56"/>
      <c r="EP1119" s="56"/>
      <c r="EQ1119" s="56"/>
      <c r="ER1119" s="56"/>
      <c r="ES1119" s="56"/>
      <c r="ET1119" s="56"/>
      <c r="EU1119" s="56"/>
      <c r="EV1119" s="56"/>
      <c r="EW1119" s="56"/>
      <c r="EX1119" s="56"/>
      <c r="EY1119" s="56"/>
      <c r="EZ1119" s="56"/>
      <c r="FA1119" s="56"/>
      <c r="FB1119" s="56"/>
      <c r="FC1119" s="56"/>
      <c r="FD1119" s="56"/>
      <c r="FE1119" s="56"/>
      <c r="FF1119" s="56"/>
      <c r="FG1119" s="56"/>
      <c r="FH1119" s="56"/>
      <c r="FI1119" s="56"/>
      <c r="FJ1119" s="56"/>
      <c r="FK1119" s="56"/>
      <c r="FL1119" s="56"/>
      <c r="FM1119" s="56"/>
      <c r="FN1119" s="56"/>
      <c r="FO1119" s="56"/>
      <c r="FP1119" s="56"/>
      <c r="FQ1119" s="56"/>
      <c r="FR1119" s="56"/>
      <c r="FS1119" s="56"/>
      <c r="FT1119" s="56"/>
      <c r="FU1119" s="56"/>
      <c r="FV1119" s="56"/>
      <c r="FW1119" s="56"/>
      <c r="FX1119" s="56"/>
      <c r="FY1119" s="56"/>
      <c r="FZ1119" s="56"/>
      <c r="GA1119" s="56"/>
      <c r="GB1119" s="56"/>
      <c r="GC1119" s="56"/>
      <c r="GD1119" s="56"/>
      <c r="GE1119" s="56"/>
      <c r="GF1119" s="56"/>
      <c r="GG1119" s="56"/>
      <c r="GH1119" s="56"/>
      <c r="GI1119" s="56"/>
      <c r="GJ1119" s="56"/>
      <c r="GK1119" s="56"/>
      <c r="GL1119" s="56"/>
      <c r="GM1119" s="56"/>
      <c r="GN1119" s="56"/>
      <c r="GO1119" s="56"/>
      <c r="GP1119" s="56"/>
      <c r="GQ1119" s="56"/>
      <c r="GR1119" s="56"/>
      <c r="GS1119" s="56"/>
      <c r="GT1119" s="56"/>
      <c r="GU1119" s="56"/>
      <c r="GV1119" s="56"/>
      <c r="GW1119" s="56"/>
      <c r="GX1119" s="56"/>
      <c r="GY1119" s="56"/>
      <c r="GZ1119" s="56"/>
      <c r="HA1119" s="56"/>
      <c r="HB1119" s="56"/>
      <c r="HC1119" s="56"/>
      <c r="HD1119" s="56"/>
      <c r="HE1119" s="56"/>
      <c r="HF1119" s="56"/>
      <c r="HG1119" s="56"/>
      <c r="HH1119" s="56"/>
      <c r="HI1119" s="56"/>
      <c r="HJ1119" s="56"/>
      <c r="HK1119" s="56"/>
      <c r="HL1119" s="56"/>
      <c r="HM1119" s="56"/>
    </row>
    <row r="1120" spans="2:221" x14ac:dyDescent="0.25">
      <c r="B1120" s="56"/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6"/>
      <c r="R1120" s="56"/>
      <c r="S1120" s="56"/>
      <c r="T1120" s="56"/>
      <c r="U1120" s="56"/>
      <c r="V1120" s="56"/>
      <c r="W1120" s="56"/>
      <c r="X1120" s="56"/>
      <c r="Y1120" s="56"/>
      <c r="Z1120" s="56"/>
      <c r="AA1120" s="56"/>
      <c r="AB1120" s="56"/>
      <c r="AC1120" s="56"/>
      <c r="AD1120" s="56"/>
      <c r="AE1120" s="56"/>
      <c r="AF1120" s="56"/>
      <c r="AG1120" s="56"/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56"/>
      <c r="BZ1120" s="56"/>
      <c r="CA1120" s="56"/>
      <c r="CB1120" s="56"/>
      <c r="CC1120" s="56"/>
      <c r="CD1120" s="56"/>
      <c r="CE1120" s="56"/>
      <c r="CF1120" s="56"/>
      <c r="CG1120" s="56"/>
      <c r="CH1120" s="56"/>
      <c r="CI1120" s="56"/>
      <c r="CJ1120" s="56"/>
      <c r="CK1120" s="56"/>
      <c r="CL1120" s="56"/>
      <c r="CM1120" s="56"/>
      <c r="CN1120" s="56"/>
      <c r="CO1120" s="56"/>
      <c r="CP1120" s="56"/>
      <c r="CQ1120" s="56"/>
      <c r="CR1120" s="56"/>
      <c r="CS1120" s="56"/>
      <c r="CT1120" s="56"/>
      <c r="CU1120" s="56"/>
      <c r="CV1120" s="56"/>
      <c r="CW1120" s="56"/>
      <c r="CX1120" s="56"/>
      <c r="CY1120" s="56"/>
      <c r="CZ1120" s="56"/>
      <c r="DA1120" s="56"/>
      <c r="DB1120" s="56"/>
      <c r="DC1120" s="56"/>
      <c r="DD1120" s="56"/>
      <c r="DE1120" s="56"/>
      <c r="DF1120" s="56"/>
      <c r="DG1120" s="56"/>
      <c r="DH1120" s="56"/>
      <c r="DI1120" s="56"/>
      <c r="DJ1120" s="56"/>
      <c r="DK1120" s="56"/>
      <c r="DL1120" s="56"/>
      <c r="DM1120" s="56"/>
      <c r="DN1120" s="56"/>
      <c r="DO1120" s="56"/>
      <c r="DP1120" s="56"/>
      <c r="DQ1120" s="56"/>
      <c r="DR1120" s="56"/>
      <c r="DS1120" s="56"/>
      <c r="DT1120" s="56"/>
      <c r="DU1120" s="56"/>
      <c r="DV1120" s="56"/>
      <c r="DW1120" s="56"/>
      <c r="DX1120" s="56"/>
      <c r="DY1120" s="56"/>
      <c r="DZ1120" s="56"/>
      <c r="EA1120" s="56"/>
      <c r="EB1120" s="56"/>
      <c r="EC1120" s="56"/>
      <c r="ED1120" s="56"/>
      <c r="EE1120" s="56"/>
      <c r="EF1120" s="56"/>
      <c r="EG1120" s="56"/>
      <c r="EH1120" s="56"/>
      <c r="EI1120" s="56"/>
      <c r="EJ1120" s="56"/>
      <c r="EK1120" s="56"/>
      <c r="EL1120" s="56"/>
      <c r="EM1120" s="56"/>
      <c r="EN1120" s="56"/>
      <c r="EO1120" s="56"/>
      <c r="EP1120" s="56"/>
      <c r="EQ1120" s="56"/>
      <c r="ER1120" s="56"/>
      <c r="ES1120" s="56"/>
      <c r="ET1120" s="56"/>
      <c r="EU1120" s="56"/>
      <c r="EV1120" s="56"/>
      <c r="EW1120" s="56"/>
      <c r="EX1120" s="56"/>
      <c r="EY1120" s="56"/>
      <c r="EZ1120" s="56"/>
      <c r="FA1120" s="56"/>
      <c r="FB1120" s="56"/>
      <c r="FC1120" s="56"/>
      <c r="FD1120" s="56"/>
      <c r="FE1120" s="56"/>
      <c r="FF1120" s="56"/>
      <c r="FG1120" s="56"/>
      <c r="FH1120" s="56"/>
      <c r="FI1120" s="56"/>
      <c r="FJ1120" s="56"/>
      <c r="FK1120" s="56"/>
      <c r="FL1120" s="56"/>
      <c r="FM1120" s="56"/>
      <c r="FN1120" s="56"/>
      <c r="FO1120" s="56"/>
      <c r="FP1120" s="56"/>
      <c r="FQ1120" s="56"/>
      <c r="FR1120" s="56"/>
      <c r="FS1120" s="56"/>
      <c r="FT1120" s="56"/>
      <c r="FU1120" s="56"/>
      <c r="FV1120" s="56"/>
      <c r="FW1120" s="56"/>
      <c r="FX1120" s="56"/>
      <c r="FY1120" s="56"/>
      <c r="FZ1120" s="56"/>
      <c r="GA1120" s="56"/>
      <c r="GB1120" s="56"/>
      <c r="GC1120" s="56"/>
      <c r="GD1120" s="56"/>
      <c r="GE1120" s="56"/>
      <c r="GF1120" s="56"/>
      <c r="GG1120" s="56"/>
      <c r="GH1120" s="56"/>
      <c r="GI1120" s="56"/>
      <c r="GJ1120" s="56"/>
      <c r="GK1120" s="56"/>
      <c r="GL1120" s="56"/>
      <c r="GM1120" s="56"/>
      <c r="GN1120" s="56"/>
      <c r="GO1120" s="56"/>
      <c r="GP1120" s="56"/>
      <c r="GQ1120" s="56"/>
      <c r="GR1120" s="56"/>
      <c r="GS1120" s="56"/>
      <c r="GT1120" s="56"/>
      <c r="GU1120" s="56"/>
      <c r="GV1120" s="56"/>
      <c r="GW1120" s="56"/>
      <c r="GX1120" s="56"/>
      <c r="GY1120" s="56"/>
      <c r="GZ1120" s="56"/>
      <c r="HA1120" s="56"/>
      <c r="HB1120" s="56"/>
      <c r="HC1120" s="56"/>
      <c r="HD1120" s="56"/>
      <c r="HE1120" s="56"/>
      <c r="HF1120" s="56"/>
      <c r="HG1120" s="56"/>
      <c r="HH1120" s="56"/>
      <c r="HI1120" s="56"/>
      <c r="HJ1120" s="56"/>
      <c r="HK1120" s="56"/>
      <c r="HL1120" s="56"/>
      <c r="HM1120" s="56"/>
    </row>
    <row r="1121" spans="2:221" x14ac:dyDescent="0.25">
      <c r="B1121" s="56"/>
      <c r="C1121" s="56"/>
      <c r="D1121" s="56"/>
      <c r="E1121" s="56"/>
      <c r="F1121" s="56"/>
      <c r="G1121" s="56"/>
      <c r="H1121" s="56"/>
      <c r="I1121" s="56"/>
      <c r="J1121" s="56"/>
      <c r="K1121" s="56"/>
      <c r="L1121" s="56"/>
      <c r="M1121" s="56"/>
      <c r="N1121" s="56"/>
      <c r="O1121" s="56"/>
      <c r="P1121" s="56"/>
      <c r="Q1121" s="56"/>
      <c r="R1121" s="56"/>
      <c r="S1121" s="56"/>
      <c r="T1121" s="56"/>
      <c r="U1121" s="56"/>
      <c r="V1121" s="56"/>
      <c r="W1121" s="56"/>
      <c r="X1121" s="56"/>
      <c r="Y1121" s="56"/>
      <c r="Z1121" s="56"/>
      <c r="AA1121" s="56"/>
      <c r="AB1121" s="56"/>
      <c r="AC1121" s="56"/>
      <c r="AD1121" s="56"/>
      <c r="AE1121" s="56"/>
      <c r="AF1121" s="56"/>
      <c r="AG1121" s="56"/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  <c r="BU1121" s="56"/>
      <c r="BV1121" s="56"/>
      <c r="BW1121" s="56"/>
      <c r="BX1121" s="56"/>
      <c r="BY1121" s="56"/>
      <c r="BZ1121" s="56"/>
      <c r="CA1121" s="56"/>
      <c r="CB1121" s="56"/>
      <c r="CC1121" s="56"/>
      <c r="CD1121" s="56"/>
      <c r="CE1121" s="56"/>
      <c r="CF1121" s="56"/>
      <c r="CG1121" s="56"/>
      <c r="CH1121" s="56"/>
      <c r="CI1121" s="56"/>
      <c r="CJ1121" s="56"/>
      <c r="CK1121" s="56"/>
      <c r="CL1121" s="56"/>
      <c r="CM1121" s="56"/>
      <c r="CN1121" s="56"/>
      <c r="CO1121" s="56"/>
      <c r="CP1121" s="56"/>
      <c r="CQ1121" s="56"/>
      <c r="CR1121" s="56"/>
      <c r="CS1121" s="56"/>
      <c r="CT1121" s="56"/>
      <c r="CU1121" s="56"/>
      <c r="CV1121" s="56"/>
      <c r="CW1121" s="56"/>
      <c r="CX1121" s="56"/>
      <c r="CY1121" s="56"/>
      <c r="CZ1121" s="56"/>
      <c r="DA1121" s="56"/>
      <c r="DB1121" s="56"/>
      <c r="DC1121" s="56"/>
      <c r="DD1121" s="56"/>
      <c r="DE1121" s="56"/>
      <c r="DF1121" s="56"/>
      <c r="DG1121" s="56"/>
      <c r="DH1121" s="56"/>
      <c r="DI1121" s="56"/>
      <c r="DJ1121" s="56"/>
      <c r="DK1121" s="56"/>
      <c r="DL1121" s="56"/>
      <c r="DM1121" s="56"/>
      <c r="DN1121" s="56"/>
      <c r="DO1121" s="56"/>
      <c r="DP1121" s="56"/>
      <c r="DQ1121" s="56"/>
      <c r="DR1121" s="56"/>
      <c r="DS1121" s="56"/>
      <c r="DT1121" s="56"/>
      <c r="DU1121" s="56"/>
      <c r="DV1121" s="56"/>
      <c r="DW1121" s="56"/>
      <c r="DX1121" s="56"/>
      <c r="DY1121" s="56"/>
      <c r="DZ1121" s="56"/>
      <c r="EA1121" s="56"/>
      <c r="EB1121" s="56"/>
      <c r="EC1121" s="56"/>
      <c r="ED1121" s="56"/>
      <c r="EE1121" s="56"/>
      <c r="EF1121" s="56"/>
      <c r="EG1121" s="56"/>
      <c r="EH1121" s="56"/>
      <c r="EI1121" s="56"/>
      <c r="EJ1121" s="56"/>
      <c r="EK1121" s="56"/>
      <c r="EL1121" s="56"/>
      <c r="EM1121" s="56"/>
      <c r="EN1121" s="56"/>
      <c r="EO1121" s="56"/>
      <c r="EP1121" s="56"/>
      <c r="EQ1121" s="56"/>
      <c r="ER1121" s="56"/>
      <c r="ES1121" s="56"/>
      <c r="ET1121" s="56"/>
      <c r="EU1121" s="56"/>
      <c r="EV1121" s="56"/>
      <c r="EW1121" s="56"/>
      <c r="EX1121" s="56"/>
      <c r="EY1121" s="56"/>
      <c r="EZ1121" s="56"/>
      <c r="FA1121" s="56"/>
      <c r="FB1121" s="56"/>
      <c r="FC1121" s="56"/>
      <c r="FD1121" s="56"/>
      <c r="FE1121" s="56"/>
      <c r="FF1121" s="56"/>
      <c r="FG1121" s="56"/>
      <c r="FH1121" s="56"/>
      <c r="FI1121" s="56"/>
      <c r="FJ1121" s="56"/>
      <c r="FK1121" s="56"/>
      <c r="FL1121" s="56"/>
      <c r="FM1121" s="56"/>
      <c r="FN1121" s="56"/>
      <c r="FO1121" s="56"/>
      <c r="FP1121" s="56"/>
      <c r="FQ1121" s="56"/>
      <c r="FR1121" s="56"/>
      <c r="FS1121" s="56"/>
      <c r="FT1121" s="56"/>
      <c r="FU1121" s="56"/>
      <c r="FV1121" s="56"/>
      <c r="FW1121" s="56"/>
      <c r="FX1121" s="56"/>
      <c r="FY1121" s="56"/>
      <c r="FZ1121" s="56"/>
      <c r="GA1121" s="56"/>
      <c r="GB1121" s="56"/>
      <c r="GC1121" s="56"/>
      <c r="GD1121" s="56"/>
      <c r="GE1121" s="56"/>
      <c r="GF1121" s="56"/>
      <c r="GG1121" s="56"/>
      <c r="GH1121" s="56"/>
      <c r="GI1121" s="56"/>
      <c r="GJ1121" s="56"/>
      <c r="GK1121" s="56"/>
      <c r="GL1121" s="56"/>
      <c r="GM1121" s="56"/>
      <c r="GN1121" s="56"/>
      <c r="GO1121" s="56"/>
      <c r="GP1121" s="56"/>
      <c r="GQ1121" s="56"/>
      <c r="GR1121" s="56"/>
      <c r="GS1121" s="56"/>
      <c r="GT1121" s="56"/>
      <c r="GU1121" s="56"/>
      <c r="GV1121" s="56"/>
      <c r="GW1121" s="56"/>
      <c r="GX1121" s="56"/>
      <c r="GY1121" s="56"/>
      <c r="GZ1121" s="56"/>
      <c r="HA1121" s="56"/>
      <c r="HB1121" s="56"/>
      <c r="HC1121" s="56"/>
      <c r="HD1121" s="56"/>
      <c r="HE1121" s="56"/>
      <c r="HF1121" s="56"/>
      <c r="HG1121" s="56"/>
      <c r="HH1121" s="56"/>
      <c r="HI1121" s="56"/>
      <c r="HJ1121" s="56"/>
      <c r="HK1121" s="56"/>
      <c r="HL1121" s="56"/>
      <c r="HM1121" s="56"/>
    </row>
    <row r="1122" spans="2:221" x14ac:dyDescent="0.25">
      <c r="B1122" s="56"/>
      <c r="C1122" s="56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6"/>
      <c r="O1122" s="56"/>
      <c r="P1122" s="56"/>
      <c r="Q1122" s="56"/>
      <c r="R1122" s="56"/>
      <c r="S1122" s="56"/>
      <c r="T1122" s="56"/>
      <c r="U1122" s="56"/>
      <c r="V1122" s="56"/>
      <c r="W1122" s="56"/>
      <c r="X1122" s="56"/>
      <c r="Y1122" s="56"/>
      <c r="Z1122" s="56"/>
      <c r="AA1122" s="56"/>
      <c r="AB1122" s="56"/>
      <c r="AC1122" s="56"/>
      <c r="AD1122" s="56"/>
      <c r="AE1122" s="56"/>
      <c r="AF1122" s="56"/>
      <c r="AG1122" s="56"/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  <c r="BU1122" s="56"/>
      <c r="BV1122" s="56"/>
      <c r="BW1122" s="56"/>
      <c r="BX1122" s="56"/>
      <c r="BY1122" s="56"/>
      <c r="BZ1122" s="56"/>
      <c r="CA1122" s="56"/>
      <c r="CB1122" s="56"/>
      <c r="CC1122" s="56"/>
      <c r="CD1122" s="56"/>
      <c r="CE1122" s="56"/>
      <c r="CF1122" s="56"/>
      <c r="CG1122" s="56"/>
      <c r="CH1122" s="56"/>
      <c r="CI1122" s="56"/>
      <c r="CJ1122" s="56"/>
      <c r="CK1122" s="56"/>
      <c r="CL1122" s="56"/>
      <c r="CM1122" s="56"/>
      <c r="CN1122" s="56"/>
      <c r="CO1122" s="56"/>
      <c r="CP1122" s="56"/>
      <c r="CQ1122" s="56"/>
      <c r="CR1122" s="56"/>
      <c r="CS1122" s="56"/>
      <c r="CT1122" s="56"/>
      <c r="CU1122" s="56"/>
      <c r="CV1122" s="56"/>
      <c r="CW1122" s="56"/>
      <c r="CX1122" s="56"/>
      <c r="CY1122" s="56"/>
      <c r="CZ1122" s="56"/>
      <c r="DA1122" s="56"/>
      <c r="DB1122" s="56"/>
      <c r="DC1122" s="56"/>
      <c r="DD1122" s="56"/>
      <c r="DE1122" s="56"/>
      <c r="DF1122" s="56"/>
      <c r="DG1122" s="56"/>
      <c r="DH1122" s="56"/>
      <c r="DI1122" s="56"/>
      <c r="DJ1122" s="56"/>
      <c r="DK1122" s="56"/>
      <c r="DL1122" s="56"/>
      <c r="DM1122" s="56"/>
      <c r="DN1122" s="56"/>
      <c r="DO1122" s="56"/>
      <c r="DP1122" s="56"/>
      <c r="DQ1122" s="56"/>
      <c r="DR1122" s="56"/>
      <c r="DS1122" s="56"/>
      <c r="DT1122" s="56"/>
      <c r="DU1122" s="56"/>
      <c r="DV1122" s="56"/>
      <c r="DW1122" s="56"/>
      <c r="DX1122" s="56"/>
      <c r="DY1122" s="56"/>
      <c r="DZ1122" s="56"/>
      <c r="EA1122" s="56"/>
      <c r="EB1122" s="56"/>
      <c r="EC1122" s="56"/>
      <c r="ED1122" s="56"/>
      <c r="EE1122" s="56"/>
      <c r="EF1122" s="56"/>
      <c r="EG1122" s="56"/>
      <c r="EH1122" s="56"/>
      <c r="EI1122" s="56"/>
      <c r="EJ1122" s="56"/>
      <c r="EK1122" s="56"/>
      <c r="EL1122" s="56"/>
      <c r="EM1122" s="56"/>
      <c r="EN1122" s="56"/>
      <c r="EO1122" s="56"/>
      <c r="EP1122" s="56"/>
      <c r="EQ1122" s="56"/>
      <c r="ER1122" s="56"/>
      <c r="ES1122" s="56"/>
      <c r="ET1122" s="56"/>
      <c r="EU1122" s="56"/>
      <c r="EV1122" s="56"/>
      <c r="EW1122" s="56"/>
      <c r="EX1122" s="56"/>
      <c r="EY1122" s="56"/>
      <c r="EZ1122" s="56"/>
      <c r="FA1122" s="56"/>
      <c r="FB1122" s="56"/>
      <c r="FC1122" s="56"/>
      <c r="FD1122" s="56"/>
      <c r="FE1122" s="56"/>
      <c r="FF1122" s="56"/>
      <c r="FG1122" s="56"/>
      <c r="FH1122" s="56"/>
      <c r="FI1122" s="56"/>
      <c r="FJ1122" s="56"/>
      <c r="FK1122" s="56"/>
      <c r="FL1122" s="56"/>
      <c r="FM1122" s="56"/>
      <c r="FN1122" s="56"/>
      <c r="FO1122" s="56"/>
      <c r="FP1122" s="56"/>
      <c r="FQ1122" s="56"/>
      <c r="FR1122" s="56"/>
      <c r="FS1122" s="56"/>
      <c r="FT1122" s="56"/>
      <c r="FU1122" s="56"/>
      <c r="FV1122" s="56"/>
      <c r="FW1122" s="56"/>
      <c r="FX1122" s="56"/>
      <c r="FY1122" s="56"/>
      <c r="FZ1122" s="56"/>
      <c r="GA1122" s="56"/>
      <c r="GB1122" s="56"/>
      <c r="GC1122" s="56"/>
      <c r="GD1122" s="56"/>
      <c r="GE1122" s="56"/>
      <c r="GF1122" s="56"/>
      <c r="GG1122" s="56"/>
      <c r="GH1122" s="56"/>
      <c r="GI1122" s="56"/>
      <c r="GJ1122" s="56"/>
      <c r="GK1122" s="56"/>
      <c r="GL1122" s="56"/>
      <c r="GM1122" s="56"/>
      <c r="GN1122" s="56"/>
      <c r="GO1122" s="56"/>
      <c r="GP1122" s="56"/>
      <c r="GQ1122" s="56"/>
      <c r="GR1122" s="56"/>
      <c r="GS1122" s="56"/>
      <c r="GT1122" s="56"/>
      <c r="GU1122" s="56"/>
      <c r="GV1122" s="56"/>
      <c r="GW1122" s="56"/>
      <c r="GX1122" s="56"/>
      <c r="GY1122" s="56"/>
      <c r="GZ1122" s="56"/>
      <c r="HA1122" s="56"/>
      <c r="HB1122" s="56"/>
      <c r="HC1122" s="56"/>
      <c r="HD1122" s="56"/>
      <c r="HE1122" s="56"/>
      <c r="HF1122" s="56"/>
      <c r="HG1122" s="56"/>
      <c r="HH1122" s="56"/>
      <c r="HI1122" s="56"/>
      <c r="HJ1122" s="56"/>
      <c r="HK1122" s="56"/>
      <c r="HL1122" s="56"/>
      <c r="HM1122" s="56"/>
    </row>
    <row r="1123" spans="2:221" x14ac:dyDescent="0.25">
      <c r="B1123" s="56"/>
      <c r="C1123" s="56"/>
      <c r="D1123" s="56"/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  <c r="O1123" s="56"/>
      <c r="P1123" s="56"/>
      <c r="Q1123" s="56"/>
      <c r="R1123" s="56"/>
      <c r="S1123" s="56"/>
      <c r="T1123" s="56"/>
      <c r="U1123" s="56"/>
      <c r="V1123" s="56"/>
      <c r="W1123" s="56"/>
      <c r="X1123" s="56"/>
      <c r="Y1123" s="56"/>
      <c r="Z1123" s="56"/>
      <c r="AA1123" s="56"/>
      <c r="AB1123" s="56"/>
      <c r="AC1123" s="56"/>
      <c r="AD1123" s="56"/>
      <c r="AE1123" s="56"/>
      <c r="AF1123" s="56"/>
      <c r="AG1123" s="56"/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  <c r="BU1123" s="56"/>
      <c r="BV1123" s="56"/>
      <c r="BW1123" s="56"/>
      <c r="BX1123" s="56"/>
      <c r="BY1123" s="56"/>
      <c r="BZ1123" s="56"/>
      <c r="CA1123" s="56"/>
      <c r="CB1123" s="56"/>
      <c r="CC1123" s="56"/>
      <c r="CD1123" s="56"/>
      <c r="CE1123" s="56"/>
      <c r="CF1123" s="56"/>
      <c r="CG1123" s="56"/>
      <c r="CH1123" s="56"/>
      <c r="CI1123" s="56"/>
      <c r="CJ1123" s="56"/>
      <c r="CK1123" s="56"/>
      <c r="CL1123" s="56"/>
      <c r="CM1123" s="56"/>
      <c r="CN1123" s="56"/>
      <c r="CO1123" s="56"/>
      <c r="CP1123" s="56"/>
      <c r="CQ1123" s="56"/>
      <c r="CR1123" s="56"/>
      <c r="CS1123" s="56"/>
      <c r="CT1123" s="56"/>
      <c r="CU1123" s="56"/>
      <c r="CV1123" s="56"/>
      <c r="CW1123" s="56"/>
      <c r="CX1123" s="56"/>
      <c r="CY1123" s="56"/>
      <c r="CZ1123" s="56"/>
      <c r="DA1123" s="56"/>
      <c r="DB1123" s="56"/>
      <c r="DC1123" s="56"/>
      <c r="DD1123" s="56"/>
      <c r="DE1123" s="56"/>
      <c r="DF1123" s="56"/>
      <c r="DG1123" s="56"/>
      <c r="DH1123" s="56"/>
      <c r="DI1123" s="56"/>
      <c r="DJ1123" s="56"/>
      <c r="DK1123" s="56"/>
      <c r="DL1123" s="56"/>
      <c r="DM1123" s="56"/>
      <c r="DN1123" s="56"/>
      <c r="DO1123" s="56"/>
      <c r="DP1123" s="56"/>
      <c r="DQ1123" s="56"/>
      <c r="DR1123" s="56"/>
      <c r="DS1123" s="56"/>
      <c r="DT1123" s="56"/>
      <c r="DU1123" s="56"/>
      <c r="DV1123" s="56"/>
      <c r="DW1123" s="56"/>
      <c r="DX1123" s="56"/>
      <c r="DY1123" s="56"/>
      <c r="DZ1123" s="56"/>
      <c r="EA1123" s="56"/>
      <c r="EB1123" s="56"/>
      <c r="EC1123" s="56"/>
      <c r="ED1123" s="56"/>
      <c r="EE1123" s="56"/>
      <c r="EF1123" s="56"/>
      <c r="EG1123" s="56"/>
      <c r="EH1123" s="56"/>
      <c r="EI1123" s="56"/>
      <c r="EJ1123" s="56"/>
      <c r="EK1123" s="56"/>
      <c r="EL1123" s="56"/>
      <c r="EM1123" s="56"/>
      <c r="EN1123" s="56"/>
      <c r="EO1123" s="56"/>
      <c r="EP1123" s="56"/>
      <c r="EQ1123" s="56"/>
      <c r="ER1123" s="56"/>
      <c r="ES1123" s="56"/>
      <c r="ET1123" s="56"/>
      <c r="EU1123" s="56"/>
      <c r="EV1123" s="56"/>
      <c r="EW1123" s="56"/>
      <c r="EX1123" s="56"/>
      <c r="EY1123" s="56"/>
      <c r="EZ1123" s="56"/>
      <c r="FA1123" s="56"/>
      <c r="FB1123" s="56"/>
      <c r="FC1123" s="56"/>
      <c r="FD1123" s="56"/>
      <c r="FE1123" s="56"/>
      <c r="FF1123" s="56"/>
      <c r="FG1123" s="56"/>
      <c r="FH1123" s="56"/>
      <c r="FI1123" s="56"/>
      <c r="FJ1123" s="56"/>
      <c r="FK1123" s="56"/>
      <c r="FL1123" s="56"/>
      <c r="FM1123" s="56"/>
      <c r="FN1123" s="56"/>
      <c r="FO1123" s="56"/>
      <c r="FP1123" s="56"/>
      <c r="FQ1123" s="56"/>
      <c r="FR1123" s="56"/>
      <c r="FS1123" s="56"/>
      <c r="FT1123" s="56"/>
      <c r="FU1123" s="56"/>
      <c r="FV1123" s="56"/>
      <c r="FW1123" s="56"/>
      <c r="FX1123" s="56"/>
      <c r="FY1123" s="56"/>
      <c r="FZ1123" s="56"/>
      <c r="GA1123" s="56"/>
      <c r="GB1123" s="56"/>
      <c r="GC1123" s="56"/>
      <c r="GD1123" s="56"/>
      <c r="GE1123" s="56"/>
      <c r="GF1123" s="56"/>
      <c r="GG1123" s="56"/>
      <c r="GH1123" s="56"/>
      <c r="GI1123" s="56"/>
      <c r="GJ1123" s="56"/>
      <c r="GK1123" s="56"/>
      <c r="GL1123" s="56"/>
      <c r="GM1123" s="56"/>
      <c r="GN1123" s="56"/>
      <c r="GO1123" s="56"/>
      <c r="GP1123" s="56"/>
      <c r="GQ1123" s="56"/>
      <c r="GR1123" s="56"/>
      <c r="GS1123" s="56"/>
      <c r="GT1123" s="56"/>
      <c r="GU1123" s="56"/>
      <c r="GV1123" s="56"/>
      <c r="GW1123" s="56"/>
      <c r="GX1123" s="56"/>
      <c r="GY1123" s="56"/>
      <c r="GZ1123" s="56"/>
      <c r="HA1123" s="56"/>
      <c r="HB1123" s="56"/>
      <c r="HC1123" s="56"/>
      <c r="HD1123" s="56"/>
      <c r="HE1123" s="56"/>
      <c r="HF1123" s="56"/>
      <c r="HG1123" s="56"/>
      <c r="HH1123" s="56"/>
      <c r="HI1123" s="56"/>
      <c r="HJ1123" s="56"/>
      <c r="HK1123" s="56"/>
      <c r="HL1123" s="56"/>
      <c r="HM1123" s="56"/>
    </row>
    <row r="1124" spans="2:221" x14ac:dyDescent="0.25"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  <c r="O1124" s="56"/>
      <c r="P1124" s="56"/>
      <c r="Q1124" s="56"/>
      <c r="R1124" s="56"/>
      <c r="S1124" s="56"/>
      <c r="T1124" s="56"/>
      <c r="U1124" s="56"/>
      <c r="V1124" s="56"/>
      <c r="W1124" s="56"/>
      <c r="X1124" s="56"/>
      <c r="Y1124" s="56"/>
      <c r="Z1124" s="56"/>
      <c r="AA1124" s="56"/>
      <c r="AB1124" s="56"/>
      <c r="AC1124" s="56"/>
      <c r="AD1124" s="56"/>
      <c r="AE1124" s="56"/>
      <c r="AF1124" s="56"/>
      <c r="AG1124" s="56"/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56"/>
      <c r="BZ1124" s="56"/>
      <c r="CA1124" s="56"/>
      <c r="CB1124" s="56"/>
      <c r="CC1124" s="56"/>
      <c r="CD1124" s="56"/>
      <c r="CE1124" s="56"/>
      <c r="CF1124" s="56"/>
      <c r="CG1124" s="56"/>
      <c r="CH1124" s="56"/>
      <c r="CI1124" s="56"/>
      <c r="CJ1124" s="56"/>
      <c r="CK1124" s="56"/>
      <c r="CL1124" s="56"/>
      <c r="CM1124" s="56"/>
      <c r="CN1124" s="56"/>
      <c r="CO1124" s="56"/>
      <c r="CP1124" s="56"/>
      <c r="CQ1124" s="56"/>
      <c r="CR1124" s="56"/>
      <c r="CS1124" s="56"/>
      <c r="CT1124" s="56"/>
      <c r="CU1124" s="56"/>
      <c r="CV1124" s="56"/>
      <c r="CW1124" s="56"/>
      <c r="CX1124" s="56"/>
      <c r="CY1124" s="56"/>
      <c r="CZ1124" s="56"/>
      <c r="DA1124" s="56"/>
      <c r="DB1124" s="56"/>
      <c r="DC1124" s="56"/>
      <c r="DD1124" s="56"/>
      <c r="DE1124" s="56"/>
      <c r="DF1124" s="56"/>
      <c r="DG1124" s="56"/>
      <c r="DH1124" s="56"/>
      <c r="DI1124" s="56"/>
      <c r="DJ1124" s="56"/>
      <c r="DK1124" s="56"/>
      <c r="DL1124" s="56"/>
      <c r="DM1124" s="56"/>
      <c r="DN1124" s="56"/>
      <c r="DO1124" s="56"/>
      <c r="DP1124" s="56"/>
      <c r="DQ1124" s="56"/>
      <c r="DR1124" s="56"/>
      <c r="DS1124" s="56"/>
      <c r="DT1124" s="56"/>
      <c r="DU1124" s="56"/>
      <c r="DV1124" s="56"/>
      <c r="DW1124" s="56"/>
      <c r="DX1124" s="56"/>
      <c r="DY1124" s="56"/>
      <c r="DZ1124" s="56"/>
      <c r="EA1124" s="56"/>
      <c r="EB1124" s="56"/>
      <c r="EC1124" s="56"/>
      <c r="ED1124" s="56"/>
      <c r="EE1124" s="56"/>
      <c r="EF1124" s="56"/>
      <c r="EG1124" s="56"/>
      <c r="EH1124" s="56"/>
      <c r="EI1124" s="56"/>
      <c r="EJ1124" s="56"/>
      <c r="EK1124" s="56"/>
      <c r="EL1124" s="56"/>
      <c r="EM1124" s="56"/>
      <c r="EN1124" s="56"/>
      <c r="EO1124" s="56"/>
      <c r="EP1124" s="56"/>
      <c r="EQ1124" s="56"/>
      <c r="ER1124" s="56"/>
      <c r="ES1124" s="56"/>
      <c r="ET1124" s="56"/>
      <c r="EU1124" s="56"/>
      <c r="EV1124" s="56"/>
      <c r="EW1124" s="56"/>
      <c r="EX1124" s="56"/>
      <c r="EY1124" s="56"/>
      <c r="EZ1124" s="56"/>
      <c r="FA1124" s="56"/>
      <c r="FB1124" s="56"/>
      <c r="FC1124" s="56"/>
      <c r="FD1124" s="56"/>
      <c r="FE1124" s="56"/>
      <c r="FF1124" s="56"/>
      <c r="FG1124" s="56"/>
      <c r="FH1124" s="56"/>
      <c r="FI1124" s="56"/>
      <c r="FJ1124" s="56"/>
      <c r="FK1124" s="56"/>
      <c r="FL1124" s="56"/>
      <c r="FM1124" s="56"/>
      <c r="FN1124" s="56"/>
      <c r="FO1124" s="56"/>
      <c r="FP1124" s="56"/>
      <c r="FQ1124" s="56"/>
      <c r="FR1124" s="56"/>
      <c r="FS1124" s="56"/>
      <c r="FT1124" s="56"/>
      <c r="FU1124" s="56"/>
      <c r="FV1124" s="56"/>
      <c r="FW1124" s="56"/>
      <c r="FX1124" s="56"/>
      <c r="FY1124" s="56"/>
      <c r="FZ1124" s="56"/>
      <c r="GA1124" s="56"/>
      <c r="GB1124" s="56"/>
      <c r="GC1124" s="56"/>
      <c r="GD1124" s="56"/>
      <c r="GE1124" s="56"/>
      <c r="GF1124" s="56"/>
      <c r="GG1124" s="56"/>
      <c r="GH1124" s="56"/>
      <c r="GI1124" s="56"/>
      <c r="GJ1124" s="56"/>
      <c r="GK1124" s="56"/>
      <c r="GL1124" s="56"/>
      <c r="GM1124" s="56"/>
      <c r="GN1124" s="56"/>
      <c r="GO1124" s="56"/>
      <c r="GP1124" s="56"/>
      <c r="GQ1124" s="56"/>
      <c r="GR1124" s="56"/>
      <c r="GS1124" s="56"/>
      <c r="GT1124" s="56"/>
      <c r="GU1124" s="56"/>
      <c r="GV1124" s="56"/>
      <c r="GW1124" s="56"/>
      <c r="GX1124" s="56"/>
      <c r="GY1124" s="56"/>
      <c r="GZ1124" s="56"/>
      <c r="HA1124" s="56"/>
      <c r="HB1124" s="56"/>
      <c r="HC1124" s="56"/>
      <c r="HD1124" s="56"/>
      <c r="HE1124" s="56"/>
      <c r="HF1124" s="56"/>
      <c r="HG1124" s="56"/>
      <c r="HH1124" s="56"/>
      <c r="HI1124" s="56"/>
      <c r="HJ1124" s="56"/>
      <c r="HK1124" s="56"/>
      <c r="HL1124" s="56"/>
      <c r="HM1124" s="56"/>
    </row>
    <row r="1125" spans="2:221" x14ac:dyDescent="0.25">
      <c r="B1125" s="56"/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56"/>
      <c r="Q1125" s="56"/>
      <c r="R1125" s="56"/>
      <c r="S1125" s="56"/>
      <c r="T1125" s="56"/>
      <c r="U1125" s="56"/>
      <c r="V1125" s="56"/>
      <c r="W1125" s="56"/>
      <c r="X1125" s="56"/>
      <c r="Y1125" s="56"/>
      <c r="Z1125" s="56"/>
      <c r="AA1125" s="56"/>
      <c r="AB1125" s="56"/>
      <c r="AC1125" s="56"/>
      <c r="AD1125" s="56"/>
      <c r="AE1125" s="56"/>
      <c r="AF1125" s="56"/>
      <c r="AG1125" s="56"/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  <c r="BU1125" s="56"/>
      <c r="BV1125" s="56"/>
      <c r="BW1125" s="56"/>
      <c r="BX1125" s="56"/>
      <c r="BY1125" s="56"/>
      <c r="BZ1125" s="56"/>
      <c r="CA1125" s="56"/>
      <c r="CB1125" s="56"/>
      <c r="CC1125" s="56"/>
      <c r="CD1125" s="56"/>
      <c r="CE1125" s="56"/>
      <c r="CF1125" s="56"/>
      <c r="CG1125" s="56"/>
      <c r="CH1125" s="56"/>
      <c r="CI1125" s="56"/>
      <c r="CJ1125" s="56"/>
      <c r="CK1125" s="56"/>
      <c r="CL1125" s="56"/>
      <c r="CM1125" s="56"/>
      <c r="CN1125" s="56"/>
      <c r="CO1125" s="56"/>
      <c r="CP1125" s="56"/>
      <c r="CQ1125" s="56"/>
      <c r="CR1125" s="56"/>
      <c r="CS1125" s="56"/>
      <c r="CT1125" s="56"/>
      <c r="CU1125" s="56"/>
      <c r="CV1125" s="56"/>
      <c r="CW1125" s="56"/>
      <c r="CX1125" s="56"/>
      <c r="CY1125" s="56"/>
      <c r="CZ1125" s="56"/>
      <c r="DA1125" s="56"/>
      <c r="DB1125" s="56"/>
      <c r="DC1125" s="56"/>
      <c r="DD1125" s="56"/>
      <c r="DE1125" s="56"/>
      <c r="DF1125" s="56"/>
      <c r="DG1125" s="56"/>
      <c r="DH1125" s="56"/>
      <c r="DI1125" s="56"/>
      <c r="DJ1125" s="56"/>
      <c r="DK1125" s="56"/>
      <c r="DL1125" s="56"/>
      <c r="DM1125" s="56"/>
      <c r="DN1125" s="56"/>
      <c r="DO1125" s="56"/>
      <c r="DP1125" s="56"/>
      <c r="DQ1125" s="56"/>
      <c r="DR1125" s="56"/>
      <c r="DS1125" s="56"/>
      <c r="DT1125" s="56"/>
      <c r="DU1125" s="56"/>
      <c r="DV1125" s="56"/>
      <c r="DW1125" s="56"/>
      <c r="DX1125" s="56"/>
      <c r="DY1125" s="56"/>
      <c r="DZ1125" s="56"/>
      <c r="EA1125" s="56"/>
      <c r="EB1125" s="56"/>
      <c r="EC1125" s="56"/>
      <c r="ED1125" s="56"/>
      <c r="EE1125" s="56"/>
      <c r="EF1125" s="56"/>
      <c r="EG1125" s="56"/>
      <c r="EH1125" s="56"/>
      <c r="EI1125" s="56"/>
      <c r="EJ1125" s="56"/>
      <c r="EK1125" s="56"/>
      <c r="EL1125" s="56"/>
      <c r="EM1125" s="56"/>
      <c r="EN1125" s="56"/>
      <c r="EO1125" s="56"/>
      <c r="EP1125" s="56"/>
      <c r="EQ1125" s="56"/>
      <c r="ER1125" s="56"/>
      <c r="ES1125" s="56"/>
      <c r="ET1125" s="56"/>
      <c r="EU1125" s="56"/>
      <c r="EV1125" s="56"/>
      <c r="EW1125" s="56"/>
      <c r="EX1125" s="56"/>
      <c r="EY1125" s="56"/>
      <c r="EZ1125" s="56"/>
      <c r="FA1125" s="56"/>
      <c r="FB1125" s="56"/>
      <c r="FC1125" s="56"/>
      <c r="FD1125" s="56"/>
      <c r="FE1125" s="56"/>
      <c r="FF1125" s="56"/>
      <c r="FG1125" s="56"/>
      <c r="FH1125" s="56"/>
      <c r="FI1125" s="56"/>
      <c r="FJ1125" s="56"/>
      <c r="FK1125" s="56"/>
      <c r="FL1125" s="56"/>
      <c r="FM1125" s="56"/>
      <c r="FN1125" s="56"/>
      <c r="FO1125" s="56"/>
      <c r="FP1125" s="56"/>
      <c r="FQ1125" s="56"/>
      <c r="FR1125" s="56"/>
      <c r="FS1125" s="56"/>
      <c r="FT1125" s="56"/>
      <c r="FU1125" s="56"/>
      <c r="FV1125" s="56"/>
      <c r="FW1125" s="56"/>
      <c r="FX1125" s="56"/>
      <c r="FY1125" s="56"/>
      <c r="FZ1125" s="56"/>
      <c r="GA1125" s="56"/>
      <c r="GB1125" s="56"/>
      <c r="GC1125" s="56"/>
      <c r="GD1125" s="56"/>
      <c r="GE1125" s="56"/>
      <c r="GF1125" s="56"/>
      <c r="GG1125" s="56"/>
      <c r="GH1125" s="56"/>
      <c r="GI1125" s="56"/>
      <c r="GJ1125" s="56"/>
      <c r="GK1125" s="56"/>
      <c r="GL1125" s="56"/>
      <c r="GM1125" s="56"/>
      <c r="GN1125" s="56"/>
      <c r="GO1125" s="56"/>
      <c r="GP1125" s="56"/>
      <c r="GQ1125" s="56"/>
      <c r="GR1125" s="56"/>
      <c r="GS1125" s="56"/>
      <c r="GT1125" s="56"/>
      <c r="GU1125" s="56"/>
      <c r="GV1125" s="56"/>
      <c r="GW1125" s="56"/>
      <c r="GX1125" s="56"/>
      <c r="GY1125" s="56"/>
      <c r="GZ1125" s="56"/>
      <c r="HA1125" s="56"/>
      <c r="HB1125" s="56"/>
      <c r="HC1125" s="56"/>
      <c r="HD1125" s="56"/>
      <c r="HE1125" s="56"/>
      <c r="HF1125" s="56"/>
      <c r="HG1125" s="56"/>
      <c r="HH1125" s="56"/>
      <c r="HI1125" s="56"/>
      <c r="HJ1125" s="56"/>
      <c r="HK1125" s="56"/>
      <c r="HL1125" s="56"/>
      <c r="HM1125" s="56"/>
    </row>
    <row r="1126" spans="2:221" x14ac:dyDescent="0.25">
      <c r="B1126" s="56"/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  <c r="P1126" s="56"/>
      <c r="Q1126" s="56"/>
      <c r="R1126" s="56"/>
      <c r="S1126" s="56"/>
      <c r="T1126" s="56"/>
      <c r="U1126" s="56"/>
      <c r="V1126" s="56"/>
      <c r="W1126" s="56"/>
      <c r="X1126" s="56"/>
      <c r="Y1126" s="56"/>
      <c r="Z1126" s="56"/>
      <c r="AA1126" s="56"/>
      <c r="AB1126" s="56"/>
      <c r="AC1126" s="56"/>
      <c r="AD1126" s="56"/>
      <c r="AE1126" s="56"/>
      <c r="AF1126" s="56"/>
      <c r="AG1126" s="56"/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  <c r="BU1126" s="56"/>
      <c r="BV1126" s="56"/>
      <c r="BW1126" s="56"/>
      <c r="BX1126" s="56"/>
      <c r="BY1126" s="56"/>
      <c r="BZ1126" s="56"/>
      <c r="CA1126" s="56"/>
      <c r="CB1126" s="56"/>
      <c r="CC1126" s="56"/>
      <c r="CD1126" s="56"/>
      <c r="CE1126" s="56"/>
      <c r="CF1126" s="56"/>
      <c r="CG1126" s="56"/>
      <c r="CH1126" s="56"/>
      <c r="CI1126" s="56"/>
      <c r="CJ1126" s="56"/>
      <c r="CK1126" s="56"/>
      <c r="CL1126" s="56"/>
      <c r="CM1126" s="56"/>
      <c r="CN1126" s="56"/>
      <c r="CO1126" s="56"/>
      <c r="CP1126" s="56"/>
      <c r="CQ1126" s="56"/>
      <c r="CR1126" s="56"/>
      <c r="CS1126" s="56"/>
      <c r="CT1126" s="56"/>
      <c r="CU1126" s="56"/>
      <c r="CV1126" s="56"/>
      <c r="CW1126" s="56"/>
      <c r="CX1126" s="56"/>
      <c r="CY1126" s="56"/>
      <c r="CZ1126" s="56"/>
      <c r="DA1126" s="56"/>
      <c r="DB1126" s="56"/>
      <c r="DC1126" s="56"/>
      <c r="DD1126" s="56"/>
      <c r="DE1126" s="56"/>
      <c r="DF1126" s="56"/>
      <c r="DG1126" s="56"/>
      <c r="DH1126" s="56"/>
      <c r="DI1126" s="56"/>
      <c r="DJ1126" s="56"/>
      <c r="DK1126" s="56"/>
      <c r="DL1126" s="56"/>
      <c r="DM1126" s="56"/>
      <c r="DN1126" s="56"/>
      <c r="DO1126" s="56"/>
      <c r="DP1126" s="56"/>
      <c r="DQ1126" s="56"/>
      <c r="DR1126" s="56"/>
      <c r="DS1126" s="56"/>
      <c r="DT1126" s="56"/>
      <c r="DU1126" s="56"/>
      <c r="DV1126" s="56"/>
      <c r="DW1126" s="56"/>
      <c r="DX1126" s="56"/>
      <c r="DY1126" s="56"/>
      <c r="DZ1126" s="56"/>
      <c r="EA1126" s="56"/>
      <c r="EB1126" s="56"/>
      <c r="EC1126" s="56"/>
      <c r="ED1126" s="56"/>
      <c r="EE1126" s="56"/>
      <c r="EF1126" s="56"/>
      <c r="EG1126" s="56"/>
      <c r="EH1126" s="56"/>
      <c r="EI1126" s="56"/>
      <c r="EJ1126" s="56"/>
      <c r="EK1126" s="56"/>
      <c r="EL1126" s="56"/>
      <c r="EM1126" s="56"/>
      <c r="EN1126" s="56"/>
      <c r="EO1126" s="56"/>
      <c r="EP1126" s="56"/>
      <c r="EQ1126" s="56"/>
      <c r="ER1126" s="56"/>
      <c r="ES1126" s="56"/>
      <c r="ET1126" s="56"/>
      <c r="EU1126" s="56"/>
      <c r="EV1126" s="56"/>
      <c r="EW1126" s="56"/>
      <c r="EX1126" s="56"/>
      <c r="EY1126" s="56"/>
      <c r="EZ1126" s="56"/>
      <c r="FA1126" s="56"/>
      <c r="FB1126" s="56"/>
      <c r="FC1126" s="56"/>
      <c r="FD1126" s="56"/>
      <c r="FE1126" s="56"/>
      <c r="FF1126" s="56"/>
      <c r="FG1126" s="56"/>
      <c r="FH1126" s="56"/>
      <c r="FI1126" s="56"/>
      <c r="FJ1126" s="56"/>
      <c r="FK1126" s="56"/>
      <c r="FL1126" s="56"/>
      <c r="FM1126" s="56"/>
      <c r="FN1126" s="56"/>
      <c r="FO1126" s="56"/>
      <c r="FP1126" s="56"/>
      <c r="FQ1126" s="56"/>
      <c r="FR1126" s="56"/>
      <c r="FS1126" s="56"/>
      <c r="FT1126" s="56"/>
      <c r="FU1126" s="56"/>
      <c r="FV1126" s="56"/>
      <c r="FW1126" s="56"/>
      <c r="FX1126" s="56"/>
      <c r="FY1126" s="56"/>
      <c r="FZ1126" s="56"/>
      <c r="GA1126" s="56"/>
      <c r="GB1126" s="56"/>
      <c r="GC1126" s="56"/>
      <c r="GD1126" s="56"/>
      <c r="GE1126" s="56"/>
      <c r="GF1126" s="56"/>
      <c r="GG1126" s="56"/>
      <c r="GH1126" s="56"/>
      <c r="GI1126" s="56"/>
      <c r="GJ1126" s="56"/>
      <c r="GK1126" s="56"/>
      <c r="GL1126" s="56"/>
      <c r="GM1126" s="56"/>
      <c r="GN1126" s="56"/>
      <c r="GO1126" s="56"/>
      <c r="GP1126" s="56"/>
      <c r="GQ1126" s="56"/>
      <c r="GR1126" s="56"/>
      <c r="GS1126" s="56"/>
      <c r="GT1126" s="56"/>
      <c r="GU1126" s="56"/>
      <c r="GV1126" s="56"/>
      <c r="GW1126" s="56"/>
      <c r="GX1126" s="56"/>
      <c r="GY1126" s="56"/>
      <c r="GZ1126" s="56"/>
      <c r="HA1126" s="56"/>
      <c r="HB1126" s="56"/>
      <c r="HC1126" s="56"/>
      <c r="HD1126" s="56"/>
      <c r="HE1126" s="56"/>
      <c r="HF1126" s="56"/>
      <c r="HG1126" s="56"/>
      <c r="HH1126" s="56"/>
      <c r="HI1126" s="56"/>
      <c r="HJ1126" s="56"/>
      <c r="HK1126" s="56"/>
      <c r="HL1126" s="56"/>
      <c r="HM1126" s="56"/>
    </row>
    <row r="1127" spans="2:221" x14ac:dyDescent="0.25">
      <c r="B1127" s="56"/>
      <c r="C1127" s="56"/>
      <c r="D1127" s="56"/>
      <c r="E1127" s="56"/>
      <c r="F1127" s="56"/>
      <c r="G1127" s="56"/>
      <c r="H1127" s="56"/>
      <c r="I1127" s="56"/>
      <c r="J1127" s="56"/>
      <c r="K1127" s="56"/>
      <c r="L1127" s="56"/>
      <c r="M1127" s="56"/>
      <c r="N1127" s="56"/>
      <c r="O1127" s="56"/>
      <c r="P1127" s="56"/>
      <c r="Q1127" s="56"/>
      <c r="R1127" s="56"/>
      <c r="S1127" s="56"/>
      <c r="T1127" s="56"/>
      <c r="U1127" s="56"/>
      <c r="V1127" s="56"/>
      <c r="W1127" s="56"/>
      <c r="X1127" s="56"/>
      <c r="Y1127" s="56"/>
      <c r="Z1127" s="56"/>
      <c r="AA1127" s="56"/>
      <c r="AB1127" s="56"/>
      <c r="AC1127" s="56"/>
      <c r="AD1127" s="56"/>
      <c r="AE1127" s="56"/>
      <c r="AF1127" s="56"/>
      <c r="AG1127" s="56"/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  <c r="BU1127" s="56"/>
      <c r="BV1127" s="56"/>
      <c r="BW1127" s="56"/>
      <c r="BX1127" s="56"/>
      <c r="BY1127" s="56"/>
      <c r="BZ1127" s="56"/>
      <c r="CA1127" s="56"/>
      <c r="CB1127" s="56"/>
      <c r="CC1127" s="56"/>
      <c r="CD1127" s="56"/>
      <c r="CE1127" s="56"/>
      <c r="CF1127" s="56"/>
      <c r="CG1127" s="56"/>
      <c r="CH1127" s="56"/>
      <c r="CI1127" s="56"/>
      <c r="CJ1127" s="56"/>
      <c r="CK1127" s="56"/>
      <c r="CL1127" s="56"/>
      <c r="CM1127" s="56"/>
      <c r="CN1127" s="56"/>
      <c r="CO1127" s="56"/>
      <c r="CP1127" s="56"/>
      <c r="CQ1127" s="56"/>
      <c r="CR1127" s="56"/>
      <c r="CS1127" s="56"/>
      <c r="CT1127" s="56"/>
      <c r="CU1127" s="56"/>
      <c r="CV1127" s="56"/>
      <c r="CW1127" s="56"/>
      <c r="CX1127" s="56"/>
      <c r="CY1127" s="56"/>
      <c r="CZ1127" s="56"/>
      <c r="DA1127" s="56"/>
      <c r="DB1127" s="56"/>
      <c r="DC1127" s="56"/>
      <c r="DD1127" s="56"/>
      <c r="DE1127" s="56"/>
      <c r="DF1127" s="56"/>
      <c r="DG1127" s="56"/>
      <c r="DH1127" s="56"/>
      <c r="DI1127" s="56"/>
      <c r="DJ1127" s="56"/>
      <c r="DK1127" s="56"/>
      <c r="DL1127" s="56"/>
      <c r="DM1127" s="56"/>
      <c r="DN1127" s="56"/>
      <c r="DO1127" s="56"/>
      <c r="DP1127" s="56"/>
      <c r="DQ1127" s="56"/>
      <c r="DR1127" s="56"/>
      <c r="DS1127" s="56"/>
      <c r="DT1127" s="56"/>
      <c r="DU1127" s="56"/>
      <c r="DV1127" s="56"/>
      <c r="DW1127" s="56"/>
      <c r="DX1127" s="56"/>
      <c r="DY1127" s="56"/>
      <c r="DZ1127" s="56"/>
      <c r="EA1127" s="56"/>
      <c r="EB1127" s="56"/>
      <c r="EC1127" s="56"/>
      <c r="ED1127" s="56"/>
      <c r="EE1127" s="56"/>
      <c r="EF1127" s="56"/>
      <c r="EG1127" s="56"/>
      <c r="EH1127" s="56"/>
      <c r="EI1127" s="56"/>
      <c r="EJ1127" s="56"/>
      <c r="EK1127" s="56"/>
      <c r="EL1127" s="56"/>
      <c r="EM1127" s="56"/>
      <c r="EN1127" s="56"/>
      <c r="EO1127" s="56"/>
      <c r="EP1127" s="56"/>
      <c r="EQ1127" s="56"/>
      <c r="ER1127" s="56"/>
      <c r="ES1127" s="56"/>
      <c r="ET1127" s="56"/>
      <c r="EU1127" s="56"/>
      <c r="EV1127" s="56"/>
      <c r="EW1127" s="56"/>
      <c r="EX1127" s="56"/>
      <c r="EY1127" s="56"/>
      <c r="EZ1127" s="56"/>
      <c r="FA1127" s="56"/>
      <c r="FB1127" s="56"/>
      <c r="FC1127" s="56"/>
      <c r="FD1127" s="56"/>
      <c r="FE1127" s="56"/>
      <c r="FF1127" s="56"/>
      <c r="FG1127" s="56"/>
      <c r="FH1127" s="56"/>
      <c r="FI1127" s="56"/>
      <c r="FJ1127" s="56"/>
      <c r="FK1127" s="56"/>
      <c r="FL1127" s="56"/>
      <c r="FM1127" s="56"/>
      <c r="FN1127" s="56"/>
      <c r="FO1127" s="56"/>
      <c r="FP1127" s="56"/>
      <c r="FQ1127" s="56"/>
      <c r="FR1127" s="56"/>
      <c r="FS1127" s="56"/>
      <c r="FT1127" s="56"/>
      <c r="FU1127" s="56"/>
      <c r="FV1127" s="56"/>
      <c r="FW1127" s="56"/>
      <c r="FX1127" s="56"/>
      <c r="FY1127" s="56"/>
      <c r="FZ1127" s="56"/>
      <c r="GA1127" s="56"/>
      <c r="GB1127" s="56"/>
      <c r="GC1127" s="56"/>
      <c r="GD1127" s="56"/>
      <c r="GE1127" s="56"/>
      <c r="GF1127" s="56"/>
      <c r="GG1127" s="56"/>
      <c r="GH1127" s="56"/>
      <c r="GI1127" s="56"/>
      <c r="GJ1127" s="56"/>
      <c r="GK1127" s="56"/>
      <c r="GL1127" s="56"/>
      <c r="GM1127" s="56"/>
      <c r="GN1127" s="56"/>
      <c r="GO1127" s="56"/>
      <c r="GP1127" s="56"/>
      <c r="GQ1127" s="56"/>
      <c r="GR1127" s="56"/>
      <c r="GS1127" s="56"/>
      <c r="GT1127" s="56"/>
      <c r="GU1127" s="56"/>
      <c r="GV1127" s="56"/>
      <c r="GW1127" s="56"/>
      <c r="GX1127" s="56"/>
      <c r="GY1127" s="56"/>
      <c r="GZ1127" s="56"/>
      <c r="HA1127" s="56"/>
      <c r="HB1127" s="56"/>
      <c r="HC1127" s="56"/>
      <c r="HD1127" s="56"/>
      <c r="HE1127" s="56"/>
      <c r="HF1127" s="56"/>
      <c r="HG1127" s="56"/>
      <c r="HH1127" s="56"/>
      <c r="HI1127" s="56"/>
      <c r="HJ1127" s="56"/>
      <c r="HK1127" s="56"/>
      <c r="HL1127" s="56"/>
      <c r="HM1127" s="56"/>
    </row>
    <row r="1128" spans="2:221" x14ac:dyDescent="0.25">
      <c r="B1128" s="56"/>
      <c r="C1128" s="56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6"/>
      <c r="O1128" s="56"/>
      <c r="P1128" s="56"/>
      <c r="Q1128" s="56"/>
      <c r="R1128" s="56"/>
      <c r="S1128" s="56"/>
      <c r="T1128" s="56"/>
      <c r="U1128" s="56"/>
      <c r="V1128" s="56"/>
      <c r="W1128" s="56"/>
      <c r="X1128" s="56"/>
      <c r="Y1128" s="56"/>
      <c r="Z1128" s="56"/>
      <c r="AA1128" s="56"/>
      <c r="AB1128" s="56"/>
      <c r="AC1128" s="56"/>
      <c r="AD1128" s="56"/>
      <c r="AE1128" s="56"/>
      <c r="AF1128" s="56"/>
      <c r="AG1128" s="56"/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56"/>
      <c r="BZ1128" s="56"/>
      <c r="CA1128" s="56"/>
      <c r="CB1128" s="56"/>
      <c r="CC1128" s="56"/>
      <c r="CD1128" s="56"/>
      <c r="CE1128" s="56"/>
      <c r="CF1128" s="56"/>
      <c r="CG1128" s="56"/>
      <c r="CH1128" s="56"/>
      <c r="CI1128" s="56"/>
      <c r="CJ1128" s="56"/>
      <c r="CK1128" s="56"/>
      <c r="CL1128" s="56"/>
      <c r="CM1128" s="56"/>
      <c r="CN1128" s="56"/>
      <c r="CO1128" s="56"/>
      <c r="CP1128" s="56"/>
      <c r="CQ1128" s="56"/>
      <c r="CR1128" s="56"/>
      <c r="CS1128" s="56"/>
      <c r="CT1128" s="56"/>
      <c r="CU1128" s="56"/>
      <c r="CV1128" s="56"/>
      <c r="CW1128" s="56"/>
      <c r="CX1128" s="56"/>
      <c r="CY1128" s="56"/>
      <c r="CZ1128" s="56"/>
      <c r="DA1128" s="56"/>
      <c r="DB1128" s="56"/>
      <c r="DC1128" s="56"/>
      <c r="DD1128" s="56"/>
      <c r="DE1128" s="56"/>
      <c r="DF1128" s="56"/>
      <c r="DG1128" s="56"/>
      <c r="DH1128" s="56"/>
      <c r="DI1128" s="56"/>
      <c r="DJ1128" s="56"/>
      <c r="DK1128" s="56"/>
      <c r="DL1128" s="56"/>
      <c r="DM1128" s="56"/>
      <c r="DN1128" s="56"/>
      <c r="DO1128" s="56"/>
      <c r="DP1128" s="56"/>
      <c r="DQ1128" s="56"/>
      <c r="DR1128" s="56"/>
      <c r="DS1128" s="56"/>
      <c r="DT1128" s="56"/>
      <c r="DU1128" s="56"/>
      <c r="DV1128" s="56"/>
      <c r="DW1128" s="56"/>
      <c r="DX1128" s="56"/>
      <c r="DY1128" s="56"/>
      <c r="DZ1128" s="56"/>
      <c r="EA1128" s="56"/>
      <c r="EB1128" s="56"/>
      <c r="EC1128" s="56"/>
      <c r="ED1128" s="56"/>
      <c r="EE1128" s="56"/>
      <c r="EF1128" s="56"/>
      <c r="EG1128" s="56"/>
      <c r="EH1128" s="56"/>
      <c r="EI1128" s="56"/>
      <c r="EJ1128" s="56"/>
      <c r="EK1128" s="56"/>
      <c r="EL1128" s="56"/>
      <c r="EM1128" s="56"/>
      <c r="EN1128" s="56"/>
      <c r="EO1128" s="56"/>
      <c r="EP1128" s="56"/>
      <c r="EQ1128" s="56"/>
      <c r="ER1128" s="56"/>
      <c r="ES1128" s="56"/>
      <c r="ET1128" s="56"/>
      <c r="EU1128" s="56"/>
      <c r="EV1128" s="56"/>
      <c r="EW1128" s="56"/>
      <c r="EX1128" s="56"/>
      <c r="EY1128" s="56"/>
      <c r="EZ1128" s="56"/>
      <c r="FA1128" s="56"/>
      <c r="FB1128" s="56"/>
      <c r="FC1128" s="56"/>
      <c r="FD1128" s="56"/>
      <c r="FE1128" s="56"/>
      <c r="FF1128" s="56"/>
      <c r="FG1128" s="56"/>
      <c r="FH1128" s="56"/>
      <c r="FI1128" s="56"/>
      <c r="FJ1128" s="56"/>
      <c r="FK1128" s="56"/>
      <c r="FL1128" s="56"/>
      <c r="FM1128" s="56"/>
      <c r="FN1128" s="56"/>
      <c r="FO1128" s="56"/>
      <c r="FP1128" s="56"/>
      <c r="FQ1128" s="56"/>
      <c r="FR1128" s="56"/>
      <c r="FS1128" s="56"/>
      <c r="FT1128" s="56"/>
      <c r="FU1128" s="56"/>
      <c r="FV1128" s="56"/>
      <c r="FW1128" s="56"/>
      <c r="FX1128" s="56"/>
      <c r="FY1128" s="56"/>
      <c r="FZ1128" s="56"/>
      <c r="GA1128" s="56"/>
      <c r="GB1128" s="56"/>
      <c r="GC1128" s="56"/>
      <c r="GD1128" s="56"/>
      <c r="GE1128" s="56"/>
      <c r="GF1128" s="56"/>
      <c r="GG1128" s="56"/>
      <c r="GH1128" s="56"/>
      <c r="GI1128" s="56"/>
      <c r="GJ1128" s="56"/>
      <c r="GK1128" s="56"/>
      <c r="GL1128" s="56"/>
      <c r="GM1128" s="56"/>
      <c r="GN1128" s="56"/>
      <c r="GO1128" s="56"/>
      <c r="GP1128" s="56"/>
      <c r="GQ1128" s="56"/>
      <c r="GR1128" s="56"/>
      <c r="GS1128" s="56"/>
      <c r="GT1128" s="56"/>
      <c r="GU1128" s="56"/>
      <c r="GV1128" s="56"/>
      <c r="GW1128" s="56"/>
      <c r="GX1128" s="56"/>
      <c r="GY1128" s="56"/>
      <c r="GZ1128" s="56"/>
      <c r="HA1128" s="56"/>
      <c r="HB1128" s="56"/>
      <c r="HC1128" s="56"/>
      <c r="HD1128" s="56"/>
      <c r="HE1128" s="56"/>
      <c r="HF1128" s="56"/>
      <c r="HG1128" s="56"/>
      <c r="HH1128" s="56"/>
      <c r="HI1128" s="56"/>
      <c r="HJ1128" s="56"/>
      <c r="HK1128" s="56"/>
      <c r="HL1128" s="56"/>
      <c r="HM1128" s="56"/>
    </row>
    <row r="1129" spans="2:221" x14ac:dyDescent="0.25">
      <c r="B1129" s="56"/>
      <c r="C1129" s="56"/>
      <c r="D1129" s="56"/>
      <c r="E1129" s="56"/>
      <c r="F1129" s="56"/>
      <c r="G1129" s="56"/>
      <c r="H1129" s="56"/>
      <c r="I1129" s="56"/>
      <c r="J1129" s="56"/>
      <c r="K1129" s="56"/>
      <c r="L1129" s="56"/>
      <c r="M1129" s="56"/>
      <c r="N1129" s="56"/>
      <c r="O1129" s="56"/>
      <c r="P1129" s="56"/>
      <c r="Q1129" s="56"/>
      <c r="R1129" s="56"/>
      <c r="S1129" s="56"/>
      <c r="T1129" s="56"/>
      <c r="U1129" s="56"/>
      <c r="V1129" s="56"/>
      <c r="W1129" s="56"/>
      <c r="X1129" s="56"/>
      <c r="Y1129" s="56"/>
      <c r="Z1129" s="56"/>
      <c r="AA1129" s="56"/>
      <c r="AB1129" s="56"/>
      <c r="AC1129" s="56"/>
      <c r="AD1129" s="56"/>
      <c r="AE1129" s="56"/>
      <c r="AF1129" s="56"/>
      <c r="AG1129" s="56"/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  <c r="BU1129" s="56"/>
      <c r="BV1129" s="56"/>
      <c r="BW1129" s="56"/>
      <c r="BX1129" s="56"/>
      <c r="BY1129" s="56"/>
      <c r="BZ1129" s="56"/>
      <c r="CA1129" s="56"/>
      <c r="CB1129" s="56"/>
      <c r="CC1129" s="56"/>
      <c r="CD1129" s="56"/>
      <c r="CE1129" s="56"/>
      <c r="CF1129" s="56"/>
      <c r="CG1129" s="56"/>
      <c r="CH1129" s="56"/>
      <c r="CI1129" s="56"/>
      <c r="CJ1129" s="56"/>
      <c r="CK1129" s="56"/>
      <c r="CL1129" s="56"/>
      <c r="CM1129" s="56"/>
      <c r="CN1129" s="56"/>
      <c r="CO1129" s="56"/>
      <c r="CP1129" s="56"/>
      <c r="CQ1129" s="56"/>
      <c r="CR1129" s="56"/>
      <c r="CS1129" s="56"/>
      <c r="CT1129" s="56"/>
      <c r="CU1129" s="56"/>
      <c r="CV1129" s="56"/>
      <c r="CW1129" s="56"/>
      <c r="CX1129" s="56"/>
      <c r="CY1129" s="56"/>
      <c r="CZ1129" s="56"/>
      <c r="DA1129" s="56"/>
      <c r="DB1129" s="56"/>
      <c r="DC1129" s="56"/>
      <c r="DD1129" s="56"/>
      <c r="DE1129" s="56"/>
      <c r="DF1129" s="56"/>
      <c r="DG1129" s="56"/>
      <c r="DH1129" s="56"/>
      <c r="DI1129" s="56"/>
      <c r="DJ1129" s="56"/>
      <c r="DK1129" s="56"/>
      <c r="DL1129" s="56"/>
      <c r="DM1129" s="56"/>
      <c r="DN1129" s="56"/>
      <c r="DO1129" s="56"/>
      <c r="DP1129" s="56"/>
      <c r="DQ1129" s="56"/>
      <c r="DR1129" s="56"/>
      <c r="DS1129" s="56"/>
      <c r="DT1129" s="56"/>
      <c r="DU1129" s="56"/>
      <c r="DV1129" s="56"/>
      <c r="DW1129" s="56"/>
      <c r="DX1129" s="56"/>
      <c r="DY1129" s="56"/>
      <c r="DZ1129" s="56"/>
      <c r="EA1129" s="56"/>
      <c r="EB1129" s="56"/>
      <c r="EC1129" s="56"/>
      <c r="ED1129" s="56"/>
      <c r="EE1129" s="56"/>
      <c r="EF1129" s="56"/>
      <c r="EG1129" s="56"/>
      <c r="EH1129" s="56"/>
      <c r="EI1129" s="56"/>
      <c r="EJ1129" s="56"/>
      <c r="EK1129" s="56"/>
      <c r="EL1129" s="56"/>
      <c r="EM1129" s="56"/>
      <c r="EN1129" s="56"/>
      <c r="EO1129" s="56"/>
      <c r="EP1129" s="56"/>
      <c r="EQ1129" s="56"/>
      <c r="ER1129" s="56"/>
      <c r="ES1129" s="56"/>
      <c r="ET1129" s="56"/>
      <c r="EU1129" s="56"/>
      <c r="EV1129" s="56"/>
      <c r="EW1129" s="56"/>
      <c r="EX1129" s="56"/>
      <c r="EY1129" s="56"/>
      <c r="EZ1129" s="56"/>
      <c r="FA1129" s="56"/>
      <c r="FB1129" s="56"/>
      <c r="FC1129" s="56"/>
      <c r="FD1129" s="56"/>
      <c r="FE1129" s="56"/>
      <c r="FF1129" s="56"/>
      <c r="FG1129" s="56"/>
      <c r="FH1129" s="56"/>
      <c r="FI1129" s="56"/>
      <c r="FJ1129" s="56"/>
      <c r="FK1129" s="56"/>
      <c r="FL1129" s="56"/>
      <c r="FM1129" s="56"/>
      <c r="FN1129" s="56"/>
      <c r="FO1129" s="56"/>
      <c r="FP1129" s="56"/>
      <c r="FQ1129" s="56"/>
      <c r="FR1129" s="56"/>
      <c r="FS1129" s="56"/>
      <c r="FT1129" s="56"/>
      <c r="FU1129" s="56"/>
      <c r="FV1129" s="56"/>
      <c r="FW1129" s="56"/>
      <c r="FX1129" s="56"/>
      <c r="FY1129" s="56"/>
      <c r="FZ1129" s="56"/>
      <c r="GA1129" s="56"/>
      <c r="GB1129" s="56"/>
      <c r="GC1129" s="56"/>
      <c r="GD1129" s="56"/>
      <c r="GE1129" s="56"/>
      <c r="GF1129" s="56"/>
      <c r="GG1129" s="56"/>
      <c r="GH1129" s="56"/>
      <c r="GI1129" s="56"/>
      <c r="GJ1129" s="56"/>
      <c r="GK1129" s="56"/>
      <c r="GL1129" s="56"/>
      <c r="GM1129" s="56"/>
      <c r="GN1129" s="56"/>
      <c r="GO1129" s="56"/>
      <c r="GP1129" s="56"/>
      <c r="GQ1129" s="56"/>
      <c r="GR1129" s="56"/>
      <c r="GS1129" s="56"/>
      <c r="GT1129" s="56"/>
      <c r="GU1129" s="56"/>
      <c r="GV1129" s="56"/>
      <c r="GW1129" s="56"/>
      <c r="GX1129" s="56"/>
      <c r="GY1129" s="56"/>
      <c r="GZ1129" s="56"/>
      <c r="HA1129" s="56"/>
      <c r="HB1129" s="56"/>
      <c r="HC1129" s="56"/>
      <c r="HD1129" s="56"/>
      <c r="HE1129" s="56"/>
      <c r="HF1129" s="56"/>
      <c r="HG1129" s="56"/>
      <c r="HH1129" s="56"/>
      <c r="HI1129" s="56"/>
      <c r="HJ1129" s="56"/>
      <c r="HK1129" s="56"/>
      <c r="HL1129" s="56"/>
      <c r="HM1129" s="56"/>
    </row>
    <row r="1130" spans="2:221" x14ac:dyDescent="0.25"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  <c r="O1130" s="56"/>
      <c r="P1130" s="56"/>
      <c r="Q1130" s="56"/>
      <c r="R1130" s="56"/>
      <c r="S1130" s="56"/>
      <c r="T1130" s="56"/>
      <c r="U1130" s="56"/>
      <c r="V1130" s="56"/>
      <c r="W1130" s="56"/>
      <c r="X1130" s="56"/>
      <c r="Y1130" s="56"/>
      <c r="Z1130" s="56"/>
      <c r="AA1130" s="56"/>
      <c r="AB1130" s="56"/>
      <c r="AC1130" s="56"/>
      <c r="AD1130" s="56"/>
      <c r="AE1130" s="56"/>
      <c r="AF1130" s="56"/>
      <c r="AG1130" s="56"/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/>
      <c r="BF1130" s="56"/>
      <c r="BG1130" s="56"/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  <c r="BU1130" s="56"/>
      <c r="BV1130" s="56"/>
      <c r="BW1130" s="56"/>
      <c r="BX1130" s="56"/>
      <c r="BY1130" s="56"/>
      <c r="BZ1130" s="56"/>
      <c r="CA1130" s="56"/>
      <c r="CB1130" s="56"/>
      <c r="CC1130" s="56"/>
      <c r="CD1130" s="56"/>
      <c r="CE1130" s="56"/>
      <c r="CF1130" s="56"/>
      <c r="CG1130" s="56"/>
      <c r="CH1130" s="56"/>
      <c r="CI1130" s="56"/>
      <c r="CJ1130" s="56"/>
      <c r="CK1130" s="56"/>
      <c r="CL1130" s="56"/>
      <c r="CM1130" s="56"/>
      <c r="CN1130" s="56"/>
      <c r="CO1130" s="56"/>
      <c r="CP1130" s="56"/>
      <c r="CQ1130" s="56"/>
      <c r="CR1130" s="56"/>
      <c r="CS1130" s="56"/>
      <c r="CT1130" s="56"/>
      <c r="CU1130" s="56"/>
      <c r="CV1130" s="56"/>
      <c r="CW1130" s="56"/>
      <c r="CX1130" s="56"/>
      <c r="CY1130" s="56"/>
      <c r="CZ1130" s="56"/>
      <c r="DA1130" s="56"/>
      <c r="DB1130" s="56"/>
      <c r="DC1130" s="56"/>
      <c r="DD1130" s="56"/>
      <c r="DE1130" s="56"/>
      <c r="DF1130" s="56"/>
      <c r="DG1130" s="56"/>
      <c r="DH1130" s="56"/>
      <c r="DI1130" s="56"/>
      <c r="DJ1130" s="56"/>
      <c r="DK1130" s="56"/>
      <c r="DL1130" s="56"/>
      <c r="DM1130" s="56"/>
      <c r="DN1130" s="56"/>
      <c r="DO1130" s="56"/>
      <c r="DP1130" s="56"/>
      <c r="DQ1130" s="56"/>
      <c r="DR1130" s="56"/>
      <c r="DS1130" s="56"/>
      <c r="DT1130" s="56"/>
      <c r="DU1130" s="56"/>
      <c r="DV1130" s="56"/>
      <c r="DW1130" s="56"/>
      <c r="DX1130" s="56"/>
      <c r="DY1130" s="56"/>
      <c r="DZ1130" s="56"/>
      <c r="EA1130" s="56"/>
      <c r="EB1130" s="56"/>
      <c r="EC1130" s="56"/>
      <c r="ED1130" s="56"/>
      <c r="EE1130" s="56"/>
      <c r="EF1130" s="56"/>
      <c r="EG1130" s="56"/>
      <c r="EH1130" s="56"/>
      <c r="EI1130" s="56"/>
      <c r="EJ1130" s="56"/>
      <c r="EK1130" s="56"/>
      <c r="EL1130" s="56"/>
      <c r="EM1130" s="56"/>
      <c r="EN1130" s="56"/>
      <c r="EO1130" s="56"/>
      <c r="EP1130" s="56"/>
      <c r="EQ1130" s="56"/>
      <c r="ER1130" s="56"/>
      <c r="ES1130" s="56"/>
      <c r="ET1130" s="56"/>
      <c r="EU1130" s="56"/>
      <c r="EV1130" s="56"/>
      <c r="EW1130" s="56"/>
      <c r="EX1130" s="56"/>
      <c r="EY1130" s="56"/>
      <c r="EZ1130" s="56"/>
      <c r="FA1130" s="56"/>
      <c r="FB1130" s="56"/>
      <c r="FC1130" s="56"/>
      <c r="FD1130" s="56"/>
      <c r="FE1130" s="56"/>
      <c r="FF1130" s="56"/>
      <c r="FG1130" s="56"/>
      <c r="FH1130" s="56"/>
      <c r="FI1130" s="56"/>
      <c r="FJ1130" s="56"/>
      <c r="FK1130" s="56"/>
      <c r="FL1130" s="56"/>
      <c r="FM1130" s="56"/>
      <c r="FN1130" s="56"/>
      <c r="FO1130" s="56"/>
      <c r="FP1130" s="56"/>
      <c r="FQ1130" s="56"/>
      <c r="FR1130" s="56"/>
      <c r="FS1130" s="56"/>
      <c r="FT1130" s="56"/>
      <c r="FU1130" s="56"/>
      <c r="FV1130" s="56"/>
      <c r="FW1130" s="56"/>
      <c r="FX1130" s="56"/>
      <c r="FY1130" s="56"/>
      <c r="FZ1130" s="56"/>
      <c r="GA1130" s="56"/>
      <c r="GB1130" s="56"/>
      <c r="GC1130" s="56"/>
      <c r="GD1130" s="56"/>
      <c r="GE1130" s="56"/>
      <c r="GF1130" s="56"/>
      <c r="GG1130" s="56"/>
      <c r="GH1130" s="56"/>
      <c r="GI1130" s="56"/>
      <c r="GJ1130" s="56"/>
      <c r="GK1130" s="56"/>
      <c r="GL1130" s="56"/>
      <c r="GM1130" s="56"/>
      <c r="GN1130" s="56"/>
      <c r="GO1130" s="56"/>
      <c r="GP1130" s="56"/>
      <c r="GQ1130" s="56"/>
      <c r="GR1130" s="56"/>
      <c r="GS1130" s="56"/>
      <c r="GT1130" s="56"/>
      <c r="GU1130" s="56"/>
      <c r="GV1130" s="56"/>
      <c r="GW1130" s="56"/>
      <c r="GX1130" s="56"/>
      <c r="GY1130" s="56"/>
      <c r="GZ1130" s="56"/>
      <c r="HA1130" s="56"/>
      <c r="HB1130" s="56"/>
      <c r="HC1130" s="56"/>
      <c r="HD1130" s="56"/>
      <c r="HE1130" s="56"/>
      <c r="HF1130" s="56"/>
      <c r="HG1130" s="56"/>
      <c r="HH1130" s="56"/>
      <c r="HI1130" s="56"/>
      <c r="HJ1130" s="56"/>
      <c r="HK1130" s="56"/>
      <c r="HL1130" s="56"/>
      <c r="HM1130" s="56"/>
    </row>
    <row r="1131" spans="2:221" x14ac:dyDescent="0.25">
      <c r="B1131" s="56"/>
      <c r="C1131" s="56"/>
      <c r="D1131" s="56"/>
      <c r="E1131" s="56"/>
      <c r="F1131" s="56"/>
      <c r="G1131" s="56"/>
      <c r="H1131" s="56"/>
      <c r="I1131" s="56"/>
      <c r="J1131" s="56"/>
      <c r="K1131" s="56"/>
      <c r="L1131" s="56"/>
      <c r="M1131" s="56"/>
      <c r="N1131" s="56"/>
      <c r="O1131" s="56"/>
      <c r="P1131" s="56"/>
      <c r="Q1131" s="56"/>
      <c r="R1131" s="56"/>
      <c r="S1131" s="56"/>
      <c r="T1131" s="56"/>
      <c r="U1131" s="56"/>
      <c r="V1131" s="56"/>
      <c r="W1131" s="56"/>
      <c r="X1131" s="56"/>
      <c r="Y1131" s="56"/>
      <c r="Z1131" s="56"/>
      <c r="AA1131" s="56"/>
      <c r="AB1131" s="56"/>
      <c r="AC1131" s="56"/>
      <c r="AD1131" s="56"/>
      <c r="AE1131" s="56"/>
      <c r="AF1131" s="56"/>
      <c r="AG1131" s="56"/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  <c r="BU1131" s="56"/>
      <c r="BV1131" s="56"/>
      <c r="BW1131" s="56"/>
      <c r="BX1131" s="56"/>
      <c r="BY1131" s="56"/>
      <c r="BZ1131" s="56"/>
      <c r="CA1131" s="56"/>
      <c r="CB1131" s="56"/>
      <c r="CC1131" s="56"/>
      <c r="CD1131" s="56"/>
      <c r="CE1131" s="56"/>
      <c r="CF1131" s="56"/>
      <c r="CG1131" s="56"/>
      <c r="CH1131" s="56"/>
      <c r="CI1131" s="56"/>
      <c r="CJ1131" s="56"/>
      <c r="CK1131" s="56"/>
      <c r="CL1131" s="56"/>
      <c r="CM1131" s="56"/>
      <c r="CN1131" s="56"/>
      <c r="CO1131" s="56"/>
      <c r="CP1131" s="56"/>
      <c r="CQ1131" s="56"/>
      <c r="CR1131" s="56"/>
      <c r="CS1131" s="56"/>
      <c r="CT1131" s="56"/>
      <c r="CU1131" s="56"/>
      <c r="CV1131" s="56"/>
      <c r="CW1131" s="56"/>
      <c r="CX1131" s="56"/>
      <c r="CY1131" s="56"/>
      <c r="CZ1131" s="56"/>
      <c r="DA1131" s="56"/>
      <c r="DB1131" s="56"/>
      <c r="DC1131" s="56"/>
      <c r="DD1131" s="56"/>
      <c r="DE1131" s="56"/>
      <c r="DF1131" s="56"/>
      <c r="DG1131" s="56"/>
      <c r="DH1131" s="56"/>
      <c r="DI1131" s="56"/>
      <c r="DJ1131" s="56"/>
      <c r="DK1131" s="56"/>
      <c r="DL1131" s="56"/>
      <c r="DM1131" s="56"/>
      <c r="DN1131" s="56"/>
      <c r="DO1131" s="56"/>
      <c r="DP1131" s="56"/>
      <c r="DQ1131" s="56"/>
      <c r="DR1131" s="56"/>
      <c r="DS1131" s="56"/>
      <c r="DT1131" s="56"/>
      <c r="DU1131" s="56"/>
      <c r="DV1131" s="56"/>
      <c r="DW1131" s="56"/>
      <c r="DX1131" s="56"/>
      <c r="DY1131" s="56"/>
      <c r="DZ1131" s="56"/>
      <c r="EA1131" s="56"/>
      <c r="EB1131" s="56"/>
      <c r="EC1131" s="56"/>
      <c r="ED1131" s="56"/>
      <c r="EE1131" s="56"/>
      <c r="EF1131" s="56"/>
      <c r="EG1131" s="56"/>
      <c r="EH1131" s="56"/>
      <c r="EI1131" s="56"/>
      <c r="EJ1131" s="56"/>
      <c r="EK1131" s="56"/>
      <c r="EL1131" s="56"/>
      <c r="EM1131" s="56"/>
      <c r="EN1131" s="56"/>
      <c r="EO1131" s="56"/>
      <c r="EP1131" s="56"/>
      <c r="EQ1131" s="56"/>
      <c r="ER1131" s="56"/>
      <c r="ES1131" s="56"/>
      <c r="ET1131" s="56"/>
      <c r="EU1131" s="56"/>
      <c r="EV1131" s="56"/>
      <c r="EW1131" s="56"/>
      <c r="EX1131" s="56"/>
      <c r="EY1131" s="56"/>
      <c r="EZ1131" s="56"/>
      <c r="FA1131" s="56"/>
      <c r="FB1131" s="56"/>
      <c r="FC1131" s="56"/>
      <c r="FD1131" s="56"/>
      <c r="FE1131" s="56"/>
      <c r="FF1131" s="56"/>
      <c r="FG1131" s="56"/>
      <c r="FH1131" s="56"/>
      <c r="FI1131" s="56"/>
      <c r="FJ1131" s="56"/>
      <c r="FK1131" s="56"/>
      <c r="FL1131" s="56"/>
      <c r="FM1131" s="56"/>
      <c r="FN1131" s="56"/>
      <c r="FO1131" s="56"/>
      <c r="FP1131" s="56"/>
      <c r="FQ1131" s="56"/>
      <c r="FR1131" s="56"/>
      <c r="FS1131" s="56"/>
      <c r="FT1131" s="56"/>
      <c r="FU1131" s="56"/>
      <c r="FV1131" s="56"/>
      <c r="FW1131" s="56"/>
      <c r="FX1131" s="56"/>
      <c r="FY1131" s="56"/>
      <c r="FZ1131" s="56"/>
      <c r="GA1131" s="56"/>
      <c r="GB1131" s="56"/>
      <c r="GC1131" s="56"/>
      <c r="GD1131" s="56"/>
      <c r="GE1131" s="56"/>
      <c r="GF1131" s="56"/>
      <c r="GG1131" s="56"/>
      <c r="GH1131" s="56"/>
      <c r="GI1131" s="56"/>
      <c r="GJ1131" s="56"/>
      <c r="GK1131" s="56"/>
      <c r="GL1131" s="56"/>
      <c r="GM1131" s="56"/>
      <c r="GN1131" s="56"/>
      <c r="GO1131" s="56"/>
      <c r="GP1131" s="56"/>
      <c r="GQ1131" s="56"/>
      <c r="GR1131" s="56"/>
      <c r="GS1131" s="56"/>
      <c r="GT1131" s="56"/>
      <c r="GU1131" s="56"/>
      <c r="GV1131" s="56"/>
      <c r="GW1131" s="56"/>
      <c r="GX1131" s="56"/>
      <c r="GY1131" s="56"/>
      <c r="GZ1131" s="56"/>
      <c r="HA1131" s="56"/>
      <c r="HB1131" s="56"/>
      <c r="HC1131" s="56"/>
      <c r="HD1131" s="56"/>
      <c r="HE1131" s="56"/>
      <c r="HF1131" s="56"/>
      <c r="HG1131" s="56"/>
      <c r="HH1131" s="56"/>
      <c r="HI1131" s="56"/>
      <c r="HJ1131" s="56"/>
      <c r="HK1131" s="56"/>
      <c r="HL1131" s="56"/>
      <c r="HM1131" s="56"/>
    </row>
    <row r="1132" spans="2:221" x14ac:dyDescent="0.25"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  <c r="O1132" s="56"/>
      <c r="P1132" s="56"/>
      <c r="Q1132" s="56"/>
      <c r="R1132" s="56"/>
      <c r="S1132" s="56"/>
      <c r="T1132" s="56"/>
      <c r="U1132" s="56"/>
      <c r="V1132" s="56"/>
      <c r="W1132" s="56"/>
      <c r="X1132" s="56"/>
      <c r="Y1132" s="56"/>
      <c r="Z1132" s="56"/>
      <c r="AA1132" s="56"/>
      <c r="AB1132" s="56"/>
      <c r="AC1132" s="56"/>
      <c r="AD1132" s="56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  <c r="CJ1132" s="56"/>
      <c r="CK1132" s="56"/>
      <c r="CL1132" s="56"/>
      <c r="CM1132" s="56"/>
      <c r="CN1132" s="56"/>
      <c r="CO1132" s="56"/>
      <c r="CP1132" s="56"/>
      <c r="CQ1132" s="56"/>
      <c r="CR1132" s="56"/>
      <c r="CS1132" s="56"/>
      <c r="CT1132" s="56"/>
      <c r="CU1132" s="56"/>
      <c r="CV1132" s="56"/>
      <c r="CW1132" s="56"/>
      <c r="CX1132" s="56"/>
      <c r="CY1132" s="56"/>
      <c r="CZ1132" s="56"/>
      <c r="DA1132" s="56"/>
      <c r="DB1132" s="56"/>
      <c r="DC1132" s="56"/>
      <c r="DD1132" s="56"/>
      <c r="DE1132" s="56"/>
      <c r="DF1132" s="56"/>
      <c r="DG1132" s="56"/>
      <c r="DH1132" s="56"/>
      <c r="DI1132" s="56"/>
      <c r="DJ1132" s="56"/>
      <c r="DK1132" s="56"/>
      <c r="DL1132" s="56"/>
      <c r="DM1132" s="56"/>
      <c r="DN1132" s="56"/>
      <c r="DO1132" s="56"/>
      <c r="DP1132" s="56"/>
      <c r="DQ1132" s="56"/>
      <c r="DR1132" s="56"/>
      <c r="DS1132" s="56"/>
      <c r="DT1132" s="56"/>
      <c r="DU1132" s="56"/>
      <c r="DV1132" s="56"/>
      <c r="DW1132" s="56"/>
      <c r="DX1132" s="56"/>
      <c r="DY1132" s="56"/>
      <c r="DZ1132" s="56"/>
      <c r="EA1132" s="56"/>
      <c r="EB1132" s="56"/>
      <c r="EC1132" s="56"/>
      <c r="ED1132" s="56"/>
      <c r="EE1132" s="56"/>
      <c r="EF1132" s="56"/>
      <c r="EG1132" s="56"/>
      <c r="EH1132" s="56"/>
      <c r="EI1132" s="56"/>
      <c r="EJ1132" s="56"/>
      <c r="EK1132" s="56"/>
      <c r="EL1132" s="56"/>
      <c r="EM1132" s="56"/>
      <c r="EN1132" s="56"/>
      <c r="EO1132" s="56"/>
      <c r="EP1132" s="56"/>
      <c r="EQ1132" s="56"/>
      <c r="ER1132" s="56"/>
      <c r="ES1132" s="56"/>
      <c r="ET1132" s="56"/>
      <c r="EU1132" s="56"/>
      <c r="EV1132" s="56"/>
      <c r="EW1132" s="56"/>
      <c r="EX1132" s="56"/>
      <c r="EY1132" s="56"/>
      <c r="EZ1132" s="56"/>
      <c r="FA1132" s="56"/>
      <c r="FB1132" s="56"/>
      <c r="FC1132" s="56"/>
      <c r="FD1132" s="56"/>
      <c r="FE1132" s="56"/>
      <c r="FF1132" s="56"/>
      <c r="FG1132" s="56"/>
      <c r="FH1132" s="56"/>
      <c r="FI1132" s="56"/>
      <c r="FJ1132" s="56"/>
      <c r="FK1132" s="56"/>
      <c r="FL1132" s="56"/>
      <c r="FM1132" s="56"/>
      <c r="FN1132" s="56"/>
      <c r="FO1132" s="56"/>
      <c r="FP1132" s="56"/>
      <c r="FQ1132" s="56"/>
      <c r="FR1132" s="56"/>
      <c r="FS1132" s="56"/>
      <c r="FT1132" s="56"/>
      <c r="FU1132" s="56"/>
      <c r="FV1132" s="56"/>
      <c r="FW1132" s="56"/>
      <c r="FX1132" s="56"/>
      <c r="FY1132" s="56"/>
      <c r="FZ1132" s="56"/>
      <c r="GA1132" s="56"/>
      <c r="GB1132" s="56"/>
      <c r="GC1132" s="56"/>
      <c r="GD1132" s="56"/>
      <c r="GE1132" s="56"/>
      <c r="GF1132" s="56"/>
      <c r="GG1132" s="56"/>
      <c r="GH1132" s="56"/>
      <c r="GI1132" s="56"/>
      <c r="GJ1132" s="56"/>
      <c r="GK1132" s="56"/>
      <c r="GL1132" s="56"/>
      <c r="GM1132" s="56"/>
      <c r="GN1132" s="56"/>
      <c r="GO1132" s="56"/>
      <c r="GP1132" s="56"/>
      <c r="GQ1132" s="56"/>
      <c r="GR1132" s="56"/>
      <c r="GS1132" s="56"/>
      <c r="GT1132" s="56"/>
      <c r="GU1132" s="56"/>
      <c r="GV1132" s="56"/>
      <c r="GW1132" s="56"/>
      <c r="GX1132" s="56"/>
      <c r="GY1132" s="56"/>
      <c r="GZ1132" s="56"/>
      <c r="HA1132" s="56"/>
      <c r="HB1132" s="56"/>
      <c r="HC1132" s="56"/>
      <c r="HD1132" s="56"/>
      <c r="HE1132" s="56"/>
      <c r="HF1132" s="56"/>
      <c r="HG1132" s="56"/>
      <c r="HH1132" s="56"/>
      <c r="HI1132" s="56"/>
      <c r="HJ1132" s="56"/>
      <c r="HK1132" s="56"/>
      <c r="HL1132" s="56"/>
      <c r="HM1132" s="56"/>
    </row>
    <row r="1133" spans="2:221" x14ac:dyDescent="0.25">
      <c r="B1133" s="56"/>
      <c r="C1133" s="56"/>
      <c r="D1133" s="56"/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  <c r="O1133" s="56"/>
      <c r="P1133" s="56"/>
      <c r="Q1133" s="56"/>
      <c r="R1133" s="56"/>
      <c r="S1133" s="56"/>
      <c r="T1133" s="56"/>
      <c r="U1133" s="56"/>
      <c r="V1133" s="56"/>
      <c r="W1133" s="56"/>
      <c r="X1133" s="56"/>
      <c r="Y1133" s="56"/>
      <c r="Z1133" s="56"/>
      <c r="AA1133" s="56"/>
      <c r="AB1133" s="56"/>
      <c r="AC1133" s="56"/>
      <c r="AD1133" s="56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  <c r="BU1133" s="56"/>
      <c r="BV1133" s="56"/>
      <c r="BW1133" s="56"/>
      <c r="BX1133" s="56"/>
      <c r="BY1133" s="56"/>
      <c r="BZ1133" s="56"/>
      <c r="CA1133" s="56"/>
      <c r="CB1133" s="56"/>
      <c r="CC1133" s="56"/>
      <c r="CD1133" s="56"/>
      <c r="CE1133" s="56"/>
      <c r="CF1133" s="56"/>
      <c r="CG1133" s="56"/>
      <c r="CH1133" s="56"/>
      <c r="CI1133" s="56"/>
      <c r="CJ1133" s="56"/>
      <c r="CK1133" s="56"/>
      <c r="CL1133" s="56"/>
      <c r="CM1133" s="56"/>
      <c r="CN1133" s="56"/>
      <c r="CO1133" s="56"/>
      <c r="CP1133" s="56"/>
      <c r="CQ1133" s="56"/>
      <c r="CR1133" s="56"/>
      <c r="CS1133" s="56"/>
      <c r="CT1133" s="56"/>
      <c r="CU1133" s="56"/>
      <c r="CV1133" s="56"/>
      <c r="CW1133" s="56"/>
      <c r="CX1133" s="56"/>
      <c r="CY1133" s="56"/>
      <c r="CZ1133" s="56"/>
      <c r="DA1133" s="56"/>
      <c r="DB1133" s="56"/>
      <c r="DC1133" s="56"/>
      <c r="DD1133" s="56"/>
      <c r="DE1133" s="56"/>
      <c r="DF1133" s="56"/>
      <c r="DG1133" s="56"/>
      <c r="DH1133" s="56"/>
      <c r="DI1133" s="56"/>
      <c r="DJ1133" s="56"/>
      <c r="DK1133" s="56"/>
      <c r="DL1133" s="56"/>
      <c r="DM1133" s="56"/>
      <c r="DN1133" s="56"/>
      <c r="DO1133" s="56"/>
      <c r="DP1133" s="56"/>
      <c r="DQ1133" s="56"/>
      <c r="DR1133" s="56"/>
      <c r="DS1133" s="56"/>
      <c r="DT1133" s="56"/>
      <c r="DU1133" s="56"/>
      <c r="DV1133" s="56"/>
      <c r="DW1133" s="56"/>
      <c r="DX1133" s="56"/>
      <c r="DY1133" s="56"/>
      <c r="DZ1133" s="56"/>
      <c r="EA1133" s="56"/>
      <c r="EB1133" s="56"/>
      <c r="EC1133" s="56"/>
      <c r="ED1133" s="56"/>
      <c r="EE1133" s="56"/>
      <c r="EF1133" s="56"/>
      <c r="EG1133" s="56"/>
      <c r="EH1133" s="56"/>
      <c r="EI1133" s="56"/>
      <c r="EJ1133" s="56"/>
      <c r="EK1133" s="56"/>
      <c r="EL1133" s="56"/>
      <c r="EM1133" s="56"/>
      <c r="EN1133" s="56"/>
      <c r="EO1133" s="56"/>
      <c r="EP1133" s="56"/>
      <c r="EQ1133" s="56"/>
      <c r="ER1133" s="56"/>
      <c r="ES1133" s="56"/>
      <c r="ET1133" s="56"/>
      <c r="EU1133" s="56"/>
      <c r="EV1133" s="56"/>
      <c r="EW1133" s="56"/>
      <c r="EX1133" s="56"/>
      <c r="EY1133" s="56"/>
      <c r="EZ1133" s="56"/>
      <c r="FA1133" s="56"/>
      <c r="FB1133" s="56"/>
      <c r="FC1133" s="56"/>
      <c r="FD1133" s="56"/>
      <c r="FE1133" s="56"/>
      <c r="FF1133" s="56"/>
      <c r="FG1133" s="56"/>
      <c r="FH1133" s="56"/>
      <c r="FI1133" s="56"/>
      <c r="FJ1133" s="56"/>
      <c r="FK1133" s="56"/>
      <c r="FL1133" s="56"/>
      <c r="FM1133" s="56"/>
      <c r="FN1133" s="56"/>
      <c r="FO1133" s="56"/>
      <c r="FP1133" s="56"/>
      <c r="FQ1133" s="56"/>
      <c r="FR1133" s="56"/>
      <c r="FS1133" s="56"/>
      <c r="FT1133" s="56"/>
      <c r="FU1133" s="56"/>
      <c r="FV1133" s="56"/>
      <c r="FW1133" s="56"/>
      <c r="FX1133" s="56"/>
      <c r="FY1133" s="56"/>
      <c r="FZ1133" s="56"/>
      <c r="GA1133" s="56"/>
      <c r="GB1133" s="56"/>
      <c r="GC1133" s="56"/>
      <c r="GD1133" s="56"/>
      <c r="GE1133" s="56"/>
      <c r="GF1133" s="56"/>
      <c r="GG1133" s="56"/>
      <c r="GH1133" s="56"/>
      <c r="GI1133" s="56"/>
      <c r="GJ1133" s="56"/>
      <c r="GK1133" s="56"/>
      <c r="GL1133" s="56"/>
      <c r="GM1133" s="56"/>
      <c r="GN1133" s="56"/>
      <c r="GO1133" s="56"/>
      <c r="GP1133" s="56"/>
      <c r="GQ1133" s="56"/>
      <c r="GR1133" s="56"/>
      <c r="GS1133" s="56"/>
      <c r="GT1133" s="56"/>
      <c r="GU1133" s="56"/>
      <c r="GV1133" s="56"/>
      <c r="GW1133" s="56"/>
      <c r="GX1133" s="56"/>
      <c r="GY1133" s="56"/>
      <c r="GZ1133" s="56"/>
      <c r="HA1133" s="56"/>
      <c r="HB1133" s="56"/>
      <c r="HC1133" s="56"/>
      <c r="HD1133" s="56"/>
      <c r="HE1133" s="56"/>
      <c r="HF1133" s="56"/>
      <c r="HG1133" s="56"/>
      <c r="HH1133" s="56"/>
      <c r="HI1133" s="56"/>
      <c r="HJ1133" s="56"/>
      <c r="HK1133" s="56"/>
      <c r="HL1133" s="56"/>
      <c r="HM1133" s="56"/>
    </row>
    <row r="1134" spans="2:221" x14ac:dyDescent="0.25">
      <c r="B1134" s="56"/>
      <c r="C1134" s="56"/>
      <c r="D1134" s="56"/>
      <c r="E1134" s="56"/>
      <c r="F1134" s="56"/>
      <c r="G1134" s="56"/>
      <c r="H1134" s="56"/>
      <c r="I1134" s="56"/>
      <c r="J1134" s="56"/>
      <c r="K1134" s="56"/>
      <c r="L1134" s="56"/>
      <c r="M1134" s="56"/>
      <c r="N1134" s="56"/>
      <c r="O1134" s="56"/>
      <c r="P1134" s="56"/>
      <c r="Q1134" s="56"/>
      <c r="R1134" s="56"/>
      <c r="S1134" s="56"/>
      <c r="T1134" s="56"/>
      <c r="U1134" s="56"/>
      <c r="V1134" s="56"/>
      <c r="W1134" s="56"/>
      <c r="X1134" s="56"/>
      <c r="Y1134" s="56"/>
      <c r="Z1134" s="56"/>
      <c r="AA1134" s="56"/>
      <c r="AB1134" s="56"/>
      <c r="AC1134" s="56"/>
      <c r="AD1134" s="56"/>
      <c r="AE1134" s="56"/>
      <c r="AF1134" s="56"/>
      <c r="AG1134" s="56"/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/>
      <c r="BF1134" s="56"/>
      <c r="BG1134" s="56"/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  <c r="BU1134" s="56"/>
      <c r="BV1134" s="56"/>
      <c r="BW1134" s="56"/>
      <c r="BX1134" s="56"/>
      <c r="BY1134" s="56"/>
      <c r="BZ1134" s="56"/>
      <c r="CA1134" s="56"/>
      <c r="CB1134" s="56"/>
      <c r="CC1134" s="56"/>
      <c r="CD1134" s="56"/>
      <c r="CE1134" s="56"/>
      <c r="CF1134" s="56"/>
      <c r="CG1134" s="56"/>
      <c r="CH1134" s="56"/>
      <c r="CI1134" s="56"/>
      <c r="CJ1134" s="56"/>
      <c r="CK1134" s="56"/>
      <c r="CL1134" s="56"/>
      <c r="CM1134" s="56"/>
      <c r="CN1134" s="56"/>
      <c r="CO1134" s="56"/>
      <c r="CP1134" s="56"/>
      <c r="CQ1134" s="56"/>
      <c r="CR1134" s="56"/>
      <c r="CS1134" s="56"/>
      <c r="CT1134" s="56"/>
      <c r="CU1134" s="56"/>
      <c r="CV1134" s="56"/>
      <c r="CW1134" s="56"/>
      <c r="CX1134" s="56"/>
      <c r="CY1134" s="56"/>
      <c r="CZ1134" s="56"/>
      <c r="DA1134" s="56"/>
      <c r="DB1134" s="56"/>
      <c r="DC1134" s="56"/>
      <c r="DD1134" s="56"/>
      <c r="DE1134" s="56"/>
      <c r="DF1134" s="56"/>
      <c r="DG1134" s="56"/>
      <c r="DH1134" s="56"/>
      <c r="DI1134" s="56"/>
      <c r="DJ1134" s="56"/>
      <c r="DK1134" s="56"/>
      <c r="DL1134" s="56"/>
      <c r="DM1134" s="56"/>
      <c r="DN1134" s="56"/>
      <c r="DO1134" s="56"/>
      <c r="DP1134" s="56"/>
      <c r="DQ1134" s="56"/>
      <c r="DR1134" s="56"/>
      <c r="DS1134" s="56"/>
      <c r="DT1134" s="56"/>
      <c r="DU1134" s="56"/>
      <c r="DV1134" s="56"/>
      <c r="DW1134" s="56"/>
      <c r="DX1134" s="56"/>
      <c r="DY1134" s="56"/>
      <c r="DZ1134" s="56"/>
      <c r="EA1134" s="56"/>
      <c r="EB1134" s="56"/>
      <c r="EC1134" s="56"/>
      <c r="ED1134" s="56"/>
      <c r="EE1134" s="56"/>
      <c r="EF1134" s="56"/>
      <c r="EG1134" s="56"/>
      <c r="EH1134" s="56"/>
      <c r="EI1134" s="56"/>
      <c r="EJ1134" s="56"/>
      <c r="EK1134" s="56"/>
      <c r="EL1134" s="56"/>
      <c r="EM1134" s="56"/>
      <c r="EN1134" s="56"/>
      <c r="EO1134" s="56"/>
      <c r="EP1134" s="56"/>
      <c r="EQ1134" s="56"/>
      <c r="ER1134" s="56"/>
      <c r="ES1134" s="56"/>
      <c r="ET1134" s="56"/>
      <c r="EU1134" s="56"/>
      <c r="EV1134" s="56"/>
      <c r="EW1134" s="56"/>
      <c r="EX1134" s="56"/>
      <c r="EY1134" s="56"/>
      <c r="EZ1134" s="56"/>
      <c r="FA1134" s="56"/>
      <c r="FB1134" s="56"/>
      <c r="FC1134" s="56"/>
      <c r="FD1134" s="56"/>
      <c r="FE1134" s="56"/>
      <c r="FF1134" s="56"/>
      <c r="FG1134" s="56"/>
      <c r="FH1134" s="56"/>
      <c r="FI1134" s="56"/>
      <c r="FJ1134" s="56"/>
      <c r="FK1134" s="56"/>
      <c r="FL1134" s="56"/>
      <c r="FM1134" s="56"/>
      <c r="FN1134" s="56"/>
      <c r="FO1134" s="56"/>
      <c r="FP1134" s="56"/>
      <c r="FQ1134" s="56"/>
      <c r="FR1134" s="56"/>
      <c r="FS1134" s="56"/>
      <c r="FT1134" s="56"/>
      <c r="FU1134" s="56"/>
      <c r="FV1134" s="56"/>
      <c r="FW1134" s="56"/>
      <c r="FX1134" s="56"/>
      <c r="FY1134" s="56"/>
      <c r="FZ1134" s="56"/>
      <c r="GA1134" s="56"/>
      <c r="GB1134" s="56"/>
      <c r="GC1134" s="56"/>
      <c r="GD1134" s="56"/>
      <c r="GE1134" s="56"/>
      <c r="GF1134" s="56"/>
      <c r="GG1134" s="56"/>
      <c r="GH1134" s="56"/>
      <c r="GI1134" s="56"/>
      <c r="GJ1134" s="56"/>
      <c r="GK1134" s="56"/>
      <c r="GL1134" s="56"/>
      <c r="GM1134" s="56"/>
      <c r="GN1134" s="56"/>
      <c r="GO1134" s="56"/>
      <c r="GP1134" s="56"/>
      <c r="GQ1134" s="56"/>
      <c r="GR1134" s="56"/>
      <c r="GS1134" s="56"/>
      <c r="GT1134" s="56"/>
      <c r="GU1134" s="56"/>
      <c r="GV1134" s="56"/>
      <c r="GW1134" s="56"/>
      <c r="GX1134" s="56"/>
      <c r="GY1134" s="56"/>
      <c r="GZ1134" s="56"/>
      <c r="HA1134" s="56"/>
      <c r="HB1134" s="56"/>
      <c r="HC1134" s="56"/>
      <c r="HD1134" s="56"/>
      <c r="HE1134" s="56"/>
      <c r="HF1134" s="56"/>
      <c r="HG1134" s="56"/>
      <c r="HH1134" s="56"/>
      <c r="HI1134" s="56"/>
      <c r="HJ1134" s="56"/>
      <c r="HK1134" s="56"/>
      <c r="HL1134" s="56"/>
      <c r="HM1134" s="56"/>
    </row>
    <row r="1135" spans="2:221" x14ac:dyDescent="0.25"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  <c r="O1135" s="56"/>
      <c r="P1135" s="56"/>
      <c r="Q1135" s="56"/>
      <c r="R1135" s="56"/>
      <c r="S1135" s="56"/>
      <c r="T1135" s="56"/>
      <c r="U1135" s="56"/>
      <c r="V1135" s="56"/>
      <c r="W1135" s="56"/>
      <c r="X1135" s="56"/>
      <c r="Y1135" s="56"/>
      <c r="Z1135" s="56"/>
      <c r="AA1135" s="56"/>
      <c r="AB1135" s="56"/>
      <c r="AC1135" s="56"/>
      <c r="AD1135" s="56"/>
      <c r="AE1135" s="56"/>
      <c r="AF1135" s="56"/>
      <c r="AG1135" s="56"/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/>
      <c r="BF1135" s="56"/>
      <c r="BG1135" s="56"/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  <c r="BU1135" s="56"/>
      <c r="BV1135" s="56"/>
      <c r="BW1135" s="56"/>
      <c r="BX1135" s="56"/>
      <c r="BY1135" s="56"/>
      <c r="BZ1135" s="56"/>
      <c r="CA1135" s="56"/>
      <c r="CB1135" s="56"/>
      <c r="CC1135" s="56"/>
      <c r="CD1135" s="56"/>
      <c r="CE1135" s="56"/>
      <c r="CF1135" s="56"/>
      <c r="CG1135" s="56"/>
      <c r="CH1135" s="56"/>
      <c r="CI1135" s="56"/>
      <c r="CJ1135" s="56"/>
      <c r="CK1135" s="56"/>
      <c r="CL1135" s="56"/>
      <c r="CM1135" s="56"/>
      <c r="CN1135" s="56"/>
      <c r="CO1135" s="56"/>
      <c r="CP1135" s="56"/>
      <c r="CQ1135" s="56"/>
      <c r="CR1135" s="56"/>
      <c r="CS1135" s="56"/>
      <c r="CT1135" s="56"/>
      <c r="CU1135" s="56"/>
      <c r="CV1135" s="56"/>
      <c r="CW1135" s="56"/>
      <c r="CX1135" s="56"/>
      <c r="CY1135" s="56"/>
      <c r="CZ1135" s="56"/>
      <c r="DA1135" s="56"/>
      <c r="DB1135" s="56"/>
      <c r="DC1135" s="56"/>
      <c r="DD1135" s="56"/>
      <c r="DE1135" s="56"/>
      <c r="DF1135" s="56"/>
      <c r="DG1135" s="56"/>
      <c r="DH1135" s="56"/>
      <c r="DI1135" s="56"/>
      <c r="DJ1135" s="56"/>
      <c r="DK1135" s="56"/>
      <c r="DL1135" s="56"/>
      <c r="DM1135" s="56"/>
      <c r="DN1135" s="56"/>
      <c r="DO1135" s="56"/>
      <c r="DP1135" s="56"/>
      <c r="DQ1135" s="56"/>
      <c r="DR1135" s="56"/>
      <c r="DS1135" s="56"/>
      <c r="DT1135" s="56"/>
      <c r="DU1135" s="56"/>
      <c r="DV1135" s="56"/>
      <c r="DW1135" s="56"/>
      <c r="DX1135" s="56"/>
      <c r="DY1135" s="56"/>
      <c r="DZ1135" s="56"/>
      <c r="EA1135" s="56"/>
      <c r="EB1135" s="56"/>
      <c r="EC1135" s="56"/>
      <c r="ED1135" s="56"/>
      <c r="EE1135" s="56"/>
      <c r="EF1135" s="56"/>
      <c r="EG1135" s="56"/>
      <c r="EH1135" s="56"/>
      <c r="EI1135" s="56"/>
      <c r="EJ1135" s="56"/>
      <c r="EK1135" s="56"/>
      <c r="EL1135" s="56"/>
      <c r="EM1135" s="56"/>
      <c r="EN1135" s="56"/>
      <c r="EO1135" s="56"/>
      <c r="EP1135" s="56"/>
      <c r="EQ1135" s="56"/>
      <c r="ER1135" s="56"/>
      <c r="ES1135" s="56"/>
      <c r="ET1135" s="56"/>
      <c r="EU1135" s="56"/>
      <c r="EV1135" s="56"/>
      <c r="EW1135" s="56"/>
      <c r="EX1135" s="56"/>
      <c r="EY1135" s="56"/>
      <c r="EZ1135" s="56"/>
      <c r="FA1135" s="56"/>
      <c r="FB1135" s="56"/>
      <c r="FC1135" s="56"/>
      <c r="FD1135" s="56"/>
      <c r="FE1135" s="56"/>
      <c r="FF1135" s="56"/>
      <c r="FG1135" s="56"/>
      <c r="FH1135" s="56"/>
      <c r="FI1135" s="56"/>
      <c r="FJ1135" s="56"/>
      <c r="FK1135" s="56"/>
      <c r="FL1135" s="56"/>
      <c r="FM1135" s="56"/>
      <c r="FN1135" s="56"/>
      <c r="FO1135" s="56"/>
      <c r="FP1135" s="56"/>
      <c r="FQ1135" s="56"/>
      <c r="FR1135" s="56"/>
      <c r="FS1135" s="56"/>
      <c r="FT1135" s="56"/>
      <c r="FU1135" s="56"/>
      <c r="FV1135" s="56"/>
      <c r="FW1135" s="56"/>
      <c r="FX1135" s="56"/>
      <c r="FY1135" s="56"/>
      <c r="FZ1135" s="56"/>
      <c r="GA1135" s="56"/>
      <c r="GB1135" s="56"/>
      <c r="GC1135" s="56"/>
      <c r="GD1135" s="56"/>
      <c r="GE1135" s="56"/>
      <c r="GF1135" s="56"/>
      <c r="GG1135" s="56"/>
      <c r="GH1135" s="56"/>
      <c r="GI1135" s="56"/>
      <c r="GJ1135" s="56"/>
      <c r="GK1135" s="56"/>
      <c r="GL1135" s="56"/>
      <c r="GM1135" s="56"/>
      <c r="GN1135" s="56"/>
      <c r="GO1135" s="56"/>
      <c r="GP1135" s="56"/>
      <c r="GQ1135" s="56"/>
      <c r="GR1135" s="56"/>
      <c r="GS1135" s="56"/>
      <c r="GT1135" s="56"/>
      <c r="GU1135" s="56"/>
      <c r="GV1135" s="56"/>
      <c r="GW1135" s="56"/>
      <c r="GX1135" s="56"/>
      <c r="GY1135" s="56"/>
      <c r="GZ1135" s="56"/>
      <c r="HA1135" s="56"/>
      <c r="HB1135" s="56"/>
      <c r="HC1135" s="56"/>
      <c r="HD1135" s="56"/>
      <c r="HE1135" s="56"/>
      <c r="HF1135" s="56"/>
      <c r="HG1135" s="56"/>
      <c r="HH1135" s="56"/>
      <c r="HI1135" s="56"/>
      <c r="HJ1135" s="56"/>
      <c r="HK1135" s="56"/>
      <c r="HL1135" s="56"/>
      <c r="HM1135" s="56"/>
    </row>
    <row r="1136" spans="2:221" x14ac:dyDescent="0.25">
      <c r="B1136" s="56"/>
      <c r="C1136" s="56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6"/>
      <c r="O1136" s="56"/>
      <c r="P1136" s="56"/>
      <c r="Q1136" s="56"/>
      <c r="R1136" s="56"/>
      <c r="S1136" s="56"/>
      <c r="T1136" s="56"/>
      <c r="U1136" s="56"/>
      <c r="V1136" s="56"/>
      <c r="W1136" s="56"/>
      <c r="X1136" s="56"/>
      <c r="Y1136" s="56"/>
      <c r="Z1136" s="56"/>
      <c r="AA1136" s="56"/>
      <c r="AB1136" s="56"/>
      <c r="AC1136" s="56"/>
      <c r="AD1136" s="56"/>
      <c r="AE1136" s="56"/>
      <c r="AF1136" s="56"/>
      <c r="AG1136" s="56"/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  <c r="BU1136" s="56"/>
      <c r="BV1136" s="56"/>
      <c r="BW1136" s="56"/>
      <c r="BX1136" s="56"/>
      <c r="BY1136" s="56"/>
      <c r="BZ1136" s="56"/>
      <c r="CA1136" s="56"/>
      <c r="CB1136" s="56"/>
      <c r="CC1136" s="56"/>
      <c r="CD1136" s="56"/>
      <c r="CE1136" s="56"/>
      <c r="CF1136" s="56"/>
      <c r="CG1136" s="56"/>
      <c r="CH1136" s="56"/>
      <c r="CI1136" s="56"/>
      <c r="CJ1136" s="56"/>
      <c r="CK1136" s="56"/>
      <c r="CL1136" s="56"/>
      <c r="CM1136" s="56"/>
      <c r="CN1136" s="56"/>
      <c r="CO1136" s="56"/>
      <c r="CP1136" s="56"/>
      <c r="CQ1136" s="56"/>
      <c r="CR1136" s="56"/>
      <c r="CS1136" s="56"/>
      <c r="CT1136" s="56"/>
      <c r="CU1136" s="56"/>
      <c r="CV1136" s="56"/>
      <c r="CW1136" s="56"/>
      <c r="CX1136" s="56"/>
      <c r="CY1136" s="56"/>
      <c r="CZ1136" s="56"/>
      <c r="DA1136" s="56"/>
      <c r="DB1136" s="56"/>
      <c r="DC1136" s="56"/>
      <c r="DD1136" s="56"/>
      <c r="DE1136" s="56"/>
      <c r="DF1136" s="56"/>
      <c r="DG1136" s="56"/>
      <c r="DH1136" s="56"/>
      <c r="DI1136" s="56"/>
      <c r="DJ1136" s="56"/>
      <c r="DK1136" s="56"/>
      <c r="DL1136" s="56"/>
      <c r="DM1136" s="56"/>
      <c r="DN1136" s="56"/>
      <c r="DO1136" s="56"/>
      <c r="DP1136" s="56"/>
      <c r="DQ1136" s="56"/>
      <c r="DR1136" s="56"/>
      <c r="DS1136" s="56"/>
      <c r="DT1136" s="56"/>
      <c r="DU1136" s="56"/>
      <c r="DV1136" s="56"/>
      <c r="DW1136" s="56"/>
      <c r="DX1136" s="56"/>
      <c r="DY1136" s="56"/>
      <c r="DZ1136" s="56"/>
      <c r="EA1136" s="56"/>
      <c r="EB1136" s="56"/>
      <c r="EC1136" s="56"/>
      <c r="ED1136" s="56"/>
      <c r="EE1136" s="56"/>
      <c r="EF1136" s="56"/>
      <c r="EG1136" s="56"/>
      <c r="EH1136" s="56"/>
      <c r="EI1136" s="56"/>
      <c r="EJ1136" s="56"/>
      <c r="EK1136" s="56"/>
      <c r="EL1136" s="56"/>
      <c r="EM1136" s="56"/>
      <c r="EN1136" s="56"/>
      <c r="EO1136" s="56"/>
      <c r="EP1136" s="56"/>
      <c r="EQ1136" s="56"/>
      <c r="ER1136" s="56"/>
      <c r="ES1136" s="56"/>
      <c r="ET1136" s="56"/>
      <c r="EU1136" s="56"/>
      <c r="EV1136" s="56"/>
      <c r="EW1136" s="56"/>
      <c r="EX1136" s="56"/>
      <c r="EY1136" s="56"/>
      <c r="EZ1136" s="56"/>
      <c r="FA1136" s="56"/>
      <c r="FB1136" s="56"/>
      <c r="FC1136" s="56"/>
      <c r="FD1136" s="56"/>
      <c r="FE1136" s="56"/>
      <c r="FF1136" s="56"/>
      <c r="FG1136" s="56"/>
      <c r="FH1136" s="56"/>
      <c r="FI1136" s="56"/>
      <c r="FJ1136" s="56"/>
      <c r="FK1136" s="56"/>
      <c r="FL1136" s="56"/>
      <c r="FM1136" s="56"/>
      <c r="FN1136" s="56"/>
      <c r="FO1136" s="56"/>
      <c r="FP1136" s="56"/>
      <c r="FQ1136" s="56"/>
      <c r="FR1136" s="56"/>
      <c r="FS1136" s="56"/>
      <c r="FT1136" s="56"/>
      <c r="FU1136" s="56"/>
      <c r="FV1136" s="56"/>
      <c r="FW1136" s="56"/>
      <c r="FX1136" s="56"/>
      <c r="FY1136" s="56"/>
      <c r="FZ1136" s="56"/>
      <c r="GA1136" s="56"/>
      <c r="GB1136" s="56"/>
      <c r="GC1136" s="56"/>
      <c r="GD1136" s="56"/>
      <c r="GE1136" s="56"/>
      <c r="GF1136" s="56"/>
      <c r="GG1136" s="56"/>
      <c r="GH1136" s="56"/>
      <c r="GI1136" s="56"/>
      <c r="GJ1136" s="56"/>
      <c r="GK1136" s="56"/>
      <c r="GL1136" s="56"/>
      <c r="GM1136" s="56"/>
      <c r="GN1136" s="56"/>
      <c r="GO1136" s="56"/>
      <c r="GP1136" s="56"/>
      <c r="GQ1136" s="56"/>
      <c r="GR1136" s="56"/>
      <c r="GS1136" s="56"/>
      <c r="GT1136" s="56"/>
      <c r="GU1136" s="56"/>
      <c r="GV1136" s="56"/>
      <c r="GW1136" s="56"/>
      <c r="GX1136" s="56"/>
      <c r="GY1136" s="56"/>
      <c r="GZ1136" s="56"/>
      <c r="HA1136" s="56"/>
      <c r="HB1136" s="56"/>
      <c r="HC1136" s="56"/>
      <c r="HD1136" s="56"/>
      <c r="HE1136" s="56"/>
      <c r="HF1136" s="56"/>
      <c r="HG1136" s="56"/>
      <c r="HH1136" s="56"/>
      <c r="HI1136" s="56"/>
      <c r="HJ1136" s="56"/>
      <c r="HK1136" s="56"/>
      <c r="HL1136" s="56"/>
      <c r="HM1136" s="56"/>
    </row>
    <row r="1137" spans="2:221" x14ac:dyDescent="0.25">
      <c r="B1137" s="56"/>
      <c r="C1137" s="56"/>
      <c r="D1137" s="56"/>
      <c r="E1137" s="56"/>
      <c r="F1137" s="56"/>
      <c r="G1137" s="56"/>
      <c r="H1137" s="56"/>
      <c r="I1137" s="56"/>
      <c r="J1137" s="56"/>
      <c r="K1137" s="56"/>
      <c r="L1137" s="56"/>
      <c r="M1137" s="56"/>
      <c r="N1137" s="56"/>
      <c r="O1137" s="56"/>
      <c r="P1137" s="56"/>
      <c r="Q1137" s="56"/>
      <c r="R1137" s="56"/>
      <c r="S1137" s="56"/>
      <c r="T1137" s="56"/>
      <c r="U1137" s="56"/>
      <c r="V1137" s="56"/>
      <c r="W1137" s="56"/>
      <c r="X1137" s="56"/>
      <c r="Y1137" s="56"/>
      <c r="Z1137" s="56"/>
      <c r="AA1137" s="56"/>
      <c r="AB1137" s="56"/>
      <c r="AC1137" s="56"/>
      <c r="AD1137" s="56"/>
      <c r="AE1137" s="56"/>
      <c r="AF1137" s="56"/>
      <c r="AG1137" s="56"/>
      <c r="AH1137" s="56"/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  <c r="AV1137" s="56"/>
      <c r="AW1137" s="56"/>
      <c r="AX1137" s="56"/>
      <c r="AY1137" s="56"/>
      <c r="AZ1137" s="56"/>
      <c r="BA1137" s="56"/>
      <c r="BB1137" s="56"/>
      <c r="BC1137" s="56"/>
      <c r="BD1137" s="56"/>
      <c r="BE1137" s="56"/>
      <c r="BF1137" s="56"/>
      <c r="BG1137" s="56"/>
      <c r="BH1137" s="56"/>
      <c r="BI1137" s="56"/>
      <c r="BJ1137" s="56"/>
      <c r="BK1137" s="56"/>
      <c r="BL1137" s="56"/>
      <c r="BM1137" s="56"/>
      <c r="BN1137" s="56"/>
      <c r="BO1137" s="56"/>
      <c r="BP1137" s="56"/>
      <c r="BQ1137" s="56"/>
      <c r="BR1137" s="56"/>
      <c r="BS1137" s="56"/>
      <c r="BT1137" s="56"/>
      <c r="BU1137" s="56"/>
      <c r="BV1137" s="56"/>
      <c r="BW1137" s="56"/>
      <c r="BX1137" s="56"/>
      <c r="BY1137" s="56"/>
      <c r="BZ1137" s="56"/>
      <c r="CA1137" s="56"/>
      <c r="CB1137" s="56"/>
      <c r="CC1137" s="56"/>
      <c r="CD1137" s="56"/>
      <c r="CE1137" s="56"/>
      <c r="CF1137" s="56"/>
      <c r="CG1137" s="56"/>
      <c r="CH1137" s="56"/>
      <c r="CI1137" s="56"/>
      <c r="CJ1137" s="56"/>
      <c r="CK1137" s="56"/>
      <c r="CL1137" s="56"/>
      <c r="CM1137" s="56"/>
      <c r="CN1137" s="56"/>
      <c r="CO1137" s="56"/>
      <c r="CP1137" s="56"/>
      <c r="CQ1137" s="56"/>
      <c r="CR1137" s="56"/>
      <c r="CS1137" s="56"/>
      <c r="CT1137" s="56"/>
      <c r="CU1137" s="56"/>
      <c r="CV1137" s="56"/>
      <c r="CW1137" s="56"/>
      <c r="CX1137" s="56"/>
      <c r="CY1137" s="56"/>
      <c r="CZ1137" s="56"/>
      <c r="DA1137" s="56"/>
      <c r="DB1137" s="56"/>
      <c r="DC1137" s="56"/>
      <c r="DD1137" s="56"/>
      <c r="DE1137" s="56"/>
      <c r="DF1137" s="56"/>
      <c r="DG1137" s="56"/>
      <c r="DH1137" s="56"/>
      <c r="DI1137" s="56"/>
      <c r="DJ1137" s="56"/>
      <c r="DK1137" s="56"/>
      <c r="DL1137" s="56"/>
      <c r="DM1137" s="56"/>
      <c r="DN1137" s="56"/>
      <c r="DO1137" s="56"/>
      <c r="DP1137" s="56"/>
      <c r="DQ1137" s="56"/>
      <c r="DR1137" s="56"/>
      <c r="DS1137" s="56"/>
      <c r="DT1137" s="56"/>
      <c r="DU1137" s="56"/>
      <c r="DV1137" s="56"/>
      <c r="DW1137" s="56"/>
      <c r="DX1137" s="56"/>
      <c r="DY1137" s="56"/>
      <c r="DZ1137" s="56"/>
      <c r="EA1137" s="56"/>
      <c r="EB1137" s="56"/>
      <c r="EC1137" s="56"/>
      <c r="ED1137" s="56"/>
      <c r="EE1137" s="56"/>
      <c r="EF1137" s="56"/>
      <c r="EG1137" s="56"/>
      <c r="EH1137" s="56"/>
      <c r="EI1137" s="56"/>
      <c r="EJ1137" s="56"/>
      <c r="EK1137" s="56"/>
      <c r="EL1137" s="56"/>
      <c r="EM1137" s="56"/>
      <c r="EN1137" s="56"/>
      <c r="EO1137" s="56"/>
      <c r="EP1137" s="56"/>
      <c r="EQ1137" s="56"/>
      <c r="ER1137" s="56"/>
      <c r="ES1137" s="56"/>
      <c r="ET1137" s="56"/>
      <c r="EU1137" s="56"/>
      <c r="EV1137" s="56"/>
      <c r="EW1137" s="56"/>
      <c r="EX1137" s="56"/>
      <c r="EY1137" s="56"/>
      <c r="EZ1137" s="56"/>
      <c r="FA1137" s="56"/>
      <c r="FB1137" s="56"/>
      <c r="FC1137" s="56"/>
      <c r="FD1137" s="56"/>
      <c r="FE1137" s="56"/>
      <c r="FF1137" s="56"/>
      <c r="FG1137" s="56"/>
      <c r="FH1137" s="56"/>
      <c r="FI1137" s="56"/>
      <c r="FJ1137" s="56"/>
      <c r="FK1137" s="56"/>
      <c r="FL1137" s="56"/>
      <c r="FM1137" s="56"/>
      <c r="FN1137" s="56"/>
      <c r="FO1137" s="56"/>
      <c r="FP1137" s="56"/>
      <c r="FQ1137" s="56"/>
      <c r="FR1137" s="56"/>
      <c r="FS1137" s="56"/>
      <c r="FT1137" s="56"/>
      <c r="FU1137" s="56"/>
      <c r="FV1137" s="56"/>
      <c r="FW1137" s="56"/>
      <c r="FX1137" s="56"/>
      <c r="FY1137" s="56"/>
      <c r="FZ1137" s="56"/>
      <c r="GA1137" s="56"/>
      <c r="GB1137" s="56"/>
      <c r="GC1137" s="56"/>
      <c r="GD1137" s="56"/>
      <c r="GE1137" s="56"/>
      <c r="GF1137" s="56"/>
      <c r="GG1137" s="56"/>
      <c r="GH1137" s="56"/>
      <c r="GI1137" s="56"/>
      <c r="GJ1137" s="56"/>
      <c r="GK1137" s="56"/>
      <c r="GL1137" s="56"/>
      <c r="GM1137" s="56"/>
      <c r="GN1137" s="56"/>
      <c r="GO1137" s="56"/>
      <c r="GP1137" s="56"/>
      <c r="GQ1137" s="56"/>
      <c r="GR1137" s="56"/>
      <c r="GS1137" s="56"/>
      <c r="GT1137" s="56"/>
      <c r="GU1137" s="56"/>
      <c r="GV1137" s="56"/>
      <c r="GW1137" s="56"/>
      <c r="GX1137" s="56"/>
      <c r="GY1137" s="56"/>
      <c r="GZ1137" s="56"/>
      <c r="HA1137" s="56"/>
      <c r="HB1137" s="56"/>
      <c r="HC1137" s="56"/>
      <c r="HD1137" s="56"/>
      <c r="HE1137" s="56"/>
      <c r="HF1137" s="56"/>
      <c r="HG1137" s="56"/>
      <c r="HH1137" s="56"/>
      <c r="HI1137" s="56"/>
      <c r="HJ1137" s="56"/>
      <c r="HK1137" s="56"/>
      <c r="HL1137" s="56"/>
      <c r="HM1137" s="56"/>
    </row>
    <row r="1138" spans="2:221" x14ac:dyDescent="0.25">
      <c r="B1138" s="56"/>
      <c r="C1138" s="56"/>
      <c r="D1138" s="56"/>
      <c r="E1138" s="56"/>
      <c r="F1138" s="56"/>
      <c r="G1138" s="56"/>
      <c r="H1138" s="56"/>
      <c r="I1138" s="56"/>
      <c r="J1138" s="56"/>
      <c r="K1138" s="56"/>
      <c r="L1138" s="56"/>
      <c r="M1138" s="56"/>
      <c r="N1138" s="56"/>
      <c r="O1138" s="56"/>
      <c r="P1138" s="56"/>
      <c r="Q1138" s="56"/>
      <c r="R1138" s="56"/>
      <c r="S1138" s="56"/>
      <c r="T1138" s="56"/>
      <c r="U1138" s="56"/>
      <c r="V1138" s="56"/>
      <c r="W1138" s="56"/>
      <c r="X1138" s="56"/>
      <c r="Y1138" s="56"/>
      <c r="Z1138" s="56"/>
      <c r="AA1138" s="56"/>
      <c r="AB1138" s="56"/>
      <c r="AC1138" s="56"/>
      <c r="AD1138" s="56"/>
      <c r="AE1138" s="56"/>
      <c r="AF1138" s="56"/>
      <c r="AG1138" s="56"/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/>
      <c r="BF1138" s="56"/>
      <c r="BG1138" s="56"/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  <c r="BU1138" s="56"/>
      <c r="BV1138" s="56"/>
      <c r="BW1138" s="56"/>
      <c r="BX1138" s="56"/>
      <c r="BY1138" s="56"/>
      <c r="BZ1138" s="56"/>
      <c r="CA1138" s="56"/>
      <c r="CB1138" s="56"/>
      <c r="CC1138" s="56"/>
      <c r="CD1138" s="56"/>
      <c r="CE1138" s="56"/>
      <c r="CF1138" s="56"/>
      <c r="CG1138" s="56"/>
      <c r="CH1138" s="56"/>
      <c r="CI1138" s="56"/>
      <c r="CJ1138" s="56"/>
      <c r="CK1138" s="56"/>
      <c r="CL1138" s="56"/>
      <c r="CM1138" s="56"/>
      <c r="CN1138" s="56"/>
      <c r="CO1138" s="56"/>
      <c r="CP1138" s="56"/>
      <c r="CQ1138" s="56"/>
      <c r="CR1138" s="56"/>
      <c r="CS1138" s="56"/>
      <c r="CT1138" s="56"/>
      <c r="CU1138" s="56"/>
      <c r="CV1138" s="56"/>
      <c r="CW1138" s="56"/>
      <c r="CX1138" s="56"/>
      <c r="CY1138" s="56"/>
      <c r="CZ1138" s="56"/>
      <c r="DA1138" s="56"/>
      <c r="DB1138" s="56"/>
      <c r="DC1138" s="56"/>
      <c r="DD1138" s="56"/>
      <c r="DE1138" s="56"/>
      <c r="DF1138" s="56"/>
      <c r="DG1138" s="56"/>
      <c r="DH1138" s="56"/>
      <c r="DI1138" s="56"/>
      <c r="DJ1138" s="56"/>
      <c r="DK1138" s="56"/>
      <c r="DL1138" s="56"/>
      <c r="DM1138" s="56"/>
      <c r="DN1138" s="56"/>
      <c r="DO1138" s="56"/>
      <c r="DP1138" s="56"/>
      <c r="DQ1138" s="56"/>
      <c r="DR1138" s="56"/>
      <c r="DS1138" s="56"/>
      <c r="DT1138" s="56"/>
      <c r="DU1138" s="56"/>
      <c r="DV1138" s="56"/>
      <c r="DW1138" s="56"/>
      <c r="DX1138" s="56"/>
      <c r="DY1138" s="56"/>
      <c r="DZ1138" s="56"/>
      <c r="EA1138" s="56"/>
      <c r="EB1138" s="56"/>
      <c r="EC1138" s="56"/>
      <c r="ED1138" s="56"/>
      <c r="EE1138" s="56"/>
      <c r="EF1138" s="56"/>
      <c r="EG1138" s="56"/>
      <c r="EH1138" s="56"/>
      <c r="EI1138" s="56"/>
      <c r="EJ1138" s="56"/>
      <c r="EK1138" s="56"/>
      <c r="EL1138" s="56"/>
      <c r="EM1138" s="56"/>
      <c r="EN1138" s="56"/>
      <c r="EO1138" s="56"/>
      <c r="EP1138" s="56"/>
      <c r="EQ1138" s="56"/>
      <c r="ER1138" s="56"/>
      <c r="ES1138" s="56"/>
      <c r="ET1138" s="56"/>
      <c r="EU1138" s="56"/>
      <c r="EV1138" s="56"/>
      <c r="EW1138" s="56"/>
      <c r="EX1138" s="56"/>
      <c r="EY1138" s="56"/>
      <c r="EZ1138" s="56"/>
      <c r="FA1138" s="56"/>
      <c r="FB1138" s="56"/>
      <c r="FC1138" s="56"/>
      <c r="FD1138" s="56"/>
      <c r="FE1138" s="56"/>
      <c r="FF1138" s="56"/>
      <c r="FG1138" s="56"/>
      <c r="FH1138" s="56"/>
      <c r="FI1138" s="56"/>
      <c r="FJ1138" s="56"/>
      <c r="FK1138" s="56"/>
      <c r="FL1138" s="56"/>
      <c r="FM1138" s="56"/>
      <c r="FN1138" s="56"/>
      <c r="FO1138" s="56"/>
      <c r="FP1138" s="56"/>
      <c r="FQ1138" s="56"/>
      <c r="FR1138" s="56"/>
      <c r="FS1138" s="56"/>
      <c r="FT1138" s="56"/>
      <c r="FU1138" s="56"/>
      <c r="FV1138" s="56"/>
      <c r="FW1138" s="56"/>
      <c r="FX1138" s="56"/>
      <c r="FY1138" s="56"/>
      <c r="FZ1138" s="56"/>
      <c r="GA1138" s="56"/>
      <c r="GB1138" s="56"/>
      <c r="GC1138" s="56"/>
      <c r="GD1138" s="56"/>
      <c r="GE1138" s="56"/>
      <c r="GF1138" s="56"/>
      <c r="GG1138" s="56"/>
      <c r="GH1138" s="56"/>
      <c r="GI1138" s="56"/>
      <c r="GJ1138" s="56"/>
      <c r="GK1138" s="56"/>
      <c r="GL1138" s="56"/>
      <c r="GM1138" s="56"/>
      <c r="GN1138" s="56"/>
      <c r="GO1138" s="56"/>
      <c r="GP1138" s="56"/>
      <c r="GQ1138" s="56"/>
      <c r="GR1138" s="56"/>
      <c r="GS1138" s="56"/>
      <c r="GT1138" s="56"/>
      <c r="GU1138" s="56"/>
      <c r="GV1138" s="56"/>
      <c r="GW1138" s="56"/>
      <c r="GX1138" s="56"/>
      <c r="GY1138" s="56"/>
      <c r="GZ1138" s="56"/>
      <c r="HA1138" s="56"/>
      <c r="HB1138" s="56"/>
      <c r="HC1138" s="56"/>
      <c r="HD1138" s="56"/>
      <c r="HE1138" s="56"/>
      <c r="HF1138" s="56"/>
      <c r="HG1138" s="56"/>
      <c r="HH1138" s="56"/>
      <c r="HI1138" s="56"/>
      <c r="HJ1138" s="56"/>
      <c r="HK1138" s="56"/>
      <c r="HL1138" s="56"/>
      <c r="HM1138" s="56"/>
    </row>
    <row r="1139" spans="2:221" x14ac:dyDescent="0.25">
      <c r="B1139" s="56"/>
      <c r="C1139" s="56"/>
      <c r="D1139" s="56"/>
      <c r="E1139" s="56"/>
      <c r="F1139" s="56"/>
      <c r="G1139" s="56"/>
      <c r="H1139" s="56"/>
      <c r="I1139" s="56"/>
      <c r="J1139" s="56"/>
      <c r="K1139" s="56"/>
      <c r="L1139" s="56"/>
      <c r="M1139" s="56"/>
      <c r="N1139" s="56"/>
      <c r="O1139" s="56"/>
      <c r="P1139" s="56"/>
      <c r="Q1139" s="56"/>
      <c r="R1139" s="56"/>
      <c r="S1139" s="56"/>
      <c r="T1139" s="56"/>
      <c r="U1139" s="56"/>
      <c r="V1139" s="56"/>
      <c r="W1139" s="56"/>
      <c r="X1139" s="56"/>
      <c r="Y1139" s="56"/>
      <c r="Z1139" s="56"/>
      <c r="AA1139" s="56"/>
      <c r="AB1139" s="56"/>
      <c r="AC1139" s="56"/>
      <c r="AD1139" s="56"/>
      <c r="AE1139" s="56"/>
      <c r="AF1139" s="56"/>
      <c r="AG1139" s="56"/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/>
      <c r="BF1139" s="56"/>
      <c r="BG1139" s="56"/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  <c r="BU1139" s="56"/>
      <c r="BV1139" s="56"/>
      <c r="BW1139" s="56"/>
      <c r="BX1139" s="56"/>
      <c r="BY1139" s="56"/>
      <c r="BZ1139" s="56"/>
      <c r="CA1139" s="56"/>
      <c r="CB1139" s="56"/>
      <c r="CC1139" s="56"/>
      <c r="CD1139" s="56"/>
      <c r="CE1139" s="56"/>
      <c r="CF1139" s="56"/>
      <c r="CG1139" s="56"/>
      <c r="CH1139" s="56"/>
      <c r="CI1139" s="56"/>
      <c r="CJ1139" s="56"/>
      <c r="CK1139" s="56"/>
      <c r="CL1139" s="56"/>
      <c r="CM1139" s="56"/>
      <c r="CN1139" s="56"/>
      <c r="CO1139" s="56"/>
      <c r="CP1139" s="56"/>
      <c r="CQ1139" s="56"/>
      <c r="CR1139" s="56"/>
      <c r="CS1139" s="56"/>
      <c r="CT1139" s="56"/>
      <c r="CU1139" s="56"/>
      <c r="CV1139" s="56"/>
      <c r="CW1139" s="56"/>
      <c r="CX1139" s="56"/>
      <c r="CY1139" s="56"/>
      <c r="CZ1139" s="56"/>
      <c r="DA1139" s="56"/>
      <c r="DB1139" s="56"/>
      <c r="DC1139" s="56"/>
      <c r="DD1139" s="56"/>
      <c r="DE1139" s="56"/>
      <c r="DF1139" s="56"/>
      <c r="DG1139" s="56"/>
      <c r="DH1139" s="56"/>
      <c r="DI1139" s="56"/>
      <c r="DJ1139" s="56"/>
      <c r="DK1139" s="56"/>
      <c r="DL1139" s="56"/>
      <c r="DM1139" s="56"/>
      <c r="DN1139" s="56"/>
      <c r="DO1139" s="56"/>
      <c r="DP1139" s="56"/>
      <c r="DQ1139" s="56"/>
      <c r="DR1139" s="56"/>
      <c r="DS1139" s="56"/>
      <c r="DT1139" s="56"/>
      <c r="DU1139" s="56"/>
      <c r="DV1139" s="56"/>
      <c r="DW1139" s="56"/>
      <c r="DX1139" s="56"/>
      <c r="DY1139" s="56"/>
      <c r="DZ1139" s="56"/>
      <c r="EA1139" s="56"/>
      <c r="EB1139" s="56"/>
      <c r="EC1139" s="56"/>
      <c r="ED1139" s="56"/>
      <c r="EE1139" s="56"/>
      <c r="EF1139" s="56"/>
      <c r="EG1139" s="56"/>
      <c r="EH1139" s="56"/>
      <c r="EI1139" s="56"/>
      <c r="EJ1139" s="56"/>
      <c r="EK1139" s="56"/>
      <c r="EL1139" s="56"/>
      <c r="EM1139" s="56"/>
      <c r="EN1139" s="56"/>
      <c r="EO1139" s="56"/>
      <c r="EP1139" s="56"/>
      <c r="EQ1139" s="56"/>
      <c r="ER1139" s="56"/>
      <c r="ES1139" s="56"/>
      <c r="ET1139" s="56"/>
      <c r="EU1139" s="56"/>
      <c r="EV1139" s="56"/>
      <c r="EW1139" s="56"/>
      <c r="EX1139" s="56"/>
      <c r="EY1139" s="56"/>
      <c r="EZ1139" s="56"/>
      <c r="FA1139" s="56"/>
      <c r="FB1139" s="56"/>
      <c r="FC1139" s="56"/>
      <c r="FD1139" s="56"/>
      <c r="FE1139" s="56"/>
      <c r="FF1139" s="56"/>
      <c r="FG1139" s="56"/>
      <c r="FH1139" s="56"/>
      <c r="FI1139" s="56"/>
      <c r="FJ1139" s="56"/>
      <c r="FK1139" s="56"/>
      <c r="FL1139" s="56"/>
      <c r="FM1139" s="56"/>
      <c r="FN1139" s="56"/>
      <c r="FO1139" s="56"/>
      <c r="FP1139" s="56"/>
      <c r="FQ1139" s="56"/>
      <c r="FR1139" s="56"/>
      <c r="FS1139" s="56"/>
      <c r="FT1139" s="56"/>
      <c r="FU1139" s="56"/>
      <c r="FV1139" s="56"/>
      <c r="FW1139" s="56"/>
      <c r="FX1139" s="56"/>
      <c r="FY1139" s="56"/>
      <c r="FZ1139" s="56"/>
      <c r="GA1139" s="56"/>
      <c r="GB1139" s="56"/>
      <c r="GC1139" s="56"/>
      <c r="GD1139" s="56"/>
      <c r="GE1139" s="56"/>
      <c r="GF1139" s="56"/>
      <c r="GG1139" s="56"/>
      <c r="GH1139" s="56"/>
      <c r="GI1139" s="56"/>
      <c r="GJ1139" s="56"/>
      <c r="GK1139" s="56"/>
      <c r="GL1139" s="56"/>
      <c r="GM1139" s="56"/>
      <c r="GN1139" s="56"/>
      <c r="GO1139" s="56"/>
      <c r="GP1139" s="56"/>
      <c r="GQ1139" s="56"/>
      <c r="GR1139" s="56"/>
      <c r="GS1139" s="56"/>
      <c r="GT1139" s="56"/>
      <c r="GU1139" s="56"/>
      <c r="GV1139" s="56"/>
      <c r="GW1139" s="56"/>
      <c r="GX1139" s="56"/>
      <c r="GY1139" s="56"/>
      <c r="GZ1139" s="56"/>
      <c r="HA1139" s="56"/>
      <c r="HB1139" s="56"/>
      <c r="HC1139" s="56"/>
      <c r="HD1139" s="56"/>
      <c r="HE1139" s="56"/>
      <c r="HF1139" s="56"/>
      <c r="HG1139" s="56"/>
      <c r="HH1139" s="56"/>
      <c r="HI1139" s="56"/>
      <c r="HJ1139" s="56"/>
      <c r="HK1139" s="56"/>
      <c r="HL1139" s="56"/>
      <c r="HM1139" s="56"/>
    </row>
    <row r="1140" spans="2:221" x14ac:dyDescent="0.25">
      <c r="B1140" s="56"/>
      <c r="C1140" s="56"/>
      <c r="D1140" s="56"/>
      <c r="E1140" s="56"/>
      <c r="F1140" s="56"/>
      <c r="G1140" s="56"/>
      <c r="H1140" s="56"/>
      <c r="I1140" s="56"/>
      <c r="J1140" s="56"/>
      <c r="K1140" s="56"/>
      <c r="L1140" s="56"/>
      <c r="M1140" s="56"/>
      <c r="N1140" s="56"/>
      <c r="O1140" s="56"/>
      <c r="P1140" s="56"/>
      <c r="Q1140" s="56"/>
      <c r="R1140" s="56"/>
      <c r="S1140" s="56"/>
      <c r="T1140" s="56"/>
      <c r="U1140" s="56"/>
      <c r="V1140" s="56"/>
      <c r="W1140" s="56"/>
      <c r="X1140" s="56"/>
      <c r="Y1140" s="56"/>
      <c r="Z1140" s="56"/>
      <c r="AA1140" s="56"/>
      <c r="AB1140" s="56"/>
      <c r="AC1140" s="56"/>
      <c r="AD1140" s="56"/>
      <c r="AE1140" s="56"/>
      <c r="AF1140" s="56"/>
      <c r="AG1140" s="56"/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/>
      <c r="BF1140" s="56"/>
      <c r="BG1140" s="56"/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  <c r="BU1140" s="56"/>
      <c r="BV1140" s="56"/>
      <c r="BW1140" s="56"/>
      <c r="BX1140" s="56"/>
      <c r="BY1140" s="56"/>
      <c r="BZ1140" s="56"/>
      <c r="CA1140" s="56"/>
      <c r="CB1140" s="56"/>
      <c r="CC1140" s="56"/>
      <c r="CD1140" s="56"/>
      <c r="CE1140" s="56"/>
      <c r="CF1140" s="56"/>
      <c r="CG1140" s="56"/>
      <c r="CH1140" s="56"/>
      <c r="CI1140" s="56"/>
      <c r="CJ1140" s="56"/>
      <c r="CK1140" s="56"/>
      <c r="CL1140" s="56"/>
      <c r="CM1140" s="56"/>
      <c r="CN1140" s="56"/>
      <c r="CO1140" s="56"/>
      <c r="CP1140" s="56"/>
      <c r="CQ1140" s="56"/>
      <c r="CR1140" s="56"/>
      <c r="CS1140" s="56"/>
      <c r="CT1140" s="56"/>
      <c r="CU1140" s="56"/>
      <c r="CV1140" s="56"/>
      <c r="CW1140" s="56"/>
      <c r="CX1140" s="56"/>
      <c r="CY1140" s="56"/>
      <c r="CZ1140" s="56"/>
      <c r="DA1140" s="56"/>
      <c r="DB1140" s="56"/>
      <c r="DC1140" s="56"/>
      <c r="DD1140" s="56"/>
      <c r="DE1140" s="56"/>
      <c r="DF1140" s="56"/>
      <c r="DG1140" s="56"/>
      <c r="DH1140" s="56"/>
      <c r="DI1140" s="56"/>
      <c r="DJ1140" s="56"/>
      <c r="DK1140" s="56"/>
      <c r="DL1140" s="56"/>
      <c r="DM1140" s="56"/>
      <c r="DN1140" s="56"/>
      <c r="DO1140" s="56"/>
      <c r="DP1140" s="56"/>
      <c r="DQ1140" s="56"/>
      <c r="DR1140" s="56"/>
      <c r="DS1140" s="56"/>
      <c r="DT1140" s="56"/>
      <c r="DU1140" s="56"/>
      <c r="DV1140" s="56"/>
      <c r="DW1140" s="56"/>
      <c r="DX1140" s="56"/>
      <c r="DY1140" s="56"/>
      <c r="DZ1140" s="56"/>
      <c r="EA1140" s="56"/>
      <c r="EB1140" s="56"/>
      <c r="EC1140" s="56"/>
      <c r="ED1140" s="56"/>
      <c r="EE1140" s="56"/>
      <c r="EF1140" s="56"/>
      <c r="EG1140" s="56"/>
      <c r="EH1140" s="56"/>
      <c r="EI1140" s="56"/>
      <c r="EJ1140" s="56"/>
      <c r="EK1140" s="56"/>
      <c r="EL1140" s="56"/>
      <c r="EM1140" s="56"/>
      <c r="EN1140" s="56"/>
      <c r="EO1140" s="56"/>
      <c r="EP1140" s="56"/>
      <c r="EQ1140" s="56"/>
      <c r="ER1140" s="56"/>
      <c r="ES1140" s="56"/>
      <c r="ET1140" s="56"/>
      <c r="EU1140" s="56"/>
      <c r="EV1140" s="56"/>
      <c r="EW1140" s="56"/>
      <c r="EX1140" s="56"/>
      <c r="EY1140" s="56"/>
      <c r="EZ1140" s="56"/>
      <c r="FA1140" s="56"/>
      <c r="FB1140" s="56"/>
      <c r="FC1140" s="56"/>
      <c r="FD1140" s="56"/>
      <c r="FE1140" s="56"/>
      <c r="FF1140" s="56"/>
      <c r="FG1140" s="56"/>
      <c r="FH1140" s="56"/>
      <c r="FI1140" s="56"/>
      <c r="FJ1140" s="56"/>
      <c r="FK1140" s="56"/>
      <c r="FL1140" s="56"/>
      <c r="FM1140" s="56"/>
      <c r="FN1140" s="56"/>
      <c r="FO1140" s="56"/>
      <c r="FP1140" s="56"/>
      <c r="FQ1140" s="56"/>
      <c r="FR1140" s="56"/>
      <c r="FS1140" s="56"/>
      <c r="FT1140" s="56"/>
      <c r="FU1140" s="56"/>
      <c r="FV1140" s="56"/>
      <c r="FW1140" s="56"/>
      <c r="FX1140" s="56"/>
      <c r="FY1140" s="56"/>
      <c r="FZ1140" s="56"/>
      <c r="GA1140" s="56"/>
      <c r="GB1140" s="56"/>
      <c r="GC1140" s="56"/>
      <c r="GD1140" s="56"/>
      <c r="GE1140" s="56"/>
      <c r="GF1140" s="56"/>
      <c r="GG1140" s="56"/>
      <c r="GH1140" s="56"/>
      <c r="GI1140" s="56"/>
      <c r="GJ1140" s="56"/>
      <c r="GK1140" s="56"/>
      <c r="GL1140" s="56"/>
      <c r="GM1140" s="56"/>
      <c r="GN1140" s="56"/>
      <c r="GO1140" s="56"/>
      <c r="GP1140" s="56"/>
      <c r="GQ1140" s="56"/>
      <c r="GR1140" s="56"/>
      <c r="GS1140" s="56"/>
      <c r="GT1140" s="56"/>
      <c r="GU1140" s="56"/>
      <c r="GV1140" s="56"/>
      <c r="GW1140" s="56"/>
      <c r="GX1140" s="56"/>
      <c r="GY1140" s="56"/>
      <c r="GZ1140" s="56"/>
      <c r="HA1140" s="56"/>
      <c r="HB1140" s="56"/>
      <c r="HC1140" s="56"/>
      <c r="HD1140" s="56"/>
      <c r="HE1140" s="56"/>
      <c r="HF1140" s="56"/>
      <c r="HG1140" s="56"/>
      <c r="HH1140" s="56"/>
      <c r="HI1140" s="56"/>
      <c r="HJ1140" s="56"/>
      <c r="HK1140" s="56"/>
      <c r="HL1140" s="56"/>
      <c r="HM1140" s="56"/>
    </row>
    <row r="1141" spans="2:221" x14ac:dyDescent="0.25">
      <c r="B1141" s="56"/>
      <c r="C1141" s="56"/>
      <c r="D1141" s="56"/>
      <c r="E1141" s="56"/>
      <c r="F1141" s="56"/>
      <c r="G1141" s="56"/>
      <c r="H1141" s="56"/>
      <c r="I1141" s="56"/>
      <c r="J1141" s="56"/>
      <c r="K1141" s="56"/>
      <c r="L1141" s="56"/>
      <c r="M1141" s="56"/>
      <c r="N1141" s="56"/>
      <c r="O1141" s="56"/>
      <c r="P1141" s="56"/>
      <c r="Q1141" s="56"/>
      <c r="R1141" s="56"/>
      <c r="S1141" s="56"/>
      <c r="T1141" s="56"/>
      <c r="U1141" s="56"/>
      <c r="V1141" s="56"/>
      <c r="W1141" s="56"/>
      <c r="X1141" s="56"/>
      <c r="Y1141" s="56"/>
      <c r="Z1141" s="56"/>
      <c r="AA1141" s="56"/>
      <c r="AB1141" s="56"/>
      <c r="AC1141" s="56"/>
      <c r="AD1141" s="56"/>
      <c r="AE1141" s="56"/>
      <c r="AF1141" s="56"/>
      <c r="AG1141" s="56"/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/>
      <c r="BF1141" s="56"/>
      <c r="BG1141" s="56"/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  <c r="BU1141" s="56"/>
      <c r="BV1141" s="56"/>
      <c r="BW1141" s="56"/>
      <c r="BX1141" s="56"/>
      <c r="BY1141" s="56"/>
      <c r="BZ1141" s="56"/>
      <c r="CA1141" s="56"/>
      <c r="CB1141" s="56"/>
      <c r="CC1141" s="56"/>
      <c r="CD1141" s="56"/>
      <c r="CE1141" s="56"/>
      <c r="CF1141" s="56"/>
      <c r="CG1141" s="56"/>
      <c r="CH1141" s="56"/>
      <c r="CI1141" s="56"/>
      <c r="CJ1141" s="56"/>
      <c r="CK1141" s="56"/>
      <c r="CL1141" s="56"/>
      <c r="CM1141" s="56"/>
      <c r="CN1141" s="56"/>
      <c r="CO1141" s="56"/>
      <c r="CP1141" s="56"/>
      <c r="CQ1141" s="56"/>
      <c r="CR1141" s="56"/>
      <c r="CS1141" s="56"/>
      <c r="CT1141" s="56"/>
      <c r="CU1141" s="56"/>
      <c r="CV1141" s="56"/>
      <c r="CW1141" s="56"/>
      <c r="CX1141" s="56"/>
      <c r="CY1141" s="56"/>
      <c r="CZ1141" s="56"/>
      <c r="DA1141" s="56"/>
      <c r="DB1141" s="56"/>
      <c r="DC1141" s="56"/>
      <c r="DD1141" s="56"/>
      <c r="DE1141" s="56"/>
      <c r="DF1141" s="56"/>
      <c r="DG1141" s="56"/>
      <c r="DH1141" s="56"/>
      <c r="DI1141" s="56"/>
      <c r="DJ1141" s="56"/>
      <c r="DK1141" s="56"/>
      <c r="DL1141" s="56"/>
      <c r="DM1141" s="56"/>
      <c r="DN1141" s="56"/>
      <c r="DO1141" s="56"/>
      <c r="DP1141" s="56"/>
      <c r="DQ1141" s="56"/>
      <c r="DR1141" s="56"/>
      <c r="DS1141" s="56"/>
      <c r="DT1141" s="56"/>
      <c r="DU1141" s="56"/>
      <c r="DV1141" s="56"/>
      <c r="DW1141" s="56"/>
      <c r="DX1141" s="56"/>
      <c r="DY1141" s="56"/>
      <c r="DZ1141" s="56"/>
      <c r="EA1141" s="56"/>
      <c r="EB1141" s="56"/>
      <c r="EC1141" s="56"/>
      <c r="ED1141" s="56"/>
      <c r="EE1141" s="56"/>
      <c r="EF1141" s="56"/>
      <c r="EG1141" s="56"/>
      <c r="EH1141" s="56"/>
      <c r="EI1141" s="56"/>
      <c r="EJ1141" s="56"/>
      <c r="EK1141" s="56"/>
      <c r="EL1141" s="56"/>
      <c r="EM1141" s="56"/>
      <c r="EN1141" s="56"/>
      <c r="EO1141" s="56"/>
      <c r="EP1141" s="56"/>
      <c r="EQ1141" s="56"/>
      <c r="ER1141" s="56"/>
      <c r="ES1141" s="56"/>
      <c r="ET1141" s="56"/>
      <c r="EU1141" s="56"/>
      <c r="EV1141" s="56"/>
      <c r="EW1141" s="56"/>
      <c r="EX1141" s="56"/>
      <c r="EY1141" s="56"/>
      <c r="EZ1141" s="56"/>
      <c r="FA1141" s="56"/>
      <c r="FB1141" s="56"/>
      <c r="FC1141" s="56"/>
      <c r="FD1141" s="56"/>
      <c r="FE1141" s="56"/>
      <c r="FF1141" s="56"/>
      <c r="FG1141" s="56"/>
      <c r="FH1141" s="56"/>
      <c r="FI1141" s="56"/>
      <c r="FJ1141" s="56"/>
      <c r="FK1141" s="56"/>
      <c r="FL1141" s="56"/>
      <c r="FM1141" s="56"/>
      <c r="FN1141" s="56"/>
      <c r="FO1141" s="56"/>
      <c r="FP1141" s="56"/>
      <c r="FQ1141" s="56"/>
      <c r="FR1141" s="56"/>
      <c r="FS1141" s="56"/>
      <c r="FT1141" s="56"/>
      <c r="FU1141" s="56"/>
      <c r="FV1141" s="56"/>
      <c r="FW1141" s="56"/>
      <c r="FX1141" s="56"/>
      <c r="FY1141" s="56"/>
      <c r="FZ1141" s="56"/>
      <c r="GA1141" s="56"/>
      <c r="GB1141" s="56"/>
      <c r="GC1141" s="56"/>
      <c r="GD1141" s="56"/>
      <c r="GE1141" s="56"/>
      <c r="GF1141" s="56"/>
      <c r="GG1141" s="56"/>
      <c r="GH1141" s="56"/>
      <c r="GI1141" s="56"/>
      <c r="GJ1141" s="56"/>
      <c r="GK1141" s="56"/>
      <c r="GL1141" s="56"/>
      <c r="GM1141" s="56"/>
      <c r="GN1141" s="56"/>
      <c r="GO1141" s="56"/>
      <c r="GP1141" s="56"/>
      <c r="GQ1141" s="56"/>
      <c r="GR1141" s="56"/>
      <c r="GS1141" s="56"/>
      <c r="GT1141" s="56"/>
      <c r="GU1141" s="56"/>
      <c r="GV1141" s="56"/>
      <c r="GW1141" s="56"/>
      <c r="GX1141" s="56"/>
      <c r="GY1141" s="56"/>
      <c r="GZ1141" s="56"/>
      <c r="HA1141" s="56"/>
      <c r="HB1141" s="56"/>
      <c r="HC1141" s="56"/>
      <c r="HD1141" s="56"/>
      <c r="HE1141" s="56"/>
      <c r="HF1141" s="56"/>
      <c r="HG1141" s="56"/>
      <c r="HH1141" s="56"/>
      <c r="HI1141" s="56"/>
      <c r="HJ1141" s="56"/>
      <c r="HK1141" s="56"/>
      <c r="HL1141" s="56"/>
      <c r="HM1141" s="56"/>
    </row>
    <row r="1142" spans="2:221" x14ac:dyDescent="0.25">
      <c r="B1142" s="56"/>
      <c r="C1142" s="56"/>
      <c r="D1142" s="56"/>
      <c r="E1142" s="56"/>
      <c r="F1142" s="56"/>
      <c r="G1142" s="56"/>
      <c r="H1142" s="56"/>
      <c r="I1142" s="56"/>
      <c r="J1142" s="56"/>
      <c r="K1142" s="56"/>
      <c r="L1142" s="56"/>
      <c r="M1142" s="56"/>
      <c r="N1142" s="56"/>
      <c r="O1142" s="56"/>
      <c r="P1142" s="56"/>
      <c r="Q1142" s="56"/>
      <c r="R1142" s="56"/>
      <c r="S1142" s="56"/>
      <c r="T1142" s="56"/>
      <c r="U1142" s="56"/>
      <c r="V1142" s="56"/>
      <c r="W1142" s="56"/>
      <c r="X1142" s="56"/>
      <c r="Y1142" s="56"/>
      <c r="Z1142" s="56"/>
      <c r="AA1142" s="56"/>
      <c r="AB1142" s="56"/>
      <c r="AC1142" s="56"/>
      <c r="AD1142" s="56"/>
      <c r="AE1142" s="56"/>
      <c r="AF1142" s="56"/>
      <c r="AG1142" s="56"/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/>
      <c r="BF1142" s="56"/>
      <c r="BG1142" s="56"/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  <c r="BU1142" s="56"/>
      <c r="BV1142" s="56"/>
      <c r="BW1142" s="56"/>
      <c r="BX1142" s="56"/>
      <c r="BY1142" s="56"/>
      <c r="BZ1142" s="56"/>
      <c r="CA1142" s="56"/>
      <c r="CB1142" s="56"/>
      <c r="CC1142" s="56"/>
      <c r="CD1142" s="56"/>
      <c r="CE1142" s="56"/>
      <c r="CF1142" s="56"/>
      <c r="CG1142" s="56"/>
      <c r="CH1142" s="56"/>
      <c r="CI1142" s="56"/>
      <c r="CJ1142" s="56"/>
      <c r="CK1142" s="56"/>
      <c r="CL1142" s="56"/>
      <c r="CM1142" s="56"/>
      <c r="CN1142" s="56"/>
      <c r="CO1142" s="56"/>
      <c r="CP1142" s="56"/>
      <c r="CQ1142" s="56"/>
      <c r="CR1142" s="56"/>
      <c r="CS1142" s="56"/>
      <c r="CT1142" s="56"/>
      <c r="CU1142" s="56"/>
      <c r="CV1142" s="56"/>
      <c r="CW1142" s="56"/>
      <c r="CX1142" s="56"/>
      <c r="CY1142" s="56"/>
      <c r="CZ1142" s="56"/>
      <c r="DA1142" s="56"/>
      <c r="DB1142" s="56"/>
      <c r="DC1142" s="56"/>
      <c r="DD1142" s="56"/>
      <c r="DE1142" s="56"/>
      <c r="DF1142" s="56"/>
      <c r="DG1142" s="56"/>
      <c r="DH1142" s="56"/>
      <c r="DI1142" s="56"/>
      <c r="DJ1142" s="56"/>
      <c r="DK1142" s="56"/>
      <c r="DL1142" s="56"/>
      <c r="DM1142" s="56"/>
      <c r="DN1142" s="56"/>
      <c r="DO1142" s="56"/>
      <c r="DP1142" s="56"/>
      <c r="DQ1142" s="56"/>
      <c r="DR1142" s="56"/>
      <c r="DS1142" s="56"/>
      <c r="DT1142" s="56"/>
      <c r="DU1142" s="56"/>
      <c r="DV1142" s="56"/>
      <c r="DW1142" s="56"/>
      <c r="DX1142" s="56"/>
      <c r="DY1142" s="56"/>
      <c r="DZ1142" s="56"/>
      <c r="EA1142" s="56"/>
      <c r="EB1142" s="56"/>
      <c r="EC1142" s="56"/>
      <c r="ED1142" s="56"/>
      <c r="EE1142" s="56"/>
      <c r="EF1142" s="56"/>
      <c r="EG1142" s="56"/>
      <c r="EH1142" s="56"/>
      <c r="EI1142" s="56"/>
      <c r="EJ1142" s="56"/>
      <c r="EK1142" s="56"/>
      <c r="EL1142" s="56"/>
      <c r="EM1142" s="56"/>
      <c r="EN1142" s="56"/>
      <c r="EO1142" s="56"/>
      <c r="EP1142" s="56"/>
      <c r="EQ1142" s="56"/>
      <c r="ER1142" s="56"/>
      <c r="ES1142" s="56"/>
      <c r="ET1142" s="56"/>
      <c r="EU1142" s="56"/>
      <c r="EV1142" s="56"/>
      <c r="EW1142" s="56"/>
      <c r="EX1142" s="56"/>
      <c r="EY1142" s="56"/>
      <c r="EZ1142" s="56"/>
      <c r="FA1142" s="56"/>
      <c r="FB1142" s="56"/>
      <c r="FC1142" s="56"/>
      <c r="FD1142" s="56"/>
      <c r="FE1142" s="56"/>
      <c r="FF1142" s="56"/>
      <c r="FG1142" s="56"/>
      <c r="FH1142" s="56"/>
      <c r="FI1142" s="56"/>
      <c r="FJ1142" s="56"/>
      <c r="FK1142" s="56"/>
      <c r="FL1142" s="56"/>
      <c r="FM1142" s="56"/>
      <c r="FN1142" s="56"/>
      <c r="FO1142" s="56"/>
      <c r="FP1142" s="56"/>
      <c r="FQ1142" s="56"/>
      <c r="FR1142" s="56"/>
      <c r="FS1142" s="56"/>
      <c r="FT1142" s="56"/>
      <c r="FU1142" s="56"/>
      <c r="FV1142" s="56"/>
      <c r="FW1142" s="56"/>
      <c r="FX1142" s="56"/>
      <c r="FY1142" s="56"/>
      <c r="FZ1142" s="56"/>
      <c r="GA1142" s="56"/>
      <c r="GB1142" s="56"/>
      <c r="GC1142" s="56"/>
      <c r="GD1142" s="56"/>
      <c r="GE1142" s="56"/>
      <c r="GF1142" s="56"/>
      <c r="GG1142" s="56"/>
      <c r="GH1142" s="56"/>
      <c r="GI1142" s="56"/>
      <c r="GJ1142" s="56"/>
      <c r="GK1142" s="56"/>
      <c r="GL1142" s="56"/>
      <c r="GM1142" s="56"/>
      <c r="GN1142" s="56"/>
      <c r="GO1142" s="56"/>
      <c r="GP1142" s="56"/>
      <c r="GQ1142" s="56"/>
      <c r="GR1142" s="56"/>
      <c r="GS1142" s="56"/>
      <c r="GT1142" s="56"/>
      <c r="GU1142" s="56"/>
      <c r="GV1142" s="56"/>
      <c r="GW1142" s="56"/>
      <c r="GX1142" s="56"/>
      <c r="GY1142" s="56"/>
      <c r="GZ1142" s="56"/>
      <c r="HA1142" s="56"/>
      <c r="HB1142" s="56"/>
      <c r="HC1142" s="56"/>
      <c r="HD1142" s="56"/>
      <c r="HE1142" s="56"/>
      <c r="HF1142" s="56"/>
      <c r="HG1142" s="56"/>
      <c r="HH1142" s="56"/>
      <c r="HI1142" s="56"/>
      <c r="HJ1142" s="56"/>
      <c r="HK1142" s="56"/>
      <c r="HL1142" s="56"/>
      <c r="HM1142" s="56"/>
    </row>
    <row r="1143" spans="2:221" x14ac:dyDescent="0.25">
      <c r="B1143" s="56"/>
      <c r="C1143" s="56"/>
      <c r="D1143" s="56"/>
      <c r="E1143" s="56"/>
      <c r="F1143" s="56"/>
      <c r="G1143" s="56"/>
      <c r="H1143" s="56"/>
      <c r="I1143" s="56"/>
      <c r="J1143" s="56"/>
      <c r="K1143" s="56"/>
      <c r="L1143" s="56"/>
      <c r="M1143" s="56"/>
      <c r="N1143" s="56"/>
      <c r="O1143" s="56"/>
      <c r="P1143" s="56"/>
      <c r="Q1143" s="56"/>
      <c r="R1143" s="56"/>
      <c r="S1143" s="56"/>
      <c r="T1143" s="56"/>
      <c r="U1143" s="56"/>
      <c r="V1143" s="56"/>
      <c r="W1143" s="56"/>
      <c r="X1143" s="56"/>
      <c r="Y1143" s="56"/>
      <c r="Z1143" s="56"/>
      <c r="AA1143" s="56"/>
      <c r="AB1143" s="56"/>
      <c r="AC1143" s="56"/>
      <c r="AD1143" s="56"/>
      <c r="AE1143" s="56"/>
      <c r="AF1143" s="56"/>
      <c r="AG1143" s="56"/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/>
      <c r="BF1143" s="56"/>
      <c r="BG1143" s="56"/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  <c r="BU1143" s="56"/>
      <c r="BV1143" s="56"/>
      <c r="BW1143" s="56"/>
      <c r="BX1143" s="56"/>
      <c r="BY1143" s="56"/>
      <c r="BZ1143" s="56"/>
      <c r="CA1143" s="56"/>
      <c r="CB1143" s="56"/>
      <c r="CC1143" s="56"/>
      <c r="CD1143" s="56"/>
      <c r="CE1143" s="56"/>
      <c r="CF1143" s="56"/>
      <c r="CG1143" s="56"/>
      <c r="CH1143" s="56"/>
      <c r="CI1143" s="56"/>
      <c r="CJ1143" s="56"/>
      <c r="CK1143" s="56"/>
      <c r="CL1143" s="56"/>
      <c r="CM1143" s="56"/>
      <c r="CN1143" s="56"/>
      <c r="CO1143" s="56"/>
      <c r="CP1143" s="56"/>
      <c r="CQ1143" s="56"/>
      <c r="CR1143" s="56"/>
      <c r="CS1143" s="56"/>
      <c r="CT1143" s="56"/>
      <c r="CU1143" s="56"/>
      <c r="CV1143" s="56"/>
      <c r="CW1143" s="56"/>
      <c r="CX1143" s="56"/>
      <c r="CY1143" s="56"/>
      <c r="CZ1143" s="56"/>
      <c r="DA1143" s="56"/>
      <c r="DB1143" s="56"/>
      <c r="DC1143" s="56"/>
      <c r="DD1143" s="56"/>
      <c r="DE1143" s="56"/>
      <c r="DF1143" s="56"/>
      <c r="DG1143" s="56"/>
      <c r="DH1143" s="56"/>
      <c r="DI1143" s="56"/>
      <c r="DJ1143" s="56"/>
      <c r="DK1143" s="56"/>
      <c r="DL1143" s="56"/>
      <c r="DM1143" s="56"/>
      <c r="DN1143" s="56"/>
      <c r="DO1143" s="56"/>
      <c r="DP1143" s="56"/>
      <c r="DQ1143" s="56"/>
      <c r="DR1143" s="56"/>
      <c r="DS1143" s="56"/>
      <c r="DT1143" s="56"/>
      <c r="DU1143" s="56"/>
      <c r="DV1143" s="56"/>
      <c r="DW1143" s="56"/>
      <c r="DX1143" s="56"/>
      <c r="DY1143" s="56"/>
      <c r="DZ1143" s="56"/>
      <c r="EA1143" s="56"/>
      <c r="EB1143" s="56"/>
      <c r="EC1143" s="56"/>
      <c r="ED1143" s="56"/>
      <c r="EE1143" s="56"/>
      <c r="EF1143" s="56"/>
      <c r="EG1143" s="56"/>
      <c r="EH1143" s="56"/>
      <c r="EI1143" s="56"/>
      <c r="EJ1143" s="56"/>
      <c r="EK1143" s="56"/>
      <c r="EL1143" s="56"/>
      <c r="EM1143" s="56"/>
      <c r="EN1143" s="56"/>
      <c r="EO1143" s="56"/>
      <c r="EP1143" s="56"/>
      <c r="EQ1143" s="56"/>
      <c r="ER1143" s="56"/>
      <c r="ES1143" s="56"/>
      <c r="ET1143" s="56"/>
      <c r="EU1143" s="56"/>
      <c r="EV1143" s="56"/>
      <c r="EW1143" s="56"/>
      <c r="EX1143" s="56"/>
      <c r="EY1143" s="56"/>
      <c r="EZ1143" s="56"/>
      <c r="FA1143" s="56"/>
      <c r="FB1143" s="56"/>
      <c r="FC1143" s="56"/>
      <c r="FD1143" s="56"/>
      <c r="FE1143" s="56"/>
      <c r="FF1143" s="56"/>
      <c r="FG1143" s="56"/>
      <c r="FH1143" s="56"/>
      <c r="FI1143" s="56"/>
      <c r="FJ1143" s="56"/>
      <c r="FK1143" s="56"/>
      <c r="FL1143" s="56"/>
      <c r="FM1143" s="56"/>
      <c r="FN1143" s="56"/>
      <c r="FO1143" s="56"/>
      <c r="FP1143" s="56"/>
      <c r="FQ1143" s="56"/>
      <c r="FR1143" s="56"/>
      <c r="FS1143" s="56"/>
      <c r="FT1143" s="56"/>
      <c r="FU1143" s="56"/>
      <c r="FV1143" s="56"/>
      <c r="FW1143" s="56"/>
      <c r="FX1143" s="56"/>
      <c r="FY1143" s="56"/>
      <c r="FZ1143" s="56"/>
      <c r="GA1143" s="56"/>
      <c r="GB1143" s="56"/>
      <c r="GC1143" s="56"/>
      <c r="GD1143" s="56"/>
      <c r="GE1143" s="56"/>
      <c r="GF1143" s="56"/>
      <c r="GG1143" s="56"/>
      <c r="GH1143" s="56"/>
      <c r="GI1143" s="56"/>
      <c r="GJ1143" s="56"/>
      <c r="GK1143" s="56"/>
      <c r="GL1143" s="56"/>
      <c r="GM1143" s="56"/>
      <c r="GN1143" s="56"/>
      <c r="GO1143" s="56"/>
      <c r="GP1143" s="56"/>
      <c r="GQ1143" s="56"/>
      <c r="GR1143" s="56"/>
      <c r="GS1143" s="56"/>
      <c r="GT1143" s="56"/>
      <c r="GU1143" s="56"/>
      <c r="GV1143" s="56"/>
      <c r="GW1143" s="56"/>
      <c r="GX1143" s="56"/>
      <c r="GY1143" s="56"/>
      <c r="GZ1143" s="56"/>
      <c r="HA1143" s="56"/>
      <c r="HB1143" s="56"/>
      <c r="HC1143" s="56"/>
      <c r="HD1143" s="56"/>
      <c r="HE1143" s="56"/>
      <c r="HF1143" s="56"/>
      <c r="HG1143" s="56"/>
      <c r="HH1143" s="56"/>
      <c r="HI1143" s="56"/>
      <c r="HJ1143" s="56"/>
      <c r="HK1143" s="56"/>
      <c r="HL1143" s="56"/>
      <c r="HM1143" s="56"/>
    </row>
    <row r="1144" spans="2:221" x14ac:dyDescent="0.25">
      <c r="B1144" s="56"/>
      <c r="C1144" s="56"/>
      <c r="D1144" s="56"/>
      <c r="E1144" s="56"/>
      <c r="F1144" s="56"/>
      <c r="G1144" s="56"/>
      <c r="H1144" s="56"/>
      <c r="I1144" s="56"/>
      <c r="J1144" s="56"/>
      <c r="K1144" s="56"/>
      <c r="L1144" s="56"/>
      <c r="M1144" s="56"/>
      <c r="N1144" s="56"/>
      <c r="O1144" s="56"/>
      <c r="P1144" s="56"/>
      <c r="Q1144" s="56"/>
      <c r="R1144" s="56"/>
      <c r="S1144" s="56"/>
      <c r="T1144" s="56"/>
      <c r="U1144" s="56"/>
      <c r="V1144" s="56"/>
      <c r="W1144" s="56"/>
      <c r="X1144" s="56"/>
      <c r="Y1144" s="56"/>
      <c r="Z1144" s="56"/>
      <c r="AA1144" s="56"/>
      <c r="AB1144" s="56"/>
      <c r="AC1144" s="56"/>
      <c r="AD1144" s="56"/>
      <c r="AE1144" s="56"/>
      <c r="AF1144" s="56"/>
      <c r="AG1144" s="56"/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  <c r="BU1144" s="56"/>
      <c r="BV1144" s="56"/>
      <c r="BW1144" s="56"/>
      <c r="BX1144" s="56"/>
      <c r="BY1144" s="56"/>
      <c r="BZ1144" s="56"/>
      <c r="CA1144" s="56"/>
      <c r="CB1144" s="56"/>
      <c r="CC1144" s="56"/>
      <c r="CD1144" s="56"/>
      <c r="CE1144" s="56"/>
      <c r="CF1144" s="56"/>
      <c r="CG1144" s="56"/>
      <c r="CH1144" s="56"/>
      <c r="CI1144" s="56"/>
      <c r="CJ1144" s="56"/>
      <c r="CK1144" s="56"/>
      <c r="CL1144" s="56"/>
      <c r="CM1144" s="56"/>
      <c r="CN1144" s="56"/>
      <c r="CO1144" s="56"/>
      <c r="CP1144" s="56"/>
      <c r="CQ1144" s="56"/>
      <c r="CR1144" s="56"/>
      <c r="CS1144" s="56"/>
      <c r="CT1144" s="56"/>
      <c r="CU1144" s="56"/>
      <c r="CV1144" s="56"/>
      <c r="CW1144" s="56"/>
      <c r="CX1144" s="56"/>
      <c r="CY1144" s="56"/>
      <c r="CZ1144" s="56"/>
      <c r="DA1144" s="56"/>
      <c r="DB1144" s="56"/>
      <c r="DC1144" s="56"/>
      <c r="DD1144" s="56"/>
      <c r="DE1144" s="56"/>
      <c r="DF1144" s="56"/>
      <c r="DG1144" s="56"/>
      <c r="DH1144" s="56"/>
      <c r="DI1144" s="56"/>
      <c r="DJ1144" s="56"/>
      <c r="DK1144" s="56"/>
      <c r="DL1144" s="56"/>
      <c r="DM1144" s="56"/>
      <c r="DN1144" s="56"/>
      <c r="DO1144" s="56"/>
      <c r="DP1144" s="56"/>
      <c r="DQ1144" s="56"/>
      <c r="DR1144" s="56"/>
      <c r="DS1144" s="56"/>
      <c r="DT1144" s="56"/>
      <c r="DU1144" s="56"/>
      <c r="DV1144" s="56"/>
      <c r="DW1144" s="56"/>
      <c r="DX1144" s="56"/>
      <c r="DY1144" s="56"/>
      <c r="DZ1144" s="56"/>
      <c r="EA1144" s="56"/>
      <c r="EB1144" s="56"/>
      <c r="EC1144" s="56"/>
      <c r="ED1144" s="56"/>
      <c r="EE1144" s="56"/>
      <c r="EF1144" s="56"/>
      <c r="EG1144" s="56"/>
      <c r="EH1144" s="56"/>
      <c r="EI1144" s="56"/>
      <c r="EJ1144" s="56"/>
      <c r="EK1144" s="56"/>
      <c r="EL1144" s="56"/>
      <c r="EM1144" s="56"/>
      <c r="EN1144" s="56"/>
      <c r="EO1144" s="56"/>
      <c r="EP1144" s="56"/>
      <c r="EQ1144" s="56"/>
      <c r="ER1144" s="56"/>
      <c r="ES1144" s="56"/>
      <c r="ET1144" s="56"/>
      <c r="EU1144" s="56"/>
      <c r="EV1144" s="56"/>
      <c r="EW1144" s="56"/>
      <c r="EX1144" s="56"/>
      <c r="EY1144" s="56"/>
      <c r="EZ1144" s="56"/>
      <c r="FA1144" s="56"/>
      <c r="FB1144" s="56"/>
      <c r="FC1144" s="56"/>
      <c r="FD1144" s="56"/>
      <c r="FE1144" s="56"/>
      <c r="FF1144" s="56"/>
      <c r="FG1144" s="56"/>
      <c r="FH1144" s="56"/>
      <c r="FI1144" s="56"/>
      <c r="FJ1144" s="56"/>
      <c r="FK1144" s="56"/>
      <c r="FL1144" s="56"/>
      <c r="FM1144" s="56"/>
      <c r="FN1144" s="56"/>
      <c r="FO1144" s="56"/>
      <c r="FP1144" s="56"/>
      <c r="FQ1144" s="56"/>
      <c r="FR1144" s="56"/>
      <c r="FS1144" s="56"/>
      <c r="FT1144" s="56"/>
      <c r="FU1144" s="56"/>
      <c r="FV1144" s="56"/>
      <c r="FW1144" s="56"/>
      <c r="FX1144" s="56"/>
      <c r="FY1144" s="56"/>
      <c r="FZ1144" s="56"/>
      <c r="GA1144" s="56"/>
      <c r="GB1144" s="56"/>
      <c r="GC1144" s="56"/>
      <c r="GD1144" s="56"/>
      <c r="GE1144" s="56"/>
      <c r="GF1144" s="56"/>
      <c r="GG1144" s="56"/>
      <c r="GH1144" s="56"/>
      <c r="GI1144" s="56"/>
      <c r="GJ1144" s="56"/>
      <c r="GK1144" s="56"/>
      <c r="GL1144" s="56"/>
      <c r="GM1144" s="56"/>
      <c r="GN1144" s="56"/>
      <c r="GO1144" s="56"/>
      <c r="GP1144" s="56"/>
      <c r="GQ1144" s="56"/>
      <c r="GR1144" s="56"/>
      <c r="GS1144" s="56"/>
      <c r="GT1144" s="56"/>
      <c r="GU1144" s="56"/>
      <c r="GV1144" s="56"/>
      <c r="GW1144" s="56"/>
      <c r="GX1144" s="56"/>
      <c r="GY1144" s="56"/>
      <c r="GZ1144" s="56"/>
      <c r="HA1144" s="56"/>
      <c r="HB1144" s="56"/>
      <c r="HC1144" s="56"/>
      <c r="HD1144" s="56"/>
      <c r="HE1144" s="56"/>
      <c r="HF1144" s="56"/>
      <c r="HG1144" s="56"/>
      <c r="HH1144" s="56"/>
      <c r="HI1144" s="56"/>
      <c r="HJ1144" s="56"/>
      <c r="HK1144" s="56"/>
      <c r="HL1144" s="56"/>
      <c r="HM1144" s="56"/>
    </row>
    <row r="1145" spans="2:221" x14ac:dyDescent="0.25">
      <c r="B1145" s="56"/>
      <c r="C1145" s="56"/>
      <c r="D1145" s="56"/>
      <c r="E1145" s="56"/>
      <c r="F1145" s="56"/>
      <c r="G1145" s="56"/>
      <c r="H1145" s="56"/>
      <c r="I1145" s="56"/>
      <c r="J1145" s="56"/>
      <c r="K1145" s="56"/>
      <c r="L1145" s="56"/>
      <c r="M1145" s="56"/>
      <c r="N1145" s="56"/>
      <c r="O1145" s="56"/>
      <c r="P1145" s="56"/>
      <c r="Q1145" s="56"/>
      <c r="R1145" s="56"/>
      <c r="S1145" s="56"/>
      <c r="T1145" s="56"/>
      <c r="U1145" s="56"/>
      <c r="V1145" s="56"/>
      <c r="W1145" s="56"/>
      <c r="X1145" s="56"/>
      <c r="Y1145" s="56"/>
      <c r="Z1145" s="56"/>
      <c r="AA1145" s="56"/>
      <c r="AB1145" s="56"/>
      <c r="AC1145" s="56"/>
      <c r="AD1145" s="56"/>
      <c r="AE1145" s="56"/>
      <c r="AF1145" s="56"/>
      <c r="AG1145" s="56"/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  <c r="BU1145" s="56"/>
      <c r="BV1145" s="56"/>
      <c r="BW1145" s="56"/>
      <c r="BX1145" s="56"/>
      <c r="BY1145" s="56"/>
      <c r="BZ1145" s="56"/>
      <c r="CA1145" s="56"/>
      <c r="CB1145" s="56"/>
      <c r="CC1145" s="56"/>
      <c r="CD1145" s="56"/>
      <c r="CE1145" s="56"/>
      <c r="CF1145" s="56"/>
      <c r="CG1145" s="56"/>
      <c r="CH1145" s="56"/>
      <c r="CI1145" s="56"/>
      <c r="CJ1145" s="56"/>
      <c r="CK1145" s="56"/>
      <c r="CL1145" s="56"/>
      <c r="CM1145" s="56"/>
      <c r="CN1145" s="56"/>
      <c r="CO1145" s="56"/>
      <c r="CP1145" s="56"/>
      <c r="CQ1145" s="56"/>
      <c r="CR1145" s="56"/>
      <c r="CS1145" s="56"/>
      <c r="CT1145" s="56"/>
      <c r="CU1145" s="56"/>
      <c r="CV1145" s="56"/>
      <c r="CW1145" s="56"/>
      <c r="CX1145" s="56"/>
      <c r="CY1145" s="56"/>
      <c r="CZ1145" s="56"/>
      <c r="DA1145" s="56"/>
      <c r="DB1145" s="56"/>
      <c r="DC1145" s="56"/>
      <c r="DD1145" s="56"/>
      <c r="DE1145" s="56"/>
      <c r="DF1145" s="56"/>
      <c r="DG1145" s="56"/>
      <c r="DH1145" s="56"/>
      <c r="DI1145" s="56"/>
      <c r="DJ1145" s="56"/>
      <c r="DK1145" s="56"/>
      <c r="DL1145" s="56"/>
      <c r="DM1145" s="56"/>
      <c r="DN1145" s="56"/>
      <c r="DO1145" s="56"/>
      <c r="DP1145" s="56"/>
      <c r="DQ1145" s="56"/>
      <c r="DR1145" s="56"/>
      <c r="DS1145" s="56"/>
      <c r="DT1145" s="56"/>
      <c r="DU1145" s="56"/>
      <c r="DV1145" s="56"/>
      <c r="DW1145" s="56"/>
      <c r="DX1145" s="56"/>
      <c r="DY1145" s="56"/>
      <c r="DZ1145" s="56"/>
      <c r="EA1145" s="56"/>
      <c r="EB1145" s="56"/>
      <c r="EC1145" s="56"/>
      <c r="ED1145" s="56"/>
      <c r="EE1145" s="56"/>
      <c r="EF1145" s="56"/>
      <c r="EG1145" s="56"/>
      <c r="EH1145" s="56"/>
      <c r="EI1145" s="56"/>
      <c r="EJ1145" s="56"/>
      <c r="EK1145" s="56"/>
      <c r="EL1145" s="56"/>
      <c r="EM1145" s="56"/>
      <c r="EN1145" s="56"/>
      <c r="EO1145" s="56"/>
      <c r="EP1145" s="56"/>
      <c r="EQ1145" s="56"/>
      <c r="ER1145" s="56"/>
      <c r="ES1145" s="56"/>
      <c r="ET1145" s="56"/>
      <c r="EU1145" s="56"/>
      <c r="EV1145" s="56"/>
      <c r="EW1145" s="56"/>
      <c r="EX1145" s="56"/>
      <c r="EY1145" s="56"/>
      <c r="EZ1145" s="56"/>
      <c r="FA1145" s="56"/>
      <c r="FB1145" s="56"/>
      <c r="FC1145" s="56"/>
      <c r="FD1145" s="56"/>
      <c r="FE1145" s="56"/>
      <c r="FF1145" s="56"/>
      <c r="FG1145" s="56"/>
      <c r="FH1145" s="56"/>
      <c r="FI1145" s="56"/>
      <c r="FJ1145" s="56"/>
      <c r="FK1145" s="56"/>
      <c r="FL1145" s="56"/>
      <c r="FM1145" s="56"/>
      <c r="FN1145" s="56"/>
      <c r="FO1145" s="56"/>
      <c r="FP1145" s="56"/>
      <c r="FQ1145" s="56"/>
      <c r="FR1145" s="56"/>
      <c r="FS1145" s="56"/>
      <c r="FT1145" s="56"/>
      <c r="FU1145" s="56"/>
      <c r="FV1145" s="56"/>
      <c r="FW1145" s="56"/>
      <c r="FX1145" s="56"/>
      <c r="FY1145" s="56"/>
      <c r="FZ1145" s="56"/>
      <c r="GA1145" s="56"/>
      <c r="GB1145" s="56"/>
      <c r="GC1145" s="56"/>
      <c r="GD1145" s="56"/>
      <c r="GE1145" s="56"/>
      <c r="GF1145" s="56"/>
      <c r="GG1145" s="56"/>
      <c r="GH1145" s="56"/>
      <c r="GI1145" s="56"/>
      <c r="GJ1145" s="56"/>
      <c r="GK1145" s="56"/>
      <c r="GL1145" s="56"/>
      <c r="GM1145" s="56"/>
      <c r="GN1145" s="56"/>
      <c r="GO1145" s="56"/>
      <c r="GP1145" s="56"/>
      <c r="GQ1145" s="56"/>
      <c r="GR1145" s="56"/>
      <c r="GS1145" s="56"/>
      <c r="GT1145" s="56"/>
      <c r="GU1145" s="56"/>
      <c r="GV1145" s="56"/>
      <c r="GW1145" s="56"/>
      <c r="GX1145" s="56"/>
      <c r="GY1145" s="56"/>
      <c r="GZ1145" s="56"/>
      <c r="HA1145" s="56"/>
      <c r="HB1145" s="56"/>
      <c r="HC1145" s="56"/>
      <c r="HD1145" s="56"/>
      <c r="HE1145" s="56"/>
      <c r="HF1145" s="56"/>
      <c r="HG1145" s="56"/>
      <c r="HH1145" s="56"/>
      <c r="HI1145" s="56"/>
      <c r="HJ1145" s="56"/>
      <c r="HK1145" s="56"/>
      <c r="HL1145" s="56"/>
      <c r="HM1145" s="56"/>
    </row>
    <row r="1146" spans="2:221" x14ac:dyDescent="0.25">
      <c r="B1146" s="56"/>
      <c r="C1146" s="56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6"/>
      <c r="O1146" s="56"/>
      <c r="P1146" s="56"/>
      <c r="Q1146" s="56"/>
      <c r="R1146" s="56"/>
      <c r="S1146" s="56"/>
      <c r="T1146" s="56"/>
      <c r="U1146" s="56"/>
      <c r="V1146" s="56"/>
      <c r="W1146" s="56"/>
      <c r="X1146" s="56"/>
      <c r="Y1146" s="56"/>
      <c r="Z1146" s="56"/>
      <c r="AA1146" s="56"/>
      <c r="AB1146" s="56"/>
      <c r="AC1146" s="56"/>
      <c r="AD1146" s="56"/>
      <c r="AE1146" s="56"/>
      <c r="AF1146" s="56"/>
      <c r="AG1146" s="56"/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/>
      <c r="BF1146" s="56"/>
      <c r="BG1146" s="56"/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  <c r="BU1146" s="56"/>
      <c r="BV1146" s="56"/>
      <c r="BW1146" s="56"/>
      <c r="BX1146" s="56"/>
      <c r="BY1146" s="56"/>
      <c r="BZ1146" s="56"/>
      <c r="CA1146" s="56"/>
      <c r="CB1146" s="56"/>
      <c r="CC1146" s="56"/>
      <c r="CD1146" s="56"/>
      <c r="CE1146" s="56"/>
      <c r="CF1146" s="56"/>
      <c r="CG1146" s="56"/>
      <c r="CH1146" s="56"/>
      <c r="CI1146" s="56"/>
      <c r="CJ1146" s="56"/>
      <c r="CK1146" s="56"/>
      <c r="CL1146" s="56"/>
      <c r="CM1146" s="56"/>
      <c r="CN1146" s="56"/>
      <c r="CO1146" s="56"/>
      <c r="CP1146" s="56"/>
      <c r="CQ1146" s="56"/>
      <c r="CR1146" s="56"/>
      <c r="CS1146" s="56"/>
      <c r="CT1146" s="56"/>
      <c r="CU1146" s="56"/>
      <c r="CV1146" s="56"/>
      <c r="CW1146" s="56"/>
      <c r="CX1146" s="56"/>
      <c r="CY1146" s="56"/>
      <c r="CZ1146" s="56"/>
      <c r="DA1146" s="56"/>
      <c r="DB1146" s="56"/>
      <c r="DC1146" s="56"/>
      <c r="DD1146" s="56"/>
      <c r="DE1146" s="56"/>
      <c r="DF1146" s="56"/>
      <c r="DG1146" s="56"/>
      <c r="DH1146" s="56"/>
      <c r="DI1146" s="56"/>
      <c r="DJ1146" s="56"/>
      <c r="DK1146" s="56"/>
      <c r="DL1146" s="56"/>
      <c r="DM1146" s="56"/>
      <c r="DN1146" s="56"/>
      <c r="DO1146" s="56"/>
      <c r="DP1146" s="56"/>
      <c r="DQ1146" s="56"/>
      <c r="DR1146" s="56"/>
      <c r="DS1146" s="56"/>
      <c r="DT1146" s="56"/>
      <c r="DU1146" s="56"/>
      <c r="DV1146" s="56"/>
      <c r="DW1146" s="56"/>
      <c r="DX1146" s="56"/>
      <c r="DY1146" s="56"/>
      <c r="DZ1146" s="56"/>
      <c r="EA1146" s="56"/>
      <c r="EB1146" s="56"/>
      <c r="EC1146" s="56"/>
      <c r="ED1146" s="56"/>
      <c r="EE1146" s="56"/>
      <c r="EF1146" s="56"/>
      <c r="EG1146" s="56"/>
      <c r="EH1146" s="56"/>
      <c r="EI1146" s="56"/>
      <c r="EJ1146" s="56"/>
      <c r="EK1146" s="56"/>
      <c r="EL1146" s="56"/>
      <c r="EM1146" s="56"/>
      <c r="EN1146" s="56"/>
      <c r="EO1146" s="56"/>
      <c r="EP1146" s="56"/>
      <c r="EQ1146" s="56"/>
      <c r="ER1146" s="56"/>
      <c r="ES1146" s="56"/>
      <c r="ET1146" s="56"/>
      <c r="EU1146" s="56"/>
      <c r="EV1146" s="56"/>
      <c r="EW1146" s="56"/>
      <c r="EX1146" s="56"/>
      <c r="EY1146" s="56"/>
      <c r="EZ1146" s="56"/>
      <c r="FA1146" s="56"/>
      <c r="FB1146" s="56"/>
      <c r="FC1146" s="56"/>
      <c r="FD1146" s="56"/>
      <c r="FE1146" s="56"/>
      <c r="FF1146" s="56"/>
      <c r="FG1146" s="56"/>
      <c r="FH1146" s="56"/>
      <c r="FI1146" s="56"/>
      <c r="FJ1146" s="56"/>
      <c r="FK1146" s="56"/>
      <c r="FL1146" s="56"/>
      <c r="FM1146" s="56"/>
      <c r="FN1146" s="56"/>
      <c r="FO1146" s="56"/>
      <c r="FP1146" s="56"/>
      <c r="FQ1146" s="56"/>
      <c r="FR1146" s="56"/>
      <c r="FS1146" s="56"/>
      <c r="FT1146" s="56"/>
      <c r="FU1146" s="56"/>
      <c r="FV1146" s="56"/>
      <c r="FW1146" s="56"/>
      <c r="FX1146" s="56"/>
      <c r="FY1146" s="56"/>
      <c r="FZ1146" s="56"/>
      <c r="GA1146" s="56"/>
      <c r="GB1146" s="56"/>
      <c r="GC1146" s="56"/>
      <c r="GD1146" s="56"/>
      <c r="GE1146" s="56"/>
      <c r="GF1146" s="56"/>
      <c r="GG1146" s="56"/>
      <c r="GH1146" s="56"/>
      <c r="GI1146" s="56"/>
      <c r="GJ1146" s="56"/>
      <c r="GK1146" s="56"/>
      <c r="GL1146" s="56"/>
      <c r="GM1146" s="56"/>
      <c r="GN1146" s="56"/>
      <c r="GO1146" s="56"/>
      <c r="GP1146" s="56"/>
      <c r="GQ1146" s="56"/>
      <c r="GR1146" s="56"/>
      <c r="GS1146" s="56"/>
      <c r="GT1146" s="56"/>
      <c r="GU1146" s="56"/>
      <c r="GV1146" s="56"/>
      <c r="GW1146" s="56"/>
      <c r="GX1146" s="56"/>
      <c r="GY1146" s="56"/>
      <c r="GZ1146" s="56"/>
      <c r="HA1146" s="56"/>
      <c r="HB1146" s="56"/>
      <c r="HC1146" s="56"/>
      <c r="HD1146" s="56"/>
      <c r="HE1146" s="56"/>
      <c r="HF1146" s="56"/>
      <c r="HG1146" s="56"/>
      <c r="HH1146" s="56"/>
      <c r="HI1146" s="56"/>
      <c r="HJ1146" s="56"/>
      <c r="HK1146" s="56"/>
      <c r="HL1146" s="56"/>
      <c r="HM1146" s="56"/>
    </row>
    <row r="1147" spans="2:221" x14ac:dyDescent="0.25">
      <c r="B1147" s="56"/>
      <c r="C1147" s="56"/>
      <c r="D1147" s="56"/>
      <c r="E1147" s="56"/>
      <c r="F1147" s="56"/>
      <c r="G1147" s="56"/>
      <c r="H1147" s="56"/>
      <c r="I1147" s="56"/>
      <c r="J1147" s="56"/>
      <c r="K1147" s="56"/>
      <c r="L1147" s="56"/>
      <c r="M1147" s="56"/>
      <c r="N1147" s="56"/>
      <c r="O1147" s="56"/>
      <c r="P1147" s="56"/>
      <c r="Q1147" s="56"/>
      <c r="R1147" s="56"/>
      <c r="S1147" s="56"/>
      <c r="T1147" s="56"/>
      <c r="U1147" s="56"/>
      <c r="V1147" s="56"/>
      <c r="W1147" s="56"/>
      <c r="X1147" s="56"/>
      <c r="Y1147" s="56"/>
      <c r="Z1147" s="56"/>
      <c r="AA1147" s="56"/>
      <c r="AB1147" s="56"/>
      <c r="AC1147" s="56"/>
      <c r="AD1147" s="56"/>
      <c r="AE1147" s="56"/>
      <c r="AF1147" s="56"/>
      <c r="AG1147" s="56"/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/>
      <c r="BF1147" s="56"/>
      <c r="BG1147" s="56"/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  <c r="BU1147" s="56"/>
      <c r="BV1147" s="56"/>
      <c r="BW1147" s="56"/>
      <c r="BX1147" s="56"/>
      <c r="BY1147" s="56"/>
      <c r="BZ1147" s="56"/>
      <c r="CA1147" s="56"/>
      <c r="CB1147" s="56"/>
      <c r="CC1147" s="56"/>
      <c r="CD1147" s="56"/>
      <c r="CE1147" s="56"/>
      <c r="CF1147" s="56"/>
      <c r="CG1147" s="56"/>
      <c r="CH1147" s="56"/>
      <c r="CI1147" s="56"/>
      <c r="CJ1147" s="56"/>
      <c r="CK1147" s="56"/>
      <c r="CL1147" s="56"/>
      <c r="CM1147" s="56"/>
      <c r="CN1147" s="56"/>
      <c r="CO1147" s="56"/>
      <c r="CP1147" s="56"/>
      <c r="CQ1147" s="56"/>
      <c r="CR1147" s="56"/>
      <c r="CS1147" s="56"/>
      <c r="CT1147" s="56"/>
      <c r="CU1147" s="56"/>
      <c r="CV1147" s="56"/>
      <c r="CW1147" s="56"/>
      <c r="CX1147" s="56"/>
      <c r="CY1147" s="56"/>
      <c r="CZ1147" s="56"/>
      <c r="DA1147" s="56"/>
      <c r="DB1147" s="56"/>
      <c r="DC1147" s="56"/>
      <c r="DD1147" s="56"/>
      <c r="DE1147" s="56"/>
      <c r="DF1147" s="56"/>
      <c r="DG1147" s="56"/>
      <c r="DH1147" s="56"/>
      <c r="DI1147" s="56"/>
      <c r="DJ1147" s="56"/>
      <c r="DK1147" s="56"/>
      <c r="DL1147" s="56"/>
      <c r="DM1147" s="56"/>
      <c r="DN1147" s="56"/>
      <c r="DO1147" s="56"/>
      <c r="DP1147" s="56"/>
      <c r="DQ1147" s="56"/>
      <c r="DR1147" s="56"/>
      <c r="DS1147" s="56"/>
      <c r="DT1147" s="56"/>
      <c r="DU1147" s="56"/>
      <c r="DV1147" s="56"/>
      <c r="DW1147" s="56"/>
      <c r="DX1147" s="56"/>
      <c r="DY1147" s="56"/>
      <c r="DZ1147" s="56"/>
      <c r="EA1147" s="56"/>
      <c r="EB1147" s="56"/>
      <c r="EC1147" s="56"/>
      <c r="ED1147" s="56"/>
      <c r="EE1147" s="56"/>
      <c r="EF1147" s="56"/>
      <c r="EG1147" s="56"/>
      <c r="EH1147" s="56"/>
      <c r="EI1147" s="56"/>
      <c r="EJ1147" s="56"/>
      <c r="EK1147" s="56"/>
      <c r="EL1147" s="56"/>
      <c r="EM1147" s="56"/>
      <c r="EN1147" s="56"/>
      <c r="EO1147" s="56"/>
      <c r="EP1147" s="56"/>
      <c r="EQ1147" s="56"/>
      <c r="ER1147" s="56"/>
      <c r="ES1147" s="56"/>
      <c r="ET1147" s="56"/>
      <c r="EU1147" s="56"/>
      <c r="EV1147" s="56"/>
      <c r="EW1147" s="56"/>
      <c r="EX1147" s="56"/>
      <c r="EY1147" s="56"/>
      <c r="EZ1147" s="56"/>
      <c r="FA1147" s="56"/>
      <c r="FB1147" s="56"/>
      <c r="FC1147" s="56"/>
      <c r="FD1147" s="56"/>
      <c r="FE1147" s="56"/>
      <c r="FF1147" s="56"/>
      <c r="FG1147" s="56"/>
      <c r="FH1147" s="56"/>
      <c r="FI1147" s="56"/>
      <c r="FJ1147" s="56"/>
      <c r="FK1147" s="56"/>
      <c r="FL1147" s="56"/>
      <c r="FM1147" s="56"/>
      <c r="FN1147" s="56"/>
      <c r="FO1147" s="56"/>
      <c r="FP1147" s="56"/>
      <c r="FQ1147" s="56"/>
      <c r="FR1147" s="56"/>
      <c r="FS1147" s="56"/>
      <c r="FT1147" s="56"/>
      <c r="FU1147" s="56"/>
      <c r="FV1147" s="56"/>
      <c r="FW1147" s="56"/>
      <c r="FX1147" s="56"/>
      <c r="FY1147" s="56"/>
      <c r="FZ1147" s="56"/>
      <c r="GA1147" s="56"/>
      <c r="GB1147" s="56"/>
      <c r="GC1147" s="56"/>
      <c r="GD1147" s="56"/>
      <c r="GE1147" s="56"/>
      <c r="GF1147" s="56"/>
      <c r="GG1147" s="56"/>
      <c r="GH1147" s="56"/>
      <c r="GI1147" s="56"/>
      <c r="GJ1147" s="56"/>
      <c r="GK1147" s="56"/>
      <c r="GL1147" s="56"/>
      <c r="GM1147" s="56"/>
      <c r="GN1147" s="56"/>
      <c r="GO1147" s="56"/>
      <c r="GP1147" s="56"/>
      <c r="GQ1147" s="56"/>
      <c r="GR1147" s="56"/>
      <c r="GS1147" s="56"/>
      <c r="GT1147" s="56"/>
      <c r="GU1147" s="56"/>
      <c r="GV1147" s="56"/>
      <c r="GW1147" s="56"/>
      <c r="GX1147" s="56"/>
      <c r="GY1147" s="56"/>
      <c r="GZ1147" s="56"/>
      <c r="HA1147" s="56"/>
      <c r="HB1147" s="56"/>
      <c r="HC1147" s="56"/>
      <c r="HD1147" s="56"/>
      <c r="HE1147" s="56"/>
      <c r="HF1147" s="56"/>
      <c r="HG1147" s="56"/>
      <c r="HH1147" s="56"/>
      <c r="HI1147" s="56"/>
      <c r="HJ1147" s="56"/>
      <c r="HK1147" s="56"/>
      <c r="HL1147" s="56"/>
      <c r="HM1147" s="56"/>
    </row>
    <row r="1148" spans="2:221" x14ac:dyDescent="0.25">
      <c r="B1148" s="56"/>
      <c r="C1148" s="56"/>
      <c r="D1148" s="56"/>
      <c r="E1148" s="56"/>
      <c r="F1148" s="56"/>
      <c r="G1148" s="56"/>
      <c r="H1148" s="56"/>
      <c r="I1148" s="56"/>
      <c r="J1148" s="56"/>
      <c r="K1148" s="56"/>
      <c r="L1148" s="56"/>
      <c r="M1148" s="56"/>
      <c r="N1148" s="56"/>
      <c r="O1148" s="56"/>
      <c r="P1148" s="56"/>
      <c r="Q1148" s="56"/>
      <c r="R1148" s="56"/>
      <c r="S1148" s="56"/>
      <c r="T1148" s="56"/>
      <c r="U1148" s="56"/>
      <c r="V1148" s="56"/>
      <c r="W1148" s="56"/>
      <c r="X1148" s="56"/>
      <c r="Y1148" s="56"/>
      <c r="Z1148" s="56"/>
      <c r="AA1148" s="56"/>
      <c r="AB1148" s="56"/>
      <c r="AC1148" s="56"/>
      <c r="AD1148" s="56"/>
      <c r="AE1148" s="56"/>
      <c r="AF1148" s="56"/>
      <c r="AG1148" s="56"/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  <c r="BU1148" s="56"/>
      <c r="BV1148" s="56"/>
      <c r="BW1148" s="56"/>
      <c r="BX1148" s="56"/>
      <c r="BY1148" s="56"/>
      <c r="BZ1148" s="56"/>
      <c r="CA1148" s="56"/>
      <c r="CB1148" s="56"/>
      <c r="CC1148" s="56"/>
      <c r="CD1148" s="56"/>
      <c r="CE1148" s="56"/>
      <c r="CF1148" s="56"/>
      <c r="CG1148" s="56"/>
      <c r="CH1148" s="56"/>
      <c r="CI1148" s="56"/>
      <c r="CJ1148" s="56"/>
      <c r="CK1148" s="56"/>
      <c r="CL1148" s="56"/>
      <c r="CM1148" s="56"/>
      <c r="CN1148" s="56"/>
      <c r="CO1148" s="56"/>
      <c r="CP1148" s="56"/>
      <c r="CQ1148" s="56"/>
      <c r="CR1148" s="56"/>
      <c r="CS1148" s="56"/>
      <c r="CT1148" s="56"/>
      <c r="CU1148" s="56"/>
      <c r="CV1148" s="56"/>
      <c r="CW1148" s="56"/>
      <c r="CX1148" s="56"/>
      <c r="CY1148" s="56"/>
      <c r="CZ1148" s="56"/>
      <c r="DA1148" s="56"/>
      <c r="DB1148" s="56"/>
      <c r="DC1148" s="56"/>
      <c r="DD1148" s="56"/>
      <c r="DE1148" s="56"/>
      <c r="DF1148" s="56"/>
      <c r="DG1148" s="56"/>
      <c r="DH1148" s="56"/>
      <c r="DI1148" s="56"/>
      <c r="DJ1148" s="56"/>
      <c r="DK1148" s="56"/>
      <c r="DL1148" s="56"/>
      <c r="DM1148" s="56"/>
      <c r="DN1148" s="56"/>
      <c r="DO1148" s="56"/>
      <c r="DP1148" s="56"/>
      <c r="DQ1148" s="56"/>
      <c r="DR1148" s="56"/>
      <c r="DS1148" s="56"/>
      <c r="DT1148" s="56"/>
      <c r="DU1148" s="56"/>
      <c r="DV1148" s="56"/>
      <c r="DW1148" s="56"/>
      <c r="DX1148" s="56"/>
      <c r="DY1148" s="56"/>
      <c r="DZ1148" s="56"/>
      <c r="EA1148" s="56"/>
      <c r="EB1148" s="56"/>
      <c r="EC1148" s="56"/>
      <c r="ED1148" s="56"/>
      <c r="EE1148" s="56"/>
      <c r="EF1148" s="56"/>
      <c r="EG1148" s="56"/>
      <c r="EH1148" s="56"/>
      <c r="EI1148" s="56"/>
      <c r="EJ1148" s="56"/>
      <c r="EK1148" s="56"/>
      <c r="EL1148" s="56"/>
      <c r="EM1148" s="56"/>
      <c r="EN1148" s="56"/>
      <c r="EO1148" s="56"/>
      <c r="EP1148" s="56"/>
      <c r="EQ1148" s="56"/>
      <c r="ER1148" s="56"/>
      <c r="ES1148" s="56"/>
      <c r="ET1148" s="56"/>
      <c r="EU1148" s="56"/>
      <c r="EV1148" s="56"/>
      <c r="EW1148" s="56"/>
      <c r="EX1148" s="56"/>
      <c r="EY1148" s="56"/>
      <c r="EZ1148" s="56"/>
      <c r="FA1148" s="56"/>
      <c r="FB1148" s="56"/>
      <c r="FC1148" s="56"/>
      <c r="FD1148" s="56"/>
      <c r="FE1148" s="56"/>
      <c r="FF1148" s="56"/>
      <c r="FG1148" s="56"/>
      <c r="FH1148" s="56"/>
      <c r="FI1148" s="56"/>
      <c r="FJ1148" s="56"/>
      <c r="FK1148" s="56"/>
      <c r="FL1148" s="56"/>
      <c r="FM1148" s="56"/>
      <c r="FN1148" s="56"/>
      <c r="FO1148" s="56"/>
      <c r="FP1148" s="56"/>
      <c r="FQ1148" s="56"/>
      <c r="FR1148" s="56"/>
      <c r="FS1148" s="56"/>
      <c r="FT1148" s="56"/>
      <c r="FU1148" s="56"/>
      <c r="FV1148" s="56"/>
      <c r="FW1148" s="56"/>
      <c r="FX1148" s="56"/>
      <c r="FY1148" s="56"/>
      <c r="FZ1148" s="56"/>
      <c r="GA1148" s="56"/>
      <c r="GB1148" s="56"/>
      <c r="GC1148" s="56"/>
      <c r="GD1148" s="56"/>
      <c r="GE1148" s="56"/>
      <c r="GF1148" s="56"/>
      <c r="GG1148" s="56"/>
      <c r="GH1148" s="56"/>
      <c r="GI1148" s="56"/>
      <c r="GJ1148" s="56"/>
      <c r="GK1148" s="56"/>
      <c r="GL1148" s="56"/>
      <c r="GM1148" s="56"/>
      <c r="GN1148" s="56"/>
      <c r="GO1148" s="56"/>
      <c r="GP1148" s="56"/>
      <c r="GQ1148" s="56"/>
      <c r="GR1148" s="56"/>
      <c r="GS1148" s="56"/>
      <c r="GT1148" s="56"/>
      <c r="GU1148" s="56"/>
      <c r="GV1148" s="56"/>
      <c r="GW1148" s="56"/>
      <c r="GX1148" s="56"/>
      <c r="GY1148" s="56"/>
      <c r="GZ1148" s="56"/>
      <c r="HA1148" s="56"/>
      <c r="HB1148" s="56"/>
      <c r="HC1148" s="56"/>
      <c r="HD1148" s="56"/>
      <c r="HE1148" s="56"/>
      <c r="HF1148" s="56"/>
      <c r="HG1148" s="56"/>
      <c r="HH1148" s="56"/>
      <c r="HI1148" s="56"/>
      <c r="HJ1148" s="56"/>
      <c r="HK1148" s="56"/>
      <c r="HL1148" s="56"/>
      <c r="HM1148" s="56"/>
    </row>
    <row r="1149" spans="2:221" x14ac:dyDescent="0.25">
      <c r="B1149" s="56"/>
      <c r="C1149" s="56"/>
      <c r="D1149" s="56"/>
      <c r="E1149" s="56"/>
      <c r="F1149" s="56"/>
      <c r="G1149" s="56"/>
      <c r="H1149" s="56"/>
      <c r="I1149" s="56"/>
      <c r="J1149" s="56"/>
      <c r="K1149" s="56"/>
      <c r="L1149" s="56"/>
      <c r="M1149" s="56"/>
      <c r="N1149" s="56"/>
      <c r="O1149" s="56"/>
      <c r="P1149" s="56"/>
      <c r="Q1149" s="56"/>
      <c r="R1149" s="56"/>
      <c r="S1149" s="56"/>
      <c r="T1149" s="56"/>
      <c r="U1149" s="56"/>
      <c r="V1149" s="56"/>
      <c r="W1149" s="56"/>
      <c r="X1149" s="56"/>
      <c r="Y1149" s="56"/>
      <c r="Z1149" s="56"/>
      <c r="AA1149" s="56"/>
      <c r="AB1149" s="56"/>
      <c r="AC1149" s="56"/>
      <c r="AD1149" s="56"/>
      <c r="AE1149" s="56"/>
      <c r="AF1149" s="56"/>
      <c r="AG1149" s="56"/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  <c r="BU1149" s="56"/>
      <c r="BV1149" s="56"/>
      <c r="BW1149" s="56"/>
      <c r="BX1149" s="56"/>
      <c r="BY1149" s="56"/>
      <c r="BZ1149" s="56"/>
      <c r="CA1149" s="56"/>
      <c r="CB1149" s="56"/>
      <c r="CC1149" s="56"/>
      <c r="CD1149" s="56"/>
      <c r="CE1149" s="56"/>
      <c r="CF1149" s="56"/>
      <c r="CG1149" s="56"/>
      <c r="CH1149" s="56"/>
      <c r="CI1149" s="56"/>
      <c r="CJ1149" s="56"/>
      <c r="CK1149" s="56"/>
      <c r="CL1149" s="56"/>
      <c r="CM1149" s="56"/>
      <c r="CN1149" s="56"/>
      <c r="CO1149" s="56"/>
      <c r="CP1149" s="56"/>
      <c r="CQ1149" s="56"/>
      <c r="CR1149" s="56"/>
      <c r="CS1149" s="56"/>
      <c r="CT1149" s="56"/>
      <c r="CU1149" s="56"/>
      <c r="CV1149" s="56"/>
      <c r="CW1149" s="56"/>
      <c r="CX1149" s="56"/>
      <c r="CY1149" s="56"/>
      <c r="CZ1149" s="56"/>
      <c r="DA1149" s="56"/>
      <c r="DB1149" s="56"/>
      <c r="DC1149" s="56"/>
      <c r="DD1149" s="56"/>
      <c r="DE1149" s="56"/>
      <c r="DF1149" s="56"/>
      <c r="DG1149" s="56"/>
      <c r="DH1149" s="56"/>
      <c r="DI1149" s="56"/>
      <c r="DJ1149" s="56"/>
      <c r="DK1149" s="56"/>
      <c r="DL1149" s="56"/>
      <c r="DM1149" s="56"/>
      <c r="DN1149" s="56"/>
      <c r="DO1149" s="56"/>
      <c r="DP1149" s="56"/>
      <c r="DQ1149" s="56"/>
      <c r="DR1149" s="56"/>
      <c r="DS1149" s="56"/>
      <c r="DT1149" s="56"/>
      <c r="DU1149" s="56"/>
      <c r="DV1149" s="56"/>
      <c r="DW1149" s="56"/>
      <c r="DX1149" s="56"/>
      <c r="DY1149" s="56"/>
      <c r="DZ1149" s="56"/>
      <c r="EA1149" s="56"/>
      <c r="EB1149" s="56"/>
      <c r="EC1149" s="56"/>
      <c r="ED1149" s="56"/>
      <c r="EE1149" s="56"/>
      <c r="EF1149" s="56"/>
      <c r="EG1149" s="56"/>
      <c r="EH1149" s="56"/>
      <c r="EI1149" s="56"/>
      <c r="EJ1149" s="56"/>
      <c r="EK1149" s="56"/>
      <c r="EL1149" s="56"/>
      <c r="EM1149" s="56"/>
      <c r="EN1149" s="56"/>
      <c r="EO1149" s="56"/>
      <c r="EP1149" s="56"/>
      <c r="EQ1149" s="56"/>
      <c r="ER1149" s="56"/>
      <c r="ES1149" s="56"/>
      <c r="ET1149" s="56"/>
      <c r="EU1149" s="56"/>
      <c r="EV1149" s="56"/>
      <c r="EW1149" s="56"/>
      <c r="EX1149" s="56"/>
      <c r="EY1149" s="56"/>
      <c r="EZ1149" s="56"/>
      <c r="FA1149" s="56"/>
      <c r="FB1149" s="56"/>
      <c r="FC1149" s="56"/>
      <c r="FD1149" s="56"/>
      <c r="FE1149" s="56"/>
      <c r="FF1149" s="56"/>
      <c r="FG1149" s="56"/>
      <c r="FH1149" s="56"/>
      <c r="FI1149" s="56"/>
      <c r="FJ1149" s="56"/>
      <c r="FK1149" s="56"/>
      <c r="FL1149" s="56"/>
      <c r="FM1149" s="56"/>
      <c r="FN1149" s="56"/>
      <c r="FO1149" s="56"/>
      <c r="FP1149" s="56"/>
      <c r="FQ1149" s="56"/>
      <c r="FR1149" s="56"/>
      <c r="FS1149" s="56"/>
      <c r="FT1149" s="56"/>
      <c r="FU1149" s="56"/>
      <c r="FV1149" s="56"/>
      <c r="FW1149" s="56"/>
      <c r="FX1149" s="56"/>
      <c r="FY1149" s="56"/>
      <c r="FZ1149" s="56"/>
      <c r="GA1149" s="56"/>
      <c r="GB1149" s="56"/>
      <c r="GC1149" s="56"/>
      <c r="GD1149" s="56"/>
      <c r="GE1149" s="56"/>
      <c r="GF1149" s="56"/>
      <c r="GG1149" s="56"/>
      <c r="GH1149" s="56"/>
      <c r="GI1149" s="56"/>
      <c r="GJ1149" s="56"/>
      <c r="GK1149" s="56"/>
      <c r="GL1149" s="56"/>
      <c r="GM1149" s="56"/>
      <c r="GN1149" s="56"/>
      <c r="GO1149" s="56"/>
      <c r="GP1149" s="56"/>
      <c r="GQ1149" s="56"/>
      <c r="GR1149" s="56"/>
      <c r="GS1149" s="56"/>
      <c r="GT1149" s="56"/>
      <c r="GU1149" s="56"/>
      <c r="GV1149" s="56"/>
      <c r="GW1149" s="56"/>
      <c r="GX1149" s="56"/>
      <c r="GY1149" s="56"/>
      <c r="GZ1149" s="56"/>
      <c r="HA1149" s="56"/>
      <c r="HB1149" s="56"/>
      <c r="HC1149" s="56"/>
      <c r="HD1149" s="56"/>
      <c r="HE1149" s="56"/>
      <c r="HF1149" s="56"/>
      <c r="HG1149" s="56"/>
      <c r="HH1149" s="56"/>
      <c r="HI1149" s="56"/>
      <c r="HJ1149" s="56"/>
      <c r="HK1149" s="56"/>
      <c r="HL1149" s="56"/>
      <c r="HM1149" s="56"/>
    </row>
    <row r="1150" spans="2:221" x14ac:dyDescent="0.25">
      <c r="B1150" s="56"/>
      <c r="C1150" s="56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6"/>
      <c r="O1150" s="56"/>
      <c r="P1150" s="56"/>
      <c r="Q1150" s="56"/>
      <c r="R1150" s="56"/>
      <c r="S1150" s="56"/>
      <c r="T1150" s="56"/>
      <c r="U1150" s="56"/>
      <c r="V1150" s="56"/>
      <c r="W1150" s="56"/>
      <c r="X1150" s="56"/>
      <c r="Y1150" s="56"/>
      <c r="Z1150" s="56"/>
      <c r="AA1150" s="56"/>
      <c r="AB1150" s="56"/>
      <c r="AC1150" s="56"/>
      <c r="AD1150" s="56"/>
      <c r="AE1150" s="56"/>
      <c r="AF1150" s="56"/>
      <c r="AG1150" s="56"/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/>
      <c r="BF1150" s="56"/>
      <c r="BG1150" s="56"/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  <c r="BU1150" s="56"/>
      <c r="BV1150" s="56"/>
      <c r="BW1150" s="56"/>
      <c r="BX1150" s="56"/>
      <c r="BY1150" s="56"/>
      <c r="BZ1150" s="56"/>
      <c r="CA1150" s="56"/>
      <c r="CB1150" s="56"/>
      <c r="CC1150" s="56"/>
      <c r="CD1150" s="56"/>
      <c r="CE1150" s="56"/>
      <c r="CF1150" s="56"/>
      <c r="CG1150" s="56"/>
      <c r="CH1150" s="56"/>
      <c r="CI1150" s="56"/>
      <c r="CJ1150" s="56"/>
      <c r="CK1150" s="56"/>
      <c r="CL1150" s="56"/>
      <c r="CM1150" s="56"/>
      <c r="CN1150" s="56"/>
      <c r="CO1150" s="56"/>
      <c r="CP1150" s="56"/>
      <c r="CQ1150" s="56"/>
      <c r="CR1150" s="56"/>
      <c r="CS1150" s="56"/>
      <c r="CT1150" s="56"/>
      <c r="CU1150" s="56"/>
      <c r="CV1150" s="56"/>
      <c r="CW1150" s="56"/>
      <c r="CX1150" s="56"/>
      <c r="CY1150" s="56"/>
      <c r="CZ1150" s="56"/>
      <c r="DA1150" s="56"/>
      <c r="DB1150" s="56"/>
      <c r="DC1150" s="56"/>
      <c r="DD1150" s="56"/>
      <c r="DE1150" s="56"/>
      <c r="DF1150" s="56"/>
      <c r="DG1150" s="56"/>
      <c r="DH1150" s="56"/>
      <c r="DI1150" s="56"/>
      <c r="DJ1150" s="56"/>
      <c r="DK1150" s="56"/>
      <c r="DL1150" s="56"/>
      <c r="DM1150" s="56"/>
      <c r="DN1150" s="56"/>
      <c r="DO1150" s="56"/>
      <c r="DP1150" s="56"/>
      <c r="DQ1150" s="56"/>
      <c r="DR1150" s="56"/>
      <c r="DS1150" s="56"/>
      <c r="DT1150" s="56"/>
      <c r="DU1150" s="56"/>
      <c r="DV1150" s="56"/>
      <c r="DW1150" s="56"/>
      <c r="DX1150" s="56"/>
      <c r="DY1150" s="56"/>
      <c r="DZ1150" s="56"/>
      <c r="EA1150" s="56"/>
      <c r="EB1150" s="56"/>
      <c r="EC1150" s="56"/>
      <c r="ED1150" s="56"/>
      <c r="EE1150" s="56"/>
      <c r="EF1150" s="56"/>
      <c r="EG1150" s="56"/>
      <c r="EH1150" s="56"/>
      <c r="EI1150" s="56"/>
      <c r="EJ1150" s="56"/>
      <c r="EK1150" s="56"/>
      <c r="EL1150" s="56"/>
      <c r="EM1150" s="56"/>
      <c r="EN1150" s="56"/>
      <c r="EO1150" s="56"/>
      <c r="EP1150" s="56"/>
      <c r="EQ1150" s="56"/>
      <c r="ER1150" s="56"/>
      <c r="ES1150" s="56"/>
      <c r="ET1150" s="56"/>
      <c r="EU1150" s="56"/>
      <c r="EV1150" s="56"/>
      <c r="EW1150" s="56"/>
      <c r="EX1150" s="56"/>
      <c r="EY1150" s="56"/>
      <c r="EZ1150" s="56"/>
      <c r="FA1150" s="56"/>
      <c r="FB1150" s="56"/>
      <c r="FC1150" s="56"/>
      <c r="FD1150" s="56"/>
      <c r="FE1150" s="56"/>
      <c r="FF1150" s="56"/>
      <c r="FG1150" s="56"/>
      <c r="FH1150" s="56"/>
      <c r="FI1150" s="56"/>
      <c r="FJ1150" s="56"/>
      <c r="FK1150" s="56"/>
      <c r="FL1150" s="56"/>
      <c r="FM1150" s="56"/>
      <c r="FN1150" s="56"/>
      <c r="FO1150" s="56"/>
      <c r="FP1150" s="56"/>
      <c r="FQ1150" s="56"/>
      <c r="FR1150" s="56"/>
      <c r="FS1150" s="56"/>
      <c r="FT1150" s="56"/>
      <c r="FU1150" s="56"/>
      <c r="FV1150" s="56"/>
      <c r="FW1150" s="56"/>
      <c r="FX1150" s="56"/>
      <c r="FY1150" s="56"/>
      <c r="FZ1150" s="56"/>
      <c r="GA1150" s="56"/>
      <c r="GB1150" s="56"/>
      <c r="GC1150" s="56"/>
      <c r="GD1150" s="56"/>
      <c r="GE1150" s="56"/>
      <c r="GF1150" s="56"/>
      <c r="GG1150" s="56"/>
      <c r="GH1150" s="56"/>
      <c r="GI1150" s="56"/>
      <c r="GJ1150" s="56"/>
      <c r="GK1150" s="56"/>
      <c r="GL1150" s="56"/>
      <c r="GM1150" s="56"/>
      <c r="GN1150" s="56"/>
      <c r="GO1150" s="56"/>
      <c r="GP1150" s="56"/>
      <c r="GQ1150" s="56"/>
      <c r="GR1150" s="56"/>
      <c r="GS1150" s="56"/>
      <c r="GT1150" s="56"/>
      <c r="GU1150" s="56"/>
      <c r="GV1150" s="56"/>
      <c r="GW1150" s="56"/>
      <c r="GX1150" s="56"/>
      <c r="GY1150" s="56"/>
      <c r="GZ1150" s="56"/>
      <c r="HA1150" s="56"/>
      <c r="HB1150" s="56"/>
      <c r="HC1150" s="56"/>
      <c r="HD1150" s="56"/>
      <c r="HE1150" s="56"/>
      <c r="HF1150" s="56"/>
      <c r="HG1150" s="56"/>
      <c r="HH1150" s="56"/>
      <c r="HI1150" s="56"/>
      <c r="HJ1150" s="56"/>
      <c r="HK1150" s="56"/>
      <c r="HL1150" s="56"/>
      <c r="HM1150" s="56"/>
    </row>
    <row r="1151" spans="2:221" x14ac:dyDescent="0.25">
      <c r="B1151" s="56"/>
      <c r="C1151" s="56"/>
      <c r="D1151" s="56"/>
      <c r="E1151" s="56"/>
      <c r="F1151" s="56"/>
      <c r="G1151" s="56"/>
      <c r="H1151" s="56"/>
      <c r="I1151" s="56"/>
      <c r="J1151" s="56"/>
      <c r="K1151" s="56"/>
      <c r="L1151" s="56"/>
      <c r="M1151" s="56"/>
      <c r="N1151" s="56"/>
      <c r="O1151" s="56"/>
      <c r="P1151" s="56"/>
      <c r="Q1151" s="56"/>
      <c r="R1151" s="56"/>
      <c r="S1151" s="56"/>
      <c r="T1151" s="56"/>
      <c r="U1151" s="56"/>
      <c r="V1151" s="56"/>
      <c r="W1151" s="56"/>
      <c r="X1151" s="56"/>
      <c r="Y1151" s="56"/>
      <c r="Z1151" s="56"/>
      <c r="AA1151" s="56"/>
      <c r="AB1151" s="56"/>
      <c r="AC1151" s="56"/>
      <c r="AD1151" s="56"/>
      <c r="AE1151" s="56"/>
      <c r="AF1151" s="56"/>
      <c r="AG1151" s="56"/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  <c r="BU1151" s="56"/>
      <c r="BV1151" s="56"/>
      <c r="BW1151" s="56"/>
      <c r="BX1151" s="56"/>
      <c r="BY1151" s="56"/>
      <c r="BZ1151" s="56"/>
      <c r="CA1151" s="56"/>
      <c r="CB1151" s="56"/>
      <c r="CC1151" s="56"/>
      <c r="CD1151" s="56"/>
      <c r="CE1151" s="56"/>
      <c r="CF1151" s="56"/>
      <c r="CG1151" s="56"/>
      <c r="CH1151" s="56"/>
      <c r="CI1151" s="56"/>
      <c r="CJ1151" s="56"/>
      <c r="CK1151" s="56"/>
      <c r="CL1151" s="56"/>
      <c r="CM1151" s="56"/>
      <c r="CN1151" s="56"/>
      <c r="CO1151" s="56"/>
      <c r="CP1151" s="56"/>
      <c r="CQ1151" s="56"/>
      <c r="CR1151" s="56"/>
      <c r="CS1151" s="56"/>
      <c r="CT1151" s="56"/>
      <c r="CU1151" s="56"/>
      <c r="CV1151" s="56"/>
      <c r="CW1151" s="56"/>
      <c r="CX1151" s="56"/>
      <c r="CY1151" s="56"/>
      <c r="CZ1151" s="56"/>
      <c r="DA1151" s="56"/>
      <c r="DB1151" s="56"/>
      <c r="DC1151" s="56"/>
      <c r="DD1151" s="56"/>
      <c r="DE1151" s="56"/>
      <c r="DF1151" s="56"/>
      <c r="DG1151" s="56"/>
      <c r="DH1151" s="56"/>
      <c r="DI1151" s="56"/>
      <c r="DJ1151" s="56"/>
      <c r="DK1151" s="56"/>
      <c r="DL1151" s="56"/>
      <c r="DM1151" s="56"/>
      <c r="DN1151" s="56"/>
      <c r="DO1151" s="56"/>
      <c r="DP1151" s="56"/>
      <c r="DQ1151" s="56"/>
      <c r="DR1151" s="56"/>
      <c r="DS1151" s="56"/>
      <c r="DT1151" s="56"/>
      <c r="DU1151" s="56"/>
      <c r="DV1151" s="56"/>
      <c r="DW1151" s="56"/>
      <c r="DX1151" s="56"/>
      <c r="DY1151" s="56"/>
      <c r="DZ1151" s="56"/>
      <c r="EA1151" s="56"/>
      <c r="EB1151" s="56"/>
      <c r="EC1151" s="56"/>
      <c r="ED1151" s="56"/>
      <c r="EE1151" s="56"/>
      <c r="EF1151" s="56"/>
      <c r="EG1151" s="56"/>
      <c r="EH1151" s="56"/>
      <c r="EI1151" s="56"/>
      <c r="EJ1151" s="56"/>
      <c r="EK1151" s="56"/>
      <c r="EL1151" s="56"/>
      <c r="EM1151" s="56"/>
      <c r="EN1151" s="56"/>
      <c r="EO1151" s="56"/>
      <c r="EP1151" s="56"/>
      <c r="EQ1151" s="56"/>
      <c r="ER1151" s="56"/>
      <c r="ES1151" s="56"/>
      <c r="ET1151" s="56"/>
      <c r="EU1151" s="56"/>
      <c r="EV1151" s="56"/>
      <c r="EW1151" s="56"/>
      <c r="EX1151" s="56"/>
      <c r="EY1151" s="56"/>
      <c r="EZ1151" s="56"/>
      <c r="FA1151" s="56"/>
      <c r="FB1151" s="56"/>
      <c r="FC1151" s="56"/>
      <c r="FD1151" s="56"/>
      <c r="FE1151" s="56"/>
      <c r="FF1151" s="56"/>
      <c r="FG1151" s="56"/>
      <c r="FH1151" s="56"/>
      <c r="FI1151" s="56"/>
      <c r="FJ1151" s="56"/>
      <c r="FK1151" s="56"/>
      <c r="FL1151" s="56"/>
      <c r="FM1151" s="56"/>
      <c r="FN1151" s="56"/>
      <c r="FO1151" s="56"/>
      <c r="FP1151" s="56"/>
      <c r="FQ1151" s="56"/>
      <c r="FR1151" s="56"/>
      <c r="FS1151" s="56"/>
      <c r="FT1151" s="56"/>
      <c r="FU1151" s="56"/>
      <c r="FV1151" s="56"/>
      <c r="FW1151" s="56"/>
      <c r="FX1151" s="56"/>
      <c r="FY1151" s="56"/>
      <c r="FZ1151" s="56"/>
      <c r="GA1151" s="56"/>
      <c r="GB1151" s="56"/>
      <c r="GC1151" s="56"/>
      <c r="GD1151" s="56"/>
      <c r="GE1151" s="56"/>
      <c r="GF1151" s="56"/>
      <c r="GG1151" s="56"/>
      <c r="GH1151" s="56"/>
      <c r="GI1151" s="56"/>
      <c r="GJ1151" s="56"/>
      <c r="GK1151" s="56"/>
      <c r="GL1151" s="56"/>
      <c r="GM1151" s="56"/>
      <c r="GN1151" s="56"/>
      <c r="GO1151" s="56"/>
      <c r="GP1151" s="56"/>
      <c r="GQ1151" s="56"/>
      <c r="GR1151" s="56"/>
      <c r="GS1151" s="56"/>
      <c r="GT1151" s="56"/>
      <c r="GU1151" s="56"/>
      <c r="GV1151" s="56"/>
      <c r="GW1151" s="56"/>
      <c r="GX1151" s="56"/>
      <c r="GY1151" s="56"/>
      <c r="GZ1151" s="56"/>
      <c r="HA1151" s="56"/>
      <c r="HB1151" s="56"/>
      <c r="HC1151" s="56"/>
      <c r="HD1151" s="56"/>
      <c r="HE1151" s="56"/>
      <c r="HF1151" s="56"/>
      <c r="HG1151" s="56"/>
      <c r="HH1151" s="56"/>
      <c r="HI1151" s="56"/>
      <c r="HJ1151" s="56"/>
      <c r="HK1151" s="56"/>
      <c r="HL1151" s="56"/>
      <c r="HM1151" s="56"/>
    </row>
    <row r="1152" spans="2:221" x14ac:dyDescent="0.25">
      <c r="B1152" s="56"/>
      <c r="C1152" s="56"/>
      <c r="D1152" s="56"/>
      <c r="E1152" s="56"/>
      <c r="F1152" s="56"/>
      <c r="G1152" s="56"/>
      <c r="H1152" s="56"/>
      <c r="I1152" s="56"/>
      <c r="J1152" s="56"/>
      <c r="K1152" s="56"/>
      <c r="L1152" s="56"/>
      <c r="M1152" s="56"/>
      <c r="N1152" s="56"/>
      <c r="O1152" s="56"/>
      <c r="P1152" s="56"/>
      <c r="Q1152" s="56"/>
      <c r="R1152" s="56"/>
      <c r="S1152" s="56"/>
      <c r="T1152" s="56"/>
      <c r="U1152" s="56"/>
      <c r="V1152" s="56"/>
      <c r="W1152" s="56"/>
      <c r="X1152" s="56"/>
      <c r="Y1152" s="56"/>
      <c r="Z1152" s="56"/>
      <c r="AA1152" s="56"/>
      <c r="AB1152" s="56"/>
      <c r="AC1152" s="56"/>
      <c r="AD1152" s="56"/>
      <c r="AE1152" s="56"/>
      <c r="AF1152" s="56"/>
      <c r="AG1152" s="56"/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  <c r="BU1152" s="56"/>
      <c r="BV1152" s="56"/>
      <c r="BW1152" s="56"/>
      <c r="BX1152" s="56"/>
      <c r="BY1152" s="56"/>
      <c r="BZ1152" s="56"/>
      <c r="CA1152" s="56"/>
      <c r="CB1152" s="56"/>
      <c r="CC1152" s="56"/>
      <c r="CD1152" s="56"/>
      <c r="CE1152" s="56"/>
      <c r="CF1152" s="56"/>
      <c r="CG1152" s="56"/>
      <c r="CH1152" s="56"/>
      <c r="CI1152" s="56"/>
      <c r="CJ1152" s="56"/>
      <c r="CK1152" s="56"/>
      <c r="CL1152" s="56"/>
      <c r="CM1152" s="56"/>
      <c r="CN1152" s="56"/>
      <c r="CO1152" s="56"/>
      <c r="CP1152" s="56"/>
      <c r="CQ1152" s="56"/>
      <c r="CR1152" s="56"/>
      <c r="CS1152" s="56"/>
      <c r="CT1152" s="56"/>
      <c r="CU1152" s="56"/>
      <c r="CV1152" s="56"/>
      <c r="CW1152" s="56"/>
      <c r="CX1152" s="56"/>
      <c r="CY1152" s="56"/>
      <c r="CZ1152" s="56"/>
      <c r="DA1152" s="56"/>
      <c r="DB1152" s="56"/>
      <c r="DC1152" s="56"/>
      <c r="DD1152" s="56"/>
      <c r="DE1152" s="56"/>
      <c r="DF1152" s="56"/>
      <c r="DG1152" s="56"/>
      <c r="DH1152" s="56"/>
      <c r="DI1152" s="56"/>
      <c r="DJ1152" s="56"/>
      <c r="DK1152" s="56"/>
      <c r="DL1152" s="56"/>
      <c r="DM1152" s="56"/>
      <c r="DN1152" s="56"/>
      <c r="DO1152" s="56"/>
      <c r="DP1152" s="56"/>
      <c r="DQ1152" s="56"/>
      <c r="DR1152" s="56"/>
      <c r="DS1152" s="56"/>
      <c r="DT1152" s="56"/>
      <c r="DU1152" s="56"/>
      <c r="DV1152" s="56"/>
      <c r="DW1152" s="56"/>
      <c r="DX1152" s="56"/>
      <c r="DY1152" s="56"/>
      <c r="DZ1152" s="56"/>
      <c r="EA1152" s="56"/>
      <c r="EB1152" s="56"/>
      <c r="EC1152" s="56"/>
      <c r="ED1152" s="56"/>
      <c r="EE1152" s="56"/>
      <c r="EF1152" s="56"/>
      <c r="EG1152" s="56"/>
      <c r="EH1152" s="56"/>
      <c r="EI1152" s="56"/>
      <c r="EJ1152" s="56"/>
      <c r="EK1152" s="56"/>
      <c r="EL1152" s="56"/>
      <c r="EM1152" s="56"/>
      <c r="EN1152" s="56"/>
      <c r="EO1152" s="56"/>
      <c r="EP1152" s="56"/>
      <c r="EQ1152" s="56"/>
      <c r="ER1152" s="56"/>
      <c r="ES1152" s="56"/>
      <c r="ET1152" s="56"/>
      <c r="EU1152" s="56"/>
      <c r="EV1152" s="56"/>
      <c r="EW1152" s="56"/>
      <c r="EX1152" s="56"/>
      <c r="EY1152" s="56"/>
      <c r="EZ1152" s="56"/>
      <c r="FA1152" s="56"/>
      <c r="FB1152" s="56"/>
      <c r="FC1152" s="56"/>
      <c r="FD1152" s="56"/>
      <c r="FE1152" s="56"/>
      <c r="FF1152" s="56"/>
      <c r="FG1152" s="56"/>
      <c r="FH1152" s="56"/>
      <c r="FI1152" s="56"/>
      <c r="FJ1152" s="56"/>
      <c r="FK1152" s="56"/>
      <c r="FL1152" s="56"/>
      <c r="FM1152" s="56"/>
      <c r="FN1152" s="56"/>
      <c r="FO1152" s="56"/>
      <c r="FP1152" s="56"/>
      <c r="FQ1152" s="56"/>
      <c r="FR1152" s="56"/>
      <c r="FS1152" s="56"/>
      <c r="FT1152" s="56"/>
      <c r="FU1152" s="56"/>
      <c r="FV1152" s="56"/>
      <c r="FW1152" s="56"/>
      <c r="FX1152" s="56"/>
      <c r="FY1152" s="56"/>
      <c r="FZ1152" s="56"/>
      <c r="GA1152" s="56"/>
      <c r="GB1152" s="56"/>
      <c r="GC1152" s="56"/>
      <c r="GD1152" s="56"/>
      <c r="GE1152" s="56"/>
      <c r="GF1152" s="56"/>
      <c r="GG1152" s="56"/>
      <c r="GH1152" s="56"/>
      <c r="GI1152" s="56"/>
      <c r="GJ1152" s="56"/>
      <c r="GK1152" s="56"/>
      <c r="GL1152" s="56"/>
      <c r="GM1152" s="56"/>
      <c r="GN1152" s="56"/>
      <c r="GO1152" s="56"/>
      <c r="GP1152" s="56"/>
      <c r="GQ1152" s="56"/>
      <c r="GR1152" s="56"/>
      <c r="GS1152" s="56"/>
      <c r="GT1152" s="56"/>
      <c r="GU1152" s="56"/>
      <c r="GV1152" s="56"/>
      <c r="GW1152" s="56"/>
      <c r="GX1152" s="56"/>
      <c r="GY1152" s="56"/>
      <c r="GZ1152" s="56"/>
      <c r="HA1152" s="56"/>
      <c r="HB1152" s="56"/>
      <c r="HC1152" s="56"/>
      <c r="HD1152" s="56"/>
      <c r="HE1152" s="56"/>
      <c r="HF1152" s="56"/>
      <c r="HG1152" s="56"/>
      <c r="HH1152" s="56"/>
      <c r="HI1152" s="56"/>
      <c r="HJ1152" s="56"/>
      <c r="HK1152" s="56"/>
      <c r="HL1152" s="56"/>
      <c r="HM1152" s="56"/>
    </row>
    <row r="1153" spans="2:221" x14ac:dyDescent="0.25">
      <c r="B1153" s="56"/>
      <c r="C1153" s="56"/>
      <c r="D1153" s="56"/>
      <c r="E1153" s="56"/>
      <c r="F1153" s="56"/>
      <c r="G1153" s="56"/>
      <c r="H1153" s="56"/>
      <c r="I1153" s="56"/>
      <c r="J1153" s="56"/>
      <c r="K1153" s="56"/>
      <c r="L1153" s="56"/>
      <c r="M1153" s="56"/>
      <c r="N1153" s="56"/>
      <c r="O1153" s="56"/>
      <c r="P1153" s="56"/>
      <c r="Q1153" s="56"/>
      <c r="R1153" s="56"/>
      <c r="S1153" s="56"/>
      <c r="T1153" s="56"/>
      <c r="U1153" s="56"/>
      <c r="V1153" s="56"/>
      <c r="W1153" s="56"/>
      <c r="X1153" s="56"/>
      <c r="Y1153" s="56"/>
      <c r="Z1153" s="56"/>
      <c r="AA1153" s="56"/>
      <c r="AB1153" s="56"/>
      <c r="AC1153" s="56"/>
      <c r="AD1153" s="56"/>
      <c r="AE1153" s="56"/>
      <c r="AF1153" s="56"/>
      <c r="AG1153" s="56"/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/>
      <c r="BF1153" s="56"/>
      <c r="BG1153" s="56"/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  <c r="BU1153" s="56"/>
      <c r="BV1153" s="56"/>
      <c r="BW1153" s="56"/>
      <c r="BX1153" s="56"/>
      <c r="BY1153" s="56"/>
      <c r="BZ1153" s="56"/>
      <c r="CA1153" s="56"/>
      <c r="CB1153" s="56"/>
      <c r="CC1153" s="56"/>
      <c r="CD1153" s="56"/>
      <c r="CE1153" s="56"/>
      <c r="CF1153" s="56"/>
      <c r="CG1153" s="56"/>
      <c r="CH1153" s="56"/>
      <c r="CI1153" s="56"/>
      <c r="CJ1153" s="56"/>
      <c r="CK1153" s="56"/>
      <c r="CL1153" s="56"/>
      <c r="CM1153" s="56"/>
      <c r="CN1153" s="56"/>
      <c r="CO1153" s="56"/>
      <c r="CP1153" s="56"/>
      <c r="CQ1153" s="56"/>
      <c r="CR1153" s="56"/>
      <c r="CS1153" s="56"/>
      <c r="CT1153" s="56"/>
      <c r="CU1153" s="56"/>
      <c r="CV1153" s="56"/>
      <c r="CW1153" s="56"/>
      <c r="CX1153" s="56"/>
      <c r="CY1153" s="56"/>
      <c r="CZ1153" s="56"/>
      <c r="DA1153" s="56"/>
      <c r="DB1153" s="56"/>
      <c r="DC1153" s="56"/>
      <c r="DD1153" s="56"/>
      <c r="DE1153" s="56"/>
      <c r="DF1153" s="56"/>
      <c r="DG1153" s="56"/>
      <c r="DH1153" s="56"/>
      <c r="DI1153" s="56"/>
      <c r="DJ1153" s="56"/>
      <c r="DK1153" s="56"/>
      <c r="DL1153" s="56"/>
      <c r="DM1153" s="56"/>
      <c r="DN1153" s="56"/>
      <c r="DO1153" s="56"/>
      <c r="DP1153" s="56"/>
      <c r="DQ1153" s="56"/>
      <c r="DR1153" s="56"/>
      <c r="DS1153" s="56"/>
      <c r="DT1153" s="56"/>
      <c r="DU1153" s="56"/>
      <c r="DV1153" s="56"/>
      <c r="DW1153" s="56"/>
      <c r="DX1153" s="56"/>
      <c r="DY1153" s="56"/>
      <c r="DZ1153" s="56"/>
      <c r="EA1153" s="56"/>
      <c r="EB1153" s="56"/>
      <c r="EC1153" s="56"/>
      <c r="ED1153" s="56"/>
      <c r="EE1153" s="56"/>
      <c r="EF1153" s="56"/>
      <c r="EG1153" s="56"/>
      <c r="EH1153" s="56"/>
      <c r="EI1153" s="56"/>
      <c r="EJ1153" s="56"/>
      <c r="EK1153" s="56"/>
      <c r="EL1153" s="56"/>
      <c r="EM1153" s="56"/>
      <c r="EN1153" s="56"/>
      <c r="EO1153" s="56"/>
      <c r="EP1153" s="56"/>
      <c r="EQ1153" s="56"/>
      <c r="ER1153" s="56"/>
      <c r="ES1153" s="56"/>
      <c r="ET1153" s="56"/>
      <c r="EU1153" s="56"/>
      <c r="EV1153" s="56"/>
      <c r="EW1153" s="56"/>
      <c r="EX1153" s="56"/>
      <c r="EY1153" s="56"/>
      <c r="EZ1153" s="56"/>
      <c r="FA1153" s="56"/>
      <c r="FB1153" s="56"/>
      <c r="FC1153" s="56"/>
      <c r="FD1153" s="56"/>
      <c r="FE1153" s="56"/>
      <c r="FF1153" s="56"/>
      <c r="FG1153" s="56"/>
      <c r="FH1153" s="56"/>
      <c r="FI1153" s="56"/>
      <c r="FJ1153" s="56"/>
      <c r="FK1153" s="56"/>
      <c r="FL1153" s="56"/>
      <c r="FM1153" s="56"/>
      <c r="FN1153" s="56"/>
      <c r="FO1153" s="56"/>
      <c r="FP1153" s="56"/>
      <c r="FQ1153" s="56"/>
      <c r="FR1153" s="56"/>
      <c r="FS1153" s="56"/>
      <c r="FT1153" s="56"/>
      <c r="FU1153" s="56"/>
      <c r="FV1153" s="56"/>
      <c r="FW1153" s="56"/>
      <c r="FX1153" s="56"/>
      <c r="FY1153" s="56"/>
      <c r="FZ1153" s="56"/>
      <c r="GA1153" s="56"/>
      <c r="GB1153" s="56"/>
      <c r="GC1153" s="56"/>
      <c r="GD1153" s="56"/>
      <c r="GE1153" s="56"/>
      <c r="GF1153" s="56"/>
      <c r="GG1153" s="56"/>
      <c r="GH1153" s="56"/>
      <c r="GI1153" s="56"/>
      <c r="GJ1153" s="56"/>
      <c r="GK1153" s="56"/>
      <c r="GL1153" s="56"/>
      <c r="GM1153" s="56"/>
      <c r="GN1153" s="56"/>
      <c r="GO1153" s="56"/>
      <c r="GP1153" s="56"/>
      <c r="GQ1153" s="56"/>
      <c r="GR1153" s="56"/>
      <c r="GS1153" s="56"/>
      <c r="GT1153" s="56"/>
      <c r="GU1153" s="56"/>
      <c r="GV1153" s="56"/>
      <c r="GW1153" s="56"/>
      <c r="GX1153" s="56"/>
      <c r="GY1153" s="56"/>
      <c r="GZ1153" s="56"/>
      <c r="HA1153" s="56"/>
      <c r="HB1153" s="56"/>
      <c r="HC1153" s="56"/>
      <c r="HD1153" s="56"/>
      <c r="HE1153" s="56"/>
      <c r="HF1153" s="56"/>
      <c r="HG1153" s="56"/>
      <c r="HH1153" s="56"/>
      <c r="HI1153" s="56"/>
      <c r="HJ1153" s="56"/>
      <c r="HK1153" s="56"/>
      <c r="HL1153" s="56"/>
      <c r="HM1153" s="56"/>
    </row>
    <row r="1154" spans="2:221" x14ac:dyDescent="0.25">
      <c r="B1154" s="56"/>
      <c r="C1154" s="56"/>
      <c r="D1154" s="56"/>
      <c r="E1154" s="56"/>
      <c r="F1154" s="56"/>
      <c r="G1154" s="56"/>
      <c r="H1154" s="56"/>
      <c r="I1154" s="56"/>
      <c r="J1154" s="56"/>
      <c r="K1154" s="56"/>
      <c r="L1154" s="56"/>
      <c r="M1154" s="56"/>
      <c r="N1154" s="56"/>
      <c r="O1154" s="56"/>
      <c r="P1154" s="56"/>
      <c r="Q1154" s="56"/>
      <c r="R1154" s="56"/>
      <c r="S1154" s="56"/>
      <c r="T1154" s="56"/>
      <c r="U1154" s="56"/>
      <c r="V1154" s="56"/>
      <c r="W1154" s="56"/>
      <c r="X1154" s="56"/>
      <c r="Y1154" s="56"/>
      <c r="Z1154" s="56"/>
      <c r="AA1154" s="56"/>
      <c r="AB1154" s="56"/>
      <c r="AC1154" s="56"/>
      <c r="AD1154" s="56"/>
      <c r="AE1154" s="56"/>
      <c r="AF1154" s="56"/>
      <c r="AG1154" s="56"/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  <c r="BU1154" s="56"/>
      <c r="BV1154" s="56"/>
      <c r="BW1154" s="56"/>
      <c r="BX1154" s="56"/>
      <c r="BY1154" s="56"/>
      <c r="BZ1154" s="56"/>
      <c r="CA1154" s="56"/>
      <c r="CB1154" s="56"/>
      <c r="CC1154" s="56"/>
      <c r="CD1154" s="56"/>
      <c r="CE1154" s="56"/>
      <c r="CF1154" s="56"/>
      <c r="CG1154" s="56"/>
      <c r="CH1154" s="56"/>
      <c r="CI1154" s="56"/>
      <c r="CJ1154" s="56"/>
      <c r="CK1154" s="56"/>
      <c r="CL1154" s="56"/>
      <c r="CM1154" s="56"/>
      <c r="CN1154" s="56"/>
      <c r="CO1154" s="56"/>
      <c r="CP1154" s="56"/>
      <c r="CQ1154" s="56"/>
      <c r="CR1154" s="56"/>
      <c r="CS1154" s="56"/>
      <c r="CT1154" s="56"/>
      <c r="CU1154" s="56"/>
      <c r="CV1154" s="56"/>
      <c r="CW1154" s="56"/>
      <c r="CX1154" s="56"/>
      <c r="CY1154" s="56"/>
      <c r="CZ1154" s="56"/>
      <c r="DA1154" s="56"/>
      <c r="DB1154" s="56"/>
      <c r="DC1154" s="56"/>
      <c r="DD1154" s="56"/>
      <c r="DE1154" s="56"/>
      <c r="DF1154" s="56"/>
      <c r="DG1154" s="56"/>
      <c r="DH1154" s="56"/>
      <c r="DI1154" s="56"/>
      <c r="DJ1154" s="56"/>
      <c r="DK1154" s="56"/>
      <c r="DL1154" s="56"/>
      <c r="DM1154" s="56"/>
      <c r="DN1154" s="56"/>
      <c r="DO1154" s="56"/>
      <c r="DP1154" s="56"/>
      <c r="DQ1154" s="56"/>
      <c r="DR1154" s="56"/>
      <c r="DS1154" s="56"/>
      <c r="DT1154" s="56"/>
      <c r="DU1154" s="56"/>
      <c r="DV1154" s="56"/>
      <c r="DW1154" s="56"/>
      <c r="DX1154" s="56"/>
      <c r="DY1154" s="56"/>
      <c r="DZ1154" s="56"/>
      <c r="EA1154" s="56"/>
      <c r="EB1154" s="56"/>
      <c r="EC1154" s="56"/>
      <c r="ED1154" s="56"/>
      <c r="EE1154" s="56"/>
      <c r="EF1154" s="56"/>
      <c r="EG1154" s="56"/>
      <c r="EH1154" s="56"/>
      <c r="EI1154" s="56"/>
      <c r="EJ1154" s="56"/>
      <c r="EK1154" s="56"/>
      <c r="EL1154" s="56"/>
      <c r="EM1154" s="56"/>
      <c r="EN1154" s="56"/>
      <c r="EO1154" s="56"/>
      <c r="EP1154" s="56"/>
      <c r="EQ1154" s="56"/>
      <c r="ER1154" s="56"/>
      <c r="ES1154" s="56"/>
      <c r="ET1154" s="56"/>
      <c r="EU1154" s="56"/>
      <c r="EV1154" s="56"/>
      <c r="EW1154" s="56"/>
      <c r="EX1154" s="56"/>
      <c r="EY1154" s="56"/>
      <c r="EZ1154" s="56"/>
      <c r="FA1154" s="56"/>
      <c r="FB1154" s="56"/>
      <c r="FC1154" s="56"/>
      <c r="FD1154" s="56"/>
      <c r="FE1154" s="56"/>
      <c r="FF1154" s="56"/>
      <c r="FG1154" s="56"/>
      <c r="FH1154" s="56"/>
      <c r="FI1154" s="56"/>
      <c r="FJ1154" s="56"/>
      <c r="FK1154" s="56"/>
      <c r="FL1154" s="56"/>
      <c r="FM1154" s="56"/>
      <c r="FN1154" s="56"/>
      <c r="FO1154" s="56"/>
      <c r="FP1154" s="56"/>
      <c r="FQ1154" s="56"/>
      <c r="FR1154" s="56"/>
      <c r="FS1154" s="56"/>
      <c r="FT1154" s="56"/>
      <c r="FU1154" s="56"/>
      <c r="FV1154" s="56"/>
      <c r="FW1154" s="56"/>
      <c r="FX1154" s="56"/>
      <c r="FY1154" s="56"/>
      <c r="FZ1154" s="56"/>
      <c r="GA1154" s="56"/>
      <c r="GB1154" s="56"/>
      <c r="GC1154" s="56"/>
      <c r="GD1154" s="56"/>
      <c r="GE1154" s="56"/>
      <c r="GF1154" s="56"/>
      <c r="GG1154" s="56"/>
      <c r="GH1154" s="56"/>
      <c r="GI1154" s="56"/>
      <c r="GJ1154" s="56"/>
      <c r="GK1154" s="56"/>
      <c r="GL1154" s="56"/>
      <c r="GM1154" s="56"/>
      <c r="GN1154" s="56"/>
      <c r="GO1154" s="56"/>
      <c r="GP1154" s="56"/>
      <c r="GQ1154" s="56"/>
      <c r="GR1154" s="56"/>
      <c r="GS1154" s="56"/>
      <c r="GT1154" s="56"/>
      <c r="GU1154" s="56"/>
      <c r="GV1154" s="56"/>
      <c r="GW1154" s="56"/>
      <c r="GX1154" s="56"/>
      <c r="GY1154" s="56"/>
      <c r="GZ1154" s="56"/>
      <c r="HA1154" s="56"/>
      <c r="HB1154" s="56"/>
      <c r="HC1154" s="56"/>
      <c r="HD1154" s="56"/>
      <c r="HE1154" s="56"/>
      <c r="HF1154" s="56"/>
      <c r="HG1154" s="56"/>
      <c r="HH1154" s="56"/>
      <c r="HI1154" s="56"/>
      <c r="HJ1154" s="56"/>
      <c r="HK1154" s="56"/>
      <c r="HL1154" s="56"/>
      <c r="HM1154" s="56"/>
    </row>
    <row r="1155" spans="2:221" x14ac:dyDescent="0.25">
      <c r="B1155" s="56"/>
      <c r="C1155" s="56"/>
      <c r="D1155" s="56"/>
      <c r="E1155" s="56"/>
      <c r="F1155" s="56"/>
      <c r="G1155" s="56"/>
      <c r="H1155" s="56"/>
      <c r="I1155" s="56"/>
      <c r="J1155" s="56"/>
      <c r="K1155" s="56"/>
      <c r="L1155" s="56"/>
      <c r="M1155" s="56"/>
      <c r="N1155" s="56"/>
      <c r="O1155" s="56"/>
      <c r="P1155" s="56"/>
      <c r="Q1155" s="56"/>
      <c r="R1155" s="56"/>
      <c r="S1155" s="56"/>
      <c r="T1155" s="56"/>
      <c r="U1155" s="56"/>
      <c r="V1155" s="56"/>
      <c r="W1155" s="56"/>
      <c r="X1155" s="56"/>
      <c r="Y1155" s="56"/>
      <c r="Z1155" s="56"/>
      <c r="AA1155" s="56"/>
      <c r="AB1155" s="56"/>
      <c r="AC1155" s="56"/>
      <c r="AD1155" s="56"/>
      <c r="AE1155" s="56"/>
      <c r="AF1155" s="56"/>
      <c r="AG1155" s="56"/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/>
      <c r="BF1155" s="56"/>
      <c r="BG1155" s="56"/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  <c r="BU1155" s="56"/>
      <c r="BV1155" s="56"/>
      <c r="BW1155" s="56"/>
      <c r="BX1155" s="56"/>
      <c r="BY1155" s="56"/>
      <c r="BZ1155" s="56"/>
      <c r="CA1155" s="56"/>
      <c r="CB1155" s="56"/>
      <c r="CC1155" s="56"/>
      <c r="CD1155" s="56"/>
      <c r="CE1155" s="56"/>
      <c r="CF1155" s="56"/>
      <c r="CG1155" s="56"/>
      <c r="CH1155" s="56"/>
      <c r="CI1155" s="56"/>
      <c r="CJ1155" s="56"/>
      <c r="CK1155" s="56"/>
      <c r="CL1155" s="56"/>
      <c r="CM1155" s="56"/>
      <c r="CN1155" s="56"/>
      <c r="CO1155" s="56"/>
      <c r="CP1155" s="56"/>
      <c r="CQ1155" s="56"/>
      <c r="CR1155" s="56"/>
      <c r="CS1155" s="56"/>
      <c r="CT1155" s="56"/>
      <c r="CU1155" s="56"/>
      <c r="CV1155" s="56"/>
      <c r="CW1155" s="56"/>
      <c r="CX1155" s="56"/>
      <c r="CY1155" s="56"/>
      <c r="CZ1155" s="56"/>
      <c r="DA1155" s="56"/>
      <c r="DB1155" s="56"/>
      <c r="DC1155" s="56"/>
      <c r="DD1155" s="56"/>
      <c r="DE1155" s="56"/>
      <c r="DF1155" s="56"/>
      <c r="DG1155" s="56"/>
      <c r="DH1155" s="56"/>
      <c r="DI1155" s="56"/>
      <c r="DJ1155" s="56"/>
      <c r="DK1155" s="56"/>
      <c r="DL1155" s="56"/>
      <c r="DM1155" s="56"/>
      <c r="DN1155" s="56"/>
      <c r="DO1155" s="56"/>
      <c r="DP1155" s="56"/>
      <c r="DQ1155" s="56"/>
      <c r="DR1155" s="56"/>
      <c r="DS1155" s="56"/>
      <c r="DT1155" s="56"/>
      <c r="DU1155" s="56"/>
      <c r="DV1155" s="56"/>
      <c r="DW1155" s="56"/>
      <c r="DX1155" s="56"/>
      <c r="DY1155" s="56"/>
      <c r="DZ1155" s="56"/>
      <c r="EA1155" s="56"/>
      <c r="EB1155" s="56"/>
      <c r="EC1155" s="56"/>
      <c r="ED1155" s="56"/>
      <c r="EE1155" s="56"/>
      <c r="EF1155" s="56"/>
      <c r="EG1155" s="56"/>
      <c r="EH1155" s="56"/>
      <c r="EI1155" s="56"/>
      <c r="EJ1155" s="56"/>
      <c r="EK1155" s="56"/>
      <c r="EL1155" s="56"/>
      <c r="EM1155" s="56"/>
      <c r="EN1155" s="56"/>
      <c r="EO1155" s="56"/>
      <c r="EP1155" s="56"/>
      <c r="EQ1155" s="56"/>
      <c r="ER1155" s="56"/>
      <c r="ES1155" s="56"/>
      <c r="ET1155" s="56"/>
      <c r="EU1155" s="56"/>
      <c r="EV1155" s="56"/>
      <c r="EW1155" s="56"/>
      <c r="EX1155" s="56"/>
      <c r="EY1155" s="56"/>
      <c r="EZ1155" s="56"/>
      <c r="FA1155" s="56"/>
      <c r="FB1155" s="56"/>
      <c r="FC1155" s="56"/>
      <c r="FD1155" s="56"/>
      <c r="FE1155" s="56"/>
      <c r="FF1155" s="56"/>
      <c r="FG1155" s="56"/>
      <c r="FH1155" s="56"/>
      <c r="FI1155" s="56"/>
      <c r="FJ1155" s="56"/>
      <c r="FK1155" s="56"/>
      <c r="FL1155" s="56"/>
      <c r="FM1155" s="56"/>
      <c r="FN1155" s="56"/>
      <c r="FO1155" s="56"/>
      <c r="FP1155" s="56"/>
      <c r="FQ1155" s="56"/>
      <c r="FR1155" s="56"/>
      <c r="FS1155" s="56"/>
      <c r="FT1155" s="56"/>
      <c r="FU1155" s="56"/>
      <c r="FV1155" s="56"/>
      <c r="FW1155" s="56"/>
      <c r="FX1155" s="56"/>
      <c r="FY1155" s="56"/>
      <c r="FZ1155" s="56"/>
      <c r="GA1155" s="56"/>
      <c r="GB1155" s="56"/>
      <c r="GC1155" s="56"/>
      <c r="GD1155" s="56"/>
      <c r="GE1155" s="56"/>
      <c r="GF1155" s="56"/>
      <c r="GG1155" s="56"/>
      <c r="GH1155" s="56"/>
      <c r="GI1155" s="56"/>
      <c r="GJ1155" s="56"/>
      <c r="GK1155" s="56"/>
      <c r="GL1155" s="56"/>
      <c r="GM1155" s="56"/>
      <c r="GN1155" s="56"/>
      <c r="GO1155" s="56"/>
      <c r="GP1155" s="56"/>
      <c r="GQ1155" s="56"/>
      <c r="GR1155" s="56"/>
      <c r="GS1155" s="56"/>
      <c r="GT1155" s="56"/>
      <c r="GU1155" s="56"/>
      <c r="GV1155" s="56"/>
      <c r="GW1155" s="56"/>
      <c r="GX1155" s="56"/>
      <c r="GY1155" s="56"/>
      <c r="GZ1155" s="56"/>
      <c r="HA1155" s="56"/>
      <c r="HB1155" s="56"/>
      <c r="HC1155" s="56"/>
      <c r="HD1155" s="56"/>
      <c r="HE1155" s="56"/>
      <c r="HF1155" s="56"/>
      <c r="HG1155" s="56"/>
      <c r="HH1155" s="56"/>
      <c r="HI1155" s="56"/>
      <c r="HJ1155" s="56"/>
      <c r="HK1155" s="56"/>
      <c r="HL1155" s="56"/>
      <c r="HM1155" s="56"/>
    </row>
    <row r="1156" spans="2:221" x14ac:dyDescent="0.25">
      <c r="B1156" s="56"/>
      <c r="C1156" s="56"/>
      <c r="D1156" s="56"/>
      <c r="E1156" s="56"/>
      <c r="F1156" s="56"/>
      <c r="G1156" s="56"/>
      <c r="H1156" s="56"/>
      <c r="I1156" s="56"/>
      <c r="J1156" s="56"/>
      <c r="K1156" s="56"/>
      <c r="L1156" s="56"/>
      <c r="M1156" s="56"/>
      <c r="N1156" s="56"/>
      <c r="O1156" s="56"/>
      <c r="P1156" s="56"/>
      <c r="Q1156" s="56"/>
      <c r="R1156" s="56"/>
      <c r="S1156" s="56"/>
      <c r="T1156" s="56"/>
      <c r="U1156" s="56"/>
      <c r="V1156" s="56"/>
      <c r="W1156" s="56"/>
      <c r="X1156" s="56"/>
      <c r="Y1156" s="56"/>
      <c r="Z1156" s="56"/>
      <c r="AA1156" s="56"/>
      <c r="AB1156" s="56"/>
      <c r="AC1156" s="56"/>
      <c r="AD1156" s="56"/>
      <c r="AE1156" s="56"/>
      <c r="AF1156" s="56"/>
      <c r="AG1156" s="56"/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  <c r="BU1156" s="56"/>
      <c r="BV1156" s="56"/>
      <c r="BW1156" s="56"/>
      <c r="BX1156" s="56"/>
      <c r="BY1156" s="56"/>
      <c r="BZ1156" s="56"/>
      <c r="CA1156" s="56"/>
      <c r="CB1156" s="56"/>
      <c r="CC1156" s="56"/>
      <c r="CD1156" s="56"/>
      <c r="CE1156" s="56"/>
      <c r="CF1156" s="56"/>
      <c r="CG1156" s="56"/>
      <c r="CH1156" s="56"/>
      <c r="CI1156" s="56"/>
      <c r="CJ1156" s="56"/>
      <c r="CK1156" s="56"/>
      <c r="CL1156" s="56"/>
      <c r="CM1156" s="56"/>
      <c r="CN1156" s="56"/>
      <c r="CO1156" s="56"/>
      <c r="CP1156" s="56"/>
      <c r="CQ1156" s="56"/>
      <c r="CR1156" s="56"/>
      <c r="CS1156" s="56"/>
      <c r="CT1156" s="56"/>
      <c r="CU1156" s="56"/>
      <c r="CV1156" s="56"/>
      <c r="CW1156" s="56"/>
      <c r="CX1156" s="56"/>
      <c r="CY1156" s="56"/>
      <c r="CZ1156" s="56"/>
      <c r="DA1156" s="56"/>
      <c r="DB1156" s="56"/>
      <c r="DC1156" s="56"/>
      <c r="DD1156" s="56"/>
      <c r="DE1156" s="56"/>
      <c r="DF1156" s="56"/>
      <c r="DG1156" s="56"/>
      <c r="DH1156" s="56"/>
      <c r="DI1156" s="56"/>
      <c r="DJ1156" s="56"/>
      <c r="DK1156" s="56"/>
      <c r="DL1156" s="56"/>
      <c r="DM1156" s="56"/>
      <c r="DN1156" s="56"/>
      <c r="DO1156" s="56"/>
      <c r="DP1156" s="56"/>
      <c r="DQ1156" s="56"/>
      <c r="DR1156" s="56"/>
      <c r="DS1156" s="56"/>
      <c r="DT1156" s="56"/>
      <c r="DU1156" s="56"/>
      <c r="DV1156" s="56"/>
      <c r="DW1156" s="56"/>
      <c r="DX1156" s="56"/>
      <c r="DY1156" s="56"/>
      <c r="DZ1156" s="56"/>
      <c r="EA1156" s="56"/>
      <c r="EB1156" s="56"/>
      <c r="EC1156" s="56"/>
      <c r="ED1156" s="56"/>
      <c r="EE1156" s="56"/>
      <c r="EF1156" s="56"/>
      <c r="EG1156" s="56"/>
      <c r="EH1156" s="56"/>
      <c r="EI1156" s="56"/>
      <c r="EJ1156" s="56"/>
      <c r="EK1156" s="56"/>
      <c r="EL1156" s="56"/>
      <c r="EM1156" s="56"/>
      <c r="EN1156" s="56"/>
      <c r="EO1156" s="56"/>
      <c r="EP1156" s="56"/>
      <c r="EQ1156" s="56"/>
      <c r="ER1156" s="56"/>
      <c r="ES1156" s="56"/>
      <c r="ET1156" s="56"/>
      <c r="EU1156" s="56"/>
      <c r="EV1156" s="56"/>
      <c r="EW1156" s="56"/>
      <c r="EX1156" s="56"/>
      <c r="EY1156" s="56"/>
      <c r="EZ1156" s="56"/>
      <c r="FA1156" s="56"/>
      <c r="FB1156" s="56"/>
      <c r="FC1156" s="56"/>
      <c r="FD1156" s="56"/>
      <c r="FE1156" s="56"/>
      <c r="FF1156" s="56"/>
      <c r="FG1156" s="56"/>
      <c r="FH1156" s="56"/>
      <c r="FI1156" s="56"/>
      <c r="FJ1156" s="56"/>
      <c r="FK1156" s="56"/>
      <c r="FL1156" s="56"/>
      <c r="FM1156" s="56"/>
      <c r="FN1156" s="56"/>
      <c r="FO1156" s="56"/>
      <c r="FP1156" s="56"/>
      <c r="FQ1156" s="56"/>
      <c r="FR1156" s="56"/>
      <c r="FS1156" s="56"/>
      <c r="FT1156" s="56"/>
      <c r="FU1156" s="56"/>
      <c r="FV1156" s="56"/>
      <c r="FW1156" s="56"/>
      <c r="FX1156" s="56"/>
      <c r="FY1156" s="56"/>
      <c r="FZ1156" s="56"/>
      <c r="GA1156" s="56"/>
      <c r="GB1156" s="56"/>
      <c r="GC1156" s="56"/>
      <c r="GD1156" s="56"/>
      <c r="GE1156" s="56"/>
      <c r="GF1156" s="56"/>
      <c r="GG1156" s="56"/>
      <c r="GH1156" s="56"/>
      <c r="GI1156" s="56"/>
      <c r="GJ1156" s="56"/>
      <c r="GK1156" s="56"/>
      <c r="GL1156" s="56"/>
      <c r="GM1156" s="56"/>
      <c r="GN1156" s="56"/>
      <c r="GO1156" s="56"/>
      <c r="GP1156" s="56"/>
      <c r="GQ1156" s="56"/>
      <c r="GR1156" s="56"/>
      <c r="GS1156" s="56"/>
      <c r="GT1156" s="56"/>
      <c r="GU1156" s="56"/>
      <c r="GV1156" s="56"/>
      <c r="GW1156" s="56"/>
      <c r="GX1156" s="56"/>
      <c r="GY1156" s="56"/>
      <c r="GZ1156" s="56"/>
      <c r="HA1156" s="56"/>
      <c r="HB1156" s="56"/>
      <c r="HC1156" s="56"/>
      <c r="HD1156" s="56"/>
      <c r="HE1156" s="56"/>
      <c r="HF1156" s="56"/>
      <c r="HG1156" s="56"/>
      <c r="HH1156" s="56"/>
      <c r="HI1156" s="56"/>
      <c r="HJ1156" s="56"/>
      <c r="HK1156" s="56"/>
      <c r="HL1156" s="56"/>
      <c r="HM1156" s="56"/>
    </row>
    <row r="1157" spans="2:221" x14ac:dyDescent="0.25">
      <c r="B1157" s="56"/>
      <c r="C1157" s="56"/>
      <c r="D1157" s="56"/>
      <c r="E1157" s="56"/>
      <c r="F1157" s="56"/>
      <c r="G1157" s="56"/>
      <c r="H1157" s="56"/>
      <c r="I1157" s="56"/>
      <c r="J1157" s="56"/>
      <c r="K1157" s="56"/>
      <c r="L1157" s="56"/>
      <c r="M1157" s="56"/>
      <c r="N1157" s="56"/>
      <c r="O1157" s="56"/>
      <c r="P1157" s="56"/>
      <c r="Q1157" s="56"/>
      <c r="R1157" s="56"/>
      <c r="S1157" s="56"/>
      <c r="T1157" s="56"/>
      <c r="U1157" s="56"/>
      <c r="V1157" s="56"/>
      <c r="W1157" s="56"/>
      <c r="X1157" s="56"/>
      <c r="Y1157" s="56"/>
      <c r="Z1157" s="56"/>
      <c r="AA1157" s="56"/>
      <c r="AB1157" s="56"/>
      <c r="AC1157" s="56"/>
      <c r="AD1157" s="56"/>
      <c r="AE1157" s="56"/>
      <c r="AF1157" s="56"/>
      <c r="AG1157" s="56"/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56"/>
      <c r="BZ1157" s="56"/>
      <c r="CA1157" s="56"/>
      <c r="CB1157" s="56"/>
      <c r="CC1157" s="56"/>
      <c r="CD1157" s="56"/>
      <c r="CE1157" s="56"/>
      <c r="CF1157" s="56"/>
      <c r="CG1157" s="56"/>
      <c r="CH1157" s="56"/>
      <c r="CI1157" s="56"/>
      <c r="CJ1157" s="56"/>
      <c r="CK1157" s="56"/>
      <c r="CL1157" s="56"/>
      <c r="CM1157" s="56"/>
      <c r="CN1157" s="56"/>
      <c r="CO1157" s="56"/>
      <c r="CP1157" s="56"/>
      <c r="CQ1157" s="56"/>
      <c r="CR1157" s="56"/>
      <c r="CS1157" s="56"/>
      <c r="CT1157" s="56"/>
      <c r="CU1157" s="56"/>
      <c r="CV1157" s="56"/>
      <c r="CW1157" s="56"/>
      <c r="CX1157" s="56"/>
      <c r="CY1157" s="56"/>
      <c r="CZ1157" s="56"/>
      <c r="DA1157" s="56"/>
      <c r="DB1157" s="56"/>
      <c r="DC1157" s="56"/>
      <c r="DD1157" s="56"/>
      <c r="DE1157" s="56"/>
      <c r="DF1157" s="56"/>
      <c r="DG1157" s="56"/>
      <c r="DH1157" s="56"/>
      <c r="DI1157" s="56"/>
      <c r="DJ1157" s="56"/>
      <c r="DK1157" s="56"/>
      <c r="DL1157" s="56"/>
      <c r="DM1157" s="56"/>
      <c r="DN1157" s="56"/>
      <c r="DO1157" s="56"/>
      <c r="DP1157" s="56"/>
      <c r="DQ1157" s="56"/>
      <c r="DR1157" s="56"/>
      <c r="DS1157" s="56"/>
      <c r="DT1157" s="56"/>
      <c r="DU1157" s="56"/>
      <c r="DV1157" s="56"/>
      <c r="DW1157" s="56"/>
      <c r="DX1157" s="56"/>
      <c r="DY1157" s="56"/>
      <c r="DZ1157" s="56"/>
      <c r="EA1157" s="56"/>
      <c r="EB1157" s="56"/>
      <c r="EC1157" s="56"/>
      <c r="ED1157" s="56"/>
      <c r="EE1157" s="56"/>
      <c r="EF1157" s="56"/>
      <c r="EG1157" s="56"/>
      <c r="EH1157" s="56"/>
      <c r="EI1157" s="56"/>
      <c r="EJ1157" s="56"/>
      <c r="EK1157" s="56"/>
      <c r="EL1157" s="56"/>
      <c r="EM1157" s="56"/>
      <c r="EN1157" s="56"/>
      <c r="EO1157" s="56"/>
      <c r="EP1157" s="56"/>
      <c r="EQ1157" s="56"/>
      <c r="ER1157" s="56"/>
      <c r="ES1157" s="56"/>
      <c r="ET1157" s="56"/>
      <c r="EU1157" s="56"/>
      <c r="EV1157" s="56"/>
      <c r="EW1157" s="56"/>
      <c r="EX1157" s="56"/>
      <c r="EY1157" s="56"/>
      <c r="EZ1157" s="56"/>
      <c r="FA1157" s="56"/>
      <c r="FB1157" s="56"/>
      <c r="FC1157" s="56"/>
      <c r="FD1157" s="56"/>
      <c r="FE1157" s="56"/>
      <c r="FF1157" s="56"/>
      <c r="FG1157" s="56"/>
      <c r="FH1157" s="56"/>
      <c r="FI1157" s="56"/>
      <c r="FJ1157" s="56"/>
      <c r="FK1157" s="56"/>
      <c r="FL1157" s="56"/>
      <c r="FM1157" s="56"/>
      <c r="FN1157" s="56"/>
      <c r="FO1157" s="56"/>
      <c r="FP1157" s="56"/>
      <c r="FQ1157" s="56"/>
      <c r="FR1157" s="56"/>
      <c r="FS1157" s="56"/>
      <c r="FT1157" s="56"/>
      <c r="FU1157" s="56"/>
      <c r="FV1157" s="56"/>
      <c r="FW1157" s="56"/>
      <c r="FX1157" s="56"/>
      <c r="FY1157" s="56"/>
      <c r="FZ1157" s="56"/>
      <c r="GA1157" s="56"/>
      <c r="GB1157" s="56"/>
      <c r="GC1157" s="56"/>
      <c r="GD1157" s="56"/>
      <c r="GE1157" s="56"/>
      <c r="GF1157" s="56"/>
      <c r="GG1157" s="56"/>
      <c r="GH1157" s="56"/>
      <c r="GI1157" s="56"/>
      <c r="GJ1157" s="56"/>
      <c r="GK1157" s="56"/>
      <c r="GL1157" s="56"/>
      <c r="GM1157" s="56"/>
      <c r="GN1157" s="56"/>
      <c r="GO1157" s="56"/>
      <c r="GP1157" s="56"/>
      <c r="GQ1157" s="56"/>
      <c r="GR1157" s="56"/>
      <c r="GS1157" s="56"/>
      <c r="GT1157" s="56"/>
      <c r="GU1157" s="56"/>
      <c r="GV1157" s="56"/>
      <c r="GW1157" s="56"/>
      <c r="GX1157" s="56"/>
      <c r="GY1157" s="56"/>
      <c r="GZ1157" s="56"/>
      <c r="HA1157" s="56"/>
      <c r="HB1157" s="56"/>
      <c r="HC1157" s="56"/>
      <c r="HD1157" s="56"/>
      <c r="HE1157" s="56"/>
      <c r="HF1157" s="56"/>
      <c r="HG1157" s="56"/>
      <c r="HH1157" s="56"/>
      <c r="HI1157" s="56"/>
      <c r="HJ1157" s="56"/>
      <c r="HK1157" s="56"/>
      <c r="HL1157" s="56"/>
      <c r="HM1157" s="56"/>
    </row>
    <row r="1158" spans="2:221" x14ac:dyDescent="0.25">
      <c r="B1158" s="56"/>
      <c r="C1158" s="56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6"/>
      <c r="O1158" s="56"/>
      <c r="P1158" s="56"/>
      <c r="Q1158" s="56"/>
      <c r="R1158" s="56"/>
      <c r="S1158" s="56"/>
      <c r="T1158" s="56"/>
      <c r="U1158" s="56"/>
      <c r="V1158" s="56"/>
      <c r="W1158" s="56"/>
      <c r="X1158" s="56"/>
      <c r="Y1158" s="56"/>
      <c r="Z1158" s="56"/>
      <c r="AA1158" s="56"/>
      <c r="AB1158" s="56"/>
      <c r="AC1158" s="56"/>
      <c r="AD1158" s="56"/>
      <c r="AE1158" s="56"/>
      <c r="AF1158" s="56"/>
      <c r="AG1158" s="56"/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  <c r="BU1158" s="56"/>
      <c r="BV1158" s="56"/>
      <c r="BW1158" s="56"/>
      <c r="BX1158" s="56"/>
      <c r="BY1158" s="56"/>
      <c r="BZ1158" s="56"/>
      <c r="CA1158" s="56"/>
      <c r="CB1158" s="56"/>
      <c r="CC1158" s="56"/>
      <c r="CD1158" s="56"/>
      <c r="CE1158" s="56"/>
      <c r="CF1158" s="56"/>
      <c r="CG1158" s="56"/>
      <c r="CH1158" s="56"/>
      <c r="CI1158" s="56"/>
      <c r="CJ1158" s="56"/>
      <c r="CK1158" s="56"/>
      <c r="CL1158" s="56"/>
      <c r="CM1158" s="56"/>
      <c r="CN1158" s="56"/>
      <c r="CO1158" s="56"/>
      <c r="CP1158" s="56"/>
      <c r="CQ1158" s="56"/>
      <c r="CR1158" s="56"/>
      <c r="CS1158" s="56"/>
      <c r="CT1158" s="56"/>
      <c r="CU1158" s="56"/>
      <c r="CV1158" s="56"/>
      <c r="CW1158" s="56"/>
      <c r="CX1158" s="56"/>
      <c r="CY1158" s="56"/>
      <c r="CZ1158" s="56"/>
      <c r="DA1158" s="56"/>
      <c r="DB1158" s="56"/>
      <c r="DC1158" s="56"/>
      <c r="DD1158" s="56"/>
      <c r="DE1158" s="56"/>
      <c r="DF1158" s="56"/>
      <c r="DG1158" s="56"/>
      <c r="DH1158" s="56"/>
      <c r="DI1158" s="56"/>
      <c r="DJ1158" s="56"/>
      <c r="DK1158" s="56"/>
      <c r="DL1158" s="56"/>
      <c r="DM1158" s="56"/>
      <c r="DN1158" s="56"/>
      <c r="DO1158" s="56"/>
      <c r="DP1158" s="56"/>
      <c r="DQ1158" s="56"/>
      <c r="DR1158" s="56"/>
      <c r="DS1158" s="56"/>
      <c r="DT1158" s="56"/>
      <c r="DU1158" s="56"/>
      <c r="DV1158" s="56"/>
      <c r="DW1158" s="56"/>
      <c r="DX1158" s="56"/>
      <c r="DY1158" s="56"/>
      <c r="DZ1158" s="56"/>
      <c r="EA1158" s="56"/>
      <c r="EB1158" s="56"/>
      <c r="EC1158" s="56"/>
      <c r="ED1158" s="56"/>
      <c r="EE1158" s="56"/>
      <c r="EF1158" s="56"/>
      <c r="EG1158" s="56"/>
      <c r="EH1158" s="56"/>
      <c r="EI1158" s="56"/>
      <c r="EJ1158" s="56"/>
      <c r="EK1158" s="56"/>
      <c r="EL1158" s="56"/>
      <c r="EM1158" s="56"/>
      <c r="EN1158" s="56"/>
      <c r="EO1158" s="56"/>
      <c r="EP1158" s="56"/>
      <c r="EQ1158" s="56"/>
      <c r="ER1158" s="56"/>
      <c r="ES1158" s="56"/>
      <c r="ET1158" s="56"/>
      <c r="EU1158" s="56"/>
      <c r="EV1158" s="56"/>
      <c r="EW1158" s="56"/>
      <c r="EX1158" s="56"/>
      <c r="EY1158" s="56"/>
      <c r="EZ1158" s="56"/>
      <c r="FA1158" s="56"/>
      <c r="FB1158" s="56"/>
      <c r="FC1158" s="56"/>
      <c r="FD1158" s="56"/>
      <c r="FE1158" s="56"/>
      <c r="FF1158" s="56"/>
      <c r="FG1158" s="56"/>
      <c r="FH1158" s="56"/>
      <c r="FI1158" s="56"/>
      <c r="FJ1158" s="56"/>
      <c r="FK1158" s="56"/>
      <c r="FL1158" s="56"/>
      <c r="FM1158" s="56"/>
      <c r="FN1158" s="56"/>
      <c r="FO1158" s="56"/>
      <c r="FP1158" s="56"/>
      <c r="FQ1158" s="56"/>
      <c r="FR1158" s="56"/>
      <c r="FS1158" s="56"/>
      <c r="FT1158" s="56"/>
      <c r="FU1158" s="56"/>
      <c r="FV1158" s="56"/>
      <c r="FW1158" s="56"/>
      <c r="FX1158" s="56"/>
      <c r="FY1158" s="56"/>
      <c r="FZ1158" s="56"/>
      <c r="GA1158" s="56"/>
      <c r="GB1158" s="56"/>
      <c r="GC1158" s="56"/>
      <c r="GD1158" s="56"/>
      <c r="GE1158" s="56"/>
      <c r="GF1158" s="56"/>
      <c r="GG1158" s="56"/>
      <c r="GH1158" s="56"/>
      <c r="GI1158" s="56"/>
      <c r="GJ1158" s="56"/>
      <c r="GK1158" s="56"/>
      <c r="GL1158" s="56"/>
      <c r="GM1158" s="56"/>
      <c r="GN1158" s="56"/>
      <c r="GO1158" s="56"/>
      <c r="GP1158" s="56"/>
      <c r="GQ1158" s="56"/>
      <c r="GR1158" s="56"/>
      <c r="GS1158" s="56"/>
      <c r="GT1158" s="56"/>
      <c r="GU1158" s="56"/>
      <c r="GV1158" s="56"/>
      <c r="GW1158" s="56"/>
      <c r="GX1158" s="56"/>
      <c r="GY1158" s="56"/>
      <c r="GZ1158" s="56"/>
      <c r="HA1158" s="56"/>
      <c r="HB1158" s="56"/>
      <c r="HC1158" s="56"/>
      <c r="HD1158" s="56"/>
      <c r="HE1158" s="56"/>
      <c r="HF1158" s="56"/>
      <c r="HG1158" s="56"/>
      <c r="HH1158" s="56"/>
      <c r="HI1158" s="56"/>
      <c r="HJ1158" s="56"/>
      <c r="HK1158" s="56"/>
      <c r="HL1158" s="56"/>
      <c r="HM1158" s="56"/>
    </row>
    <row r="1159" spans="2:221" x14ac:dyDescent="0.25">
      <c r="B1159" s="56"/>
      <c r="C1159" s="56"/>
      <c r="D1159" s="56"/>
      <c r="E1159" s="56"/>
      <c r="F1159" s="56"/>
      <c r="G1159" s="56"/>
      <c r="H1159" s="56"/>
      <c r="I1159" s="56"/>
      <c r="J1159" s="56"/>
      <c r="K1159" s="56"/>
      <c r="L1159" s="56"/>
      <c r="M1159" s="56"/>
      <c r="N1159" s="56"/>
      <c r="O1159" s="56"/>
      <c r="P1159" s="56"/>
      <c r="Q1159" s="56"/>
      <c r="R1159" s="56"/>
      <c r="S1159" s="56"/>
      <c r="T1159" s="56"/>
      <c r="U1159" s="56"/>
      <c r="V1159" s="56"/>
      <c r="W1159" s="56"/>
      <c r="X1159" s="56"/>
      <c r="Y1159" s="56"/>
      <c r="Z1159" s="56"/>
      <c r="AA1159" s="56"/>
      <c r="AB1159" s="56"/>
      <c r="AC1159" s="56"/>
      <c r="AD1159" s="56"/>
      <c r="AE1159" s="56"/>
      <c r="AF1159" s="56"/>
      <c r="AG1159" s="56"/>
      <c r="AH1159" s="56"/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  <c r="AV1159" s="56"/>
      <c r="AW1159" s="56"/>
      <c r="AX1159" s="56"/>
      <c r="AY1159" s="56"/>
      <c r="AZ1159" s="56"/>
      <c r="BA1159" s="56"/>
      <c r="BB1159" s="56"/>
      <c r="BC1159" s="56"/>
      <c r="BD1159" s="56"/>
      <c r="BE1159" s="56"/>
      <c r="BF1159" s="56"/>
      <c r="BG1159" s="56"/>
      <c r="BH1159" s="56"/>
      <c r="BI1159" s="56"/>
      <c r="BJ1159" s="56"/>
      <c r="BK1159" s="56"/>
      <c r="BL1159" s="56"/>
      <c r="BM1159" s="56"/>
      <c r="BN1159" s="56"/>
      <c r="BO1159" s="56"/>
      <c r="BP1159" s="56"/>
      <c r="BQ1159" s="56"/>
      <c r="BR1159" s="56"/>
      <c r="BS1159" s="56"/>
      <c r="BT1159" s="56"/>
      <c r="BU1159" s="56"/>
      <c r="BV1159" s="56"/>
      <c r="BW1159" s="56"/>
      <c r="BX1159" s="56"/>
      <c r="BY1159" s="56"/>
      <c r="BZ1159" s="56"/>
      <c r="CA1159" s="56"/>
      <c r="CB1159" s="56"/>
      <c r="CC1159" s="56"/>
      <c r="CD1159" s="56"/>
      <c r="CE1159" s="56"/>
      <c r="CF1159" s="56"/>
      <c r="CG1159" s="56"/>
      <c r="CH1159" s="56"/>
      <c r="CI1159" s="56"/>
      <c r="CJ1159" s="56"/>
      <c r="CK1159" s="56"/>
      <c r="CL1159" s="56"/>
      <c r="CM1159" s="56"/>
      <c r="CN1159" s="56"/>
      <c r="CO1159" s="56"/>
      <c r="CP1159" s="56"/>
      <c r="CQ1159" s="56"/>
      <c r="CR1159" s="56"/>
      <c r="CS1159" s="56"/>
      <c r="CT1159" s="56"/>
      <c r="CU1159" s="56"/>
      <c r="CV1159" s="56"/>
      <c r="CW1159" s="56"/>
      <c r="CX1159" s="56"/>
      <c r="CY1159" s="56"/>
      <c r="CZ1159" s="56"/>
      <c r="DA1159" s="56"/>
      <c r="DB1159" s="56"/>
      <c r="DC1159" s="56"/>
      <c r="DD1159" s="56"/>
      <c r="DE1159" s="56"/>
      <c r="DF1159" s="56"/>
      <c r="DG1159" s="56"/>
      <c r="DH1159" s="56"/>
      <c r="DI1159" s="56"/>
      <c r="DJ1159" s="56"/>
      <c r="DK1159" s="56"/>
      <c r="DL1159" s="56"/>
      <c r="DM1159" s="56"/>
      <c r="DN1159" s="56"/>
      <c r="DO1159" s="56"/>
      <c r="DP1159" s="56"/>
      <c r="DQ1159" s="56"/>
      <c r="DR1159" s="56"/>
      <c r="DS1159" s="56"/>
      <c r="DT1159" s="56"/>
      <c r="DU1159" s="56"/>
      <c r="DV1159" s="56"/>
      <c r="DW1159" s="56"/>
      <c r="DX1159" s="56"/>
      <c r="DY1159" s="56"/>
      <c r="DZ1159" s="56"/>
      <c r="EA1159" s="56"/>
      <c r="EB1159" s="56"/>
      <c r="EC1159" s="56"/>
      <c r="ED1159" s="56"/>
      <c r="EE1159" s="56"/>
      <c r="EF1159" s="56"/>
      <c r="EG1159" s="56"/>
      <c r="EH1159" s="56"/>
      <c r="EI1159" s="56"/>
      <c r="EJ1159" s="56"/>
      <c r="EK1159" s="56"/>
      <c r="EL1159" s="56"/>
      <c r="EM1159" s="56"/>
      <c r="EN1159" s="56"/>
      <c r="EO1159" s="56"/>
      <c r="EP1159" s="56"/>
      <c r="EQ1159" s="56"/>
      <c r="ER1159" s="56"/>
      <c r="ES1159" s="56"/>
      <c r="ET1159" s="56"/>
      <c r="EU1159" s="56"/>
      <c r="EV1159" s="56"/>
      <c r="EW1159" s="56"/>
      <c r="EX1159" s="56"/>
      <c r="EY1159" s="56"/>
      <c r="EZ1159" s="56"/>
      <c r="FA1159" s="56"/>
      <c r="FB1159" s="56"/>
      <c r="FC1159" s="56"/>
      <c r="FD1159" s="56"/>
      <c r="FE1159" s="56"/>
      <c r="FF1159" s="56"/>
      <c r="FG1159" s="56"/>
      <c r="FH1159" s="56"/>
      <c r="FI1159" s="56"/>
      <c r="FJ1159" s="56"/>
      <c r="FK1159" s="56"/>
      <c r="FL1159" s="56"/>
      <c r="FM1159" s="56"/>
      <c r="FN1159" s="56"/>
      <c r="FO1159" s="56"/>
      <c r="FP1159" s="56"/>
      <c r="FQ1159" s="56"/>
      <c r="FR1159" s="56"/>
      <c r="FS1159" s="56"/>
      <c r="FT1159" s="56"/>
      <c r="FU1159" s="56"/>
      <c r="FV1159" s="56"/>
      <c r="FW1159" s="56"/>
      <c r="FX1159" s="56"/>
      <c r="FY1159" s="56"/>
      <c r="FZ1159" s="56"/>
      <c r="GA1159" s="56"/>
      <c r="GB1159" s="56"/>
      <c r="GC1159" s="56"/>
      <c r="GD1159" s="56"/>
      <c r="GE1159" s="56"/>
      <c r="GF1159" s="56"/>
      <c r="GG1159" s="56"/>
      <c r="GH1159" s="56"/>
      <c r="GI1159" s="56"/>
      <c r="GJ1159" s="56"/>
      <c r="GK1159" s="56"/>
      <c r="GL1159" s="56"/>
      <c r="GM1159" s="56"/>
      <c r="GN1159" s="56"/>
      <c r="GO1159" s="56"/>
      <c r="GP1159" s="56"/>
      <c r="GQ1159" s="56"/>
      <c r="GR1159" s="56"/>
      <c r="GS1159" s="56"/>
      <c r="GT1159" s="56"/>
      <c r="GU1159" s="56"/>
      <c r="GV1159" s="56"/>
      <c r="GW1159" s="56"/>
      <c r="GX1159" s="56"/>
      <c r="GY1159" s="56"/>
      <c r="GZ1159" s="56"/>
      <c r="HA1159" s="56"/>
      <c r="HB1159" s="56"/>
      <c r="HC1159" s="56"/>
      <c r="HD1159" s="56"/>
      <c r="HE1159" s="56"/>
      <c r="HF1159" s="56"/>
      <c r="HG1159" s="56"/>
      <c r="HH1159" s="56"/>
      <c r="HI1159" s="56"/>
      <c r="HJ1159" s="56"/>
      <c r="HK1159" s="56"/>
      <c r="HL1159" s="56"/>
      <c r="HM1159" s="56"/>
    </row>
    <row r="1160" spans="2:221" x14ac:dyDescent="0.25">
      <c r="B1160" s="56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  <c r="O1160" s="56"/>
      <c r="P1160" s="56"/>
      <c r="Q1160" s="56"/>
      <c r="R1160" s="56"/>
      <c r="S1160" s="56"/>
      <c r="T1160" s="56"/>
      <c r="U1160" s="56"/>
      <c r="V1160" s="56"/>
      <c r="W1160" s="56"/>
      <c r="X1160" s="56"/>
      <c r="Y1160" s="56"/>
      <c r="Z1160" s="56"/>
      <c r="AA1160" s="56"/>
      <c r="AB1160" s="56"/>
      <c r="AC1160" s="56"/>
      <c r="AD1160" s="56"/>
      <c r="AE1160" s="56"/>
      <c r="AF1160" s="56"/>
      <c r="AG1160" s="56"/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  <c r="BU1160" s="56"/>
      <c r="BV1160" s="56"/>
      <c r="BW1160" s="56"/>
      <c r="BX1160" s="56"/>
      <c r="BY1160" s="56"/>
      <c r="BZ1160" s="56"/>
      <c r="CA1160" s="56"/>
      <c r="CB1160" s="56"/>
      <c r="CC1160" s="56"/>
      <c r="CD1160" s="56"/>
      <c r="CE1160" s="56"/>
      <c r="CF1160" s="56"/>
      <c r="CG1160" s="56"/>
      <c r="CH1160" s="56"/>
      <c r="CI1160" s="56"/>
      <c r="CJ1160" s="56"/>
      <c r="CK1160" s="56"/>
      <c r="CL1160" s="56"/>
      <c r="CM1160" s="56"/>
      <c r="CN1160" s="56"/>
      <c r="CO1160" s="56"/>
      <c r="CP1160" s="56"/>
      <c r="CQ1160" s="56"/>
      <c r="CR1160" s="56"/>
      <c r="CS1160" s="56"/>
      <c r="CT1160" s="56"/>
      <c r="CU1160" s="56"/>
      <c r="CV1160" s="56"/>
      <c r="CW1160" s="56"/>
      <c r="CX1160" s="56"/>
      <c r="CY1160" s="56"/>
      <c r="CZ1160" s="56"/>
      <c r="DA1160" s="56"/>
      <c r="DB1160" s="56"/>
      <c r="DC1160" s="56"/>
      <c r="DD1160" s="56"/>
      <c r="DE1160" s="56"/>
      <c r="DF1160" s="56"/>
      <c r="DG1160" s="56"/>
      <c r="DH1160" s="56"/>
      <c r="DI1160" s="56"/>
      <c r="DJ1160" s="56"/>
      <c r="DK1160" s="56"/>
      <c r="DL1160" s="56"/>
      <c r="DM1160" s="56"/>
      <c r="DN1160" s="56"/>
      <c r="DO1160" s="56"/>
      <c r="DP1160" s="56"/>
      <c r="DQ1160" s="56"/>
      <c r="DR1160" s="56"/>
      <c r="DS1160" s="56"/>
      <c r="DT1160" s="56"/>
      <c r="DU1160" s="56"/>
      <c r="DV1160" s="56"/>
      <c r="DW1160" s="56"/>
      <c r="DX1160" s="56"/>
      <c r="DY1160" s="56"/>
      <c r="DZ1160" s="56"/>
      <c r="EA1160" s="56"/>
      <c r="EB1160" s="56"/>
      <c r="EC1160" s="56"/>
      <c r="ED1160" s="56"/>
      <c r="EE1160" s="56"/>
      <c r="EF1160" s="56"/>
      <c r="EG1160" s="56"/>
      <c r="EH1160" s="56"/>
      <c r="EI1160" s="56"/>
      <c r="EJ1160" s="56"/>
      <c r="EK1160" s="56"/>
      <c r="EL1160" s="56"/>
      <c r="EM1160" s="56"/>
      <c r="EN1160" s="56"/>
      <c r="EO1160" s="56"/>
      <c r="EP1160" s="56"/>
      <c r="EQ1160" s="56"/>
      <c r="ER1160" s="56"/>
      <c r="ES1160" s="56"/>
      <c r="ET1160" s="56"/>
      <c r="EU1160" s="56"/>
      <c r="EV1160" s="56"/>
      <c r="EW1160" s="56"/>
      <c r="EX1160" s="56"/>
      <c r="EY1160" s="56"/>
      <c r="EZ1160" s="56"/>
      <c r="FA1160" s="56"/>
      <c r="FB1160" s="56"/>
      <c r="FC1160" s="56"/>
      <c r="FD1160" s="56"/>
      <c r="FE1160" s="56"/>
      <c r="FF1160" s="56"/>
      <c r="FG1160" s="56"/>
      <c r="FH1160" s="56"/>
      <c r="FI1160" s="56"/>
      <c r="FJ1160" s="56"/>
      <c r="FK1160" s="56"/>
      <c r="FL1160" s="56"/>
      <c r="FM1160" s="56"/>
      <c r="FN1160" s="56"/>
      <c r="FO1160" s="56"/>
      <c r="FP1160" s="56"/>
      <c r="FQ1160" s="56"/>
      <c r="FR1160" s="56"/>
      <c r="FS1160" s="56"/>
      <c r="FT1160" s="56"/>
      <c r="FU1160" s="56"/>
      <c r="FV1160" s="56"/>
      <c r="FW1160" s="56"/>
      <c r="FX1160" s="56"/>
      <c r="FY1160" s="56"/>
      <c r="FZ1160" s="56"/>
      <c r="GA1160" s="56"/>
      <c r="GB1160" s="56"/>
      <c r="GC1160" s="56"/>
      <c r="GD1160" s="56"/>
      <c r="GE1160" s="56"/>
      <c r="GF1160" s="56"/>
      <c r="GG1160" s="56"/>
      <c r="GH1160" s="56"/>
      <c r="GI1160" s="56"/>
      <c r="GJ1160" s="56"/>
      <c r="GK1160" s="56"/>
      <c r="GL1160" s="56"/>
      <c r="GM1160" s="56"/>
      <c r="GN1160" s="56"/>
      <c r="GO1160" s="56"/>
      <c r="GP1160" s="56"/>
      <c r="GQ1160" s="56"/>
      <c r="GR1160" s="56"/>
      <c r="GS1160" s="56"/>
      <c r="GT1160" s="56"/>
      <c r="GU1160" s="56"/>
      <c r="GV1160" s="56"/>
      <c r="GW1160" s="56"/>
      <c r="GX1160" s="56"/>
      <c r="GY1160" s="56"/>
      <c r="GZ1160" s="56"/>
      <c r="HA1160" s="56"/>
      <c r="HB1160" s="56"/>
      <c r="HC1160" s="56"/>
      <c r="HD1160" s="56"/>
      <c r="HE1160" s="56"/>
      <c r="HF1160" s="56"/>
      <c r="HG1160" s="56"/>
      <c r="HH1160" s="56"/>
      <c r="HI1160" s="56"/>
      <c r="HJ1160" s="56"/>
      <c r="HK1160" s="56"/>
      <c r="HL1160" s="56"/>
      <c r="HM1160" s="56"/>
    </row>
    <row r="1161" spans="2:221" x14ac:dyDescent="0.25">
      <c r="B1161" s="56"/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56"/>
      <c r="Q1161" s="56"/>
      <c r="R1161" s="56"/>
      <c r="S1161" s="56"/>
      <c r="T1161" s="56"/>
      <c r="U1161" s="56"/>
      <c r="V1161" s="56"/>
      <c r="W1161" s="56"/>
      <c r="X1161" s="56"/>
      <c r="Y1161" s="56"/>
      <c r="Z1161" s="56"/>
      <c r="AA1161" s="56"/>
      <c r="AB1161" s="56"/>
      <c r="AC1161" s="56"/>
      <c r="AD1161" s="56"/>
      <c r="AE1161" s="56"/>
      <c r="AF1161" s="56"/>
      <c r="AG1161" s="56"/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/>
      <c r="BF1161" s="56"/>
      <c r="BG1161" s="56"/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  <c r="BU1161" s="56"/>
      <c r="BV1161" s="56"/>
      <c r="BW1161" s="56"/>
      <c r="BX1161" s="56"/>
      <c r="BY1161" s="56"/>
      <c r="BZ1161" s="56"/>
      <c r="CA1161" s="56"/>
      <c r="CB1161" s="56"/>
      <c r="CC1161" s="56"/>
      <c r="CD1161" s="56"/>
      <c r="CE1161" s="56"/>
      <c r="CF1161" s="56"/>
      <c r="CG1161" s="56"/>
      <c r="CH1161" s="56"/>
      <c r="CI1161" s="56"/>
      <c r="CJ1161" s="56"/>
      <c r="CK1161" s="56"/>
      <c r="CL1161" s="56"/>
      <c r="CM1161" s="56"/>
      <c r="CN1161" s="56"/>
      <c r="CO1161" s="56"/>
      <c r="CP1161" s="56"/>
      <c r="CQ1161" s="56"/>
      <c r="CR1161" s="56"/>
      <c r="CS1161" s="56"/>
      <c r="CT1161" s="56"/>
      <c r="CU1161" s="56"/>
      <c r="CV1161" s="56"/>
      <c r="CW1161" s="56"/>
      <c r="CX1161" s="56"/>
      <c r="CY1161" s="56"/>
      <c r="CZ1161" s="56"/>
      <c r="DA1161" s="56"/>
      <c r="DB1161" s="56"/>
      <c r="DC1161" s="56"/>
      <c r="DD1161" s="56"/>
      <c r="DE1161" s="56"/>
      <c r="DF1161" s="56"/>
      <c r="DG1161" s="56"/>
      <c r="DH1161" s="56"/>
      <c r="DI1161" s="56"/>
      <c r="DJ1161" s="56"/>
      <c r="DK1161" s="56"/>
      <c r="DL1161" s="56"/>
      <c r="DM1161" s="56"/>
      <c r="DN1161" s="56"/>
      <c r="DO1161" s="56"/>
      <c r="DP1161" s="56"/>
      <c r="DQ1161" s="56"/>
      <c r="DR1161" s="56"/>
      <c r="DS1161" s="56"/>
      <c r="DT1161" s="56"/>
      <c r="DU1161" s="56"/>
      <c r="DV1161" s="56"/>
      <c r="DW1161" s="56"/>
      <c r="DX1161" s="56"/>
      <c r="DY1161" s="56"/>
      <c r="DZ1161" s="56"/>
      <c r="EA1161" s="56"/>
      <c r="EB1161" s="56"/>
      <c r="EC1161" s="56"/>
      <c r="ED1161" s="56"/>
      <c r="EE1161" s="56"/>
      <c r="EF1161" s="56"/>
      <c r="EG1161" s="56"/>
      <c r="EH1161" s="56"/>
      <c r="EI1161" s="56"/>
      <c r="EJ1161" s="56"/>
      <c r="EK1161" s="56"/>
      <c r="EL1161" s="56"/>
      <c r="EM1161" s="56"/>
      <c r="EN1161" s="56"/>
      <c r="EO1161" s="56"/>
      <c r="EP1161" s="56"/>
      <c r="EQ1161" s="56"/>
      <c r="ER1161" s="56"/>
      <c r="ES1161" s="56"/>
      <c r="ET1161" s="56"/>
      <c r="EU1161" s="56"/>
      <c r="EV1161" s="56"/>
      <c r="EW1161" s="56"/>
      <c r="EX1161" s="56"/>
      <c r="EY1161" s="56"/>
      <c r="EZ1161" s="56"/>
      <c r="FA1161" s="56"/>
      <c r="FB1161" s="56"/>
      <c r="FC1161" s="56"/>
      <c r="FD1161" s="56"/>
      <c r="FE1161" s="56"/>
      <c r="FF1161" s="56"/>
      <c r="FG1161" s="56"/>
      <c r="FH1161" s="56"/>
      <c r="FI1161" s="56"/>
      <c r="FJ1161" s="56"/>
      <c r="FK1161" s="56"/>
      <c r="FL1161" s="56"/>
      <c r="FM1161" s="56"/>
      <c r="FN1161" s="56"/>
      <c r="FO1161" s="56"/>
      <c r="FP1161" s="56"/>
      <c r="FQ1161" s="56"/>
      <c r="FR1161" s="56"/>
      <c r="FS1161" s="56"/>
      <c r="FT1161" s="56"/>
      <c r="FU1161" s="56"/>
      <c r="FV1161" s="56"/>
      <c r="FW1161" s="56"/>
      <c r="FX1161" s="56"/>
      <c r="FY1161" s="56"/>
      <c r="FZ1161" s="56"/>
      <c r="GA1161" s="56"/>
      <c r="GB1161" s="56"/>
      <c r="GC1161" s="56"/>
      <c r="GD1161" s="56"/>
      <c r="GE1161" s="56"/>
      <c r="GF1161" s="56"/>
      <c r="GG1161" s="56"/>
      <c r="GH1161" s="56"/>
      <c r="GI1161" s="56"/>
      <c r="GJ1161" s="56"/>
      <c r="GK1161" s="56"/>
      <c r="GL1161" s="56"/>
      <c r="GM1161" s="56"/>
      <c r="GN1161" s="56"/>
      <c r="GO1161" s="56"/>
      <c r="GP1161" s="56"/>
      <c r="GQ1161" s="56"/>
      <c r="GR1161" s="56"/>
      <c r="GS1161" s="56"/>
      <c r="GT1161" s="56"/>
      <c r="GU1161" s="56"/>
      <c r="GV1161" s="56"/>
      <c r="GW1161" s="56"/>
      <c r="GX1161" s="56"/>
      <c r="GY1161" s="56"/>
      <c r="GZ1161" s="56"/>
      <c r="HA1161" s="56"/>
      <c r="HB1161" s="56"/>
      <c r="HC1161" s="56"/>
      <c r="HD1161" s="56"/>
      <c r="HE1161" s="56"/>
      <c r="HF1161" s="56"/>
      <c r="HG1161" s="56"/>
      <c r="HH1161" s="56"/>
      <c r="HI1161" s="56"/>
      <c r="HJ1161" s="56"/>
      <c r="HK1161" s="56"/>
      <c r="HL1161" s="56"/>
      <c r="HM1161" s="56"/>
    </row>
    <row r="1162" spans="2:221" x14ac:dyDescent="0.25">
      <c r="B1162" s="56"/>
      <c r="C1162" s="56"/>
      <c r="D1162" s="56"/>
      <c r="E1162" s="56"/>
      <c r="F1162" s="56"/>
      <c r="G1162" s="56"/>
      <c r="H1162" s="56"/>
      <c r="I1162" s="56"/>
      <c r="J1162" s="56"/>
      <c r="K1162" s="56"/>
      <c r="L1162" s="56"/>
      <c r="M1162" s="56"/>
      <c r="N1162" s="56"/>
      <c r="O1162" s="56"/>
      <c r="P1162" s="56"/>
      <c r="Q1162" s="56"/>
      <c r="R1162" s="56"/>
      <c r="S1162" s="56"/>
      <c r="T1162" s="56"/>
      <c r="U1162" s="56"/>
      <c r="V1162" s="56"/>
      <c r="W1162" s="56"/>
      <c r="X1162" s="56"/>
      <c r="Y1162" s="56"/>
      <c r="Z1162" s="56"/>
      <c r="AA1162" s="56"/>
      <c r="AB1162" s="56"/>
      <c r="AC1162" s="56"/>
      <c r="AD1162" s="56"/>
      <c r="AE1162" s="56"/>
      <c r="AF1162" s="56"/>
      <c r="AG1162" s="56"/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/>
      <c r="BF1162" s="56"/>
      <c r="BG1162" s="56"/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  <c r="BU1162" s="56"/>
      <c r="BV1162" s="56"/>
      <c r="BW1162" s="56"/>
      <c r="BX1162" s="56"/>
      <c r="BY1162" s="56"/>
      <c r="BZ1162" s="56"/>
      <c r="CA1162" s="56"/>
      <c r="CB1162" s="56"/>
      <c r="CC1162" s="56"/>
      <c r="CD1162" s="56"/>
      <c r="CE1162" s="56"/>
      <c r="CF1162" s="56"/>
      <c r="CG1162" s="56"/>
      <c r="CH1162" s="56"/>
      <c r="CI1162" s="56"/>
      <c r="CJ1162" s="56"/>
      <c r="CK1162" s="56"/>
      <c r="CL1162" s="56"/>
      <c r="CM1162" s="56"/>
      <c r="CN1162" s="56"/>
      <c r="CO1162" s="56"/>
      <c r="CP1162" s="56"/>
      <c r="CQ1162" s="56"/>
      <c r="CR1162" s="56"/>
      <c r="CS1162" s="56"/>
      <c r="CT1162" s="56"/>
      <c r="CU1162" s="56"/>
      <c r="CV1162" s="56"/>
      <c r="CW1162" s="56"/>
      <c r="CX1162" s="56"/>
      <c r="CY1162" s="56"/>
      <c r="CZ1162" s="56"/>
      <c r="DA1162" s="56"/>
      <c r="DB1162" s="56"/>
      <c r="DC1162" s="56"/>
      <c r="DD1162" s="56"/>
      <c r="DE1162" s="56"/>
      <c r="DF1162" s="56"/>
      <c r="DG1162" s="56"/>
      <c r="DH1162" s="56"/>
      <c r="DI1162" s="56"/>
      <c r="DJ1162" s="56"/>
      <c r="DK1162" s="56"/>
      <c r="DL1162" s="56"/>
      <c r="DM1162" s="56"/>
      <c r="DN1162" s="56"/>
      <c r="DO1162" s="56"/>
      <c r="DP1162" s="56"/>
      <c r="DQ1162" s="56"/>
      <c r="DR1162" s="56"/>
      <c r="DS1162" s="56"/>
      <c r="DT1162" s="56"/>
      <c r="DU1162" s="56"/>
      <c r="DV1162" s="56"/>
      <c r="DW1162" s="56"/>
      <c r="DX1162" s="56"/>
      <c r="DY1162" s="56"/>
      <c r="DZ1162" s="56"/>
      <c r="EA1162" s="56"/>
      <c r="EB1162" s="56"/>
      <c r="EC1162" s="56"/>
      <c r="ED1162" s="56"/>
      <c r="EE1162" s="56"/>
      <c r="EF1162" s="56"/>
      <c r="EG1162" s="56"/>
      <c r="EH1162" s="56"/>
      <c r="EI1162" s="56"/>
      <c r="EJ1162" s="56"/>
      <c r="EK1162" s="56"/>
      <c r="EL1162" s="56"/>
      <c r="EM1162" s="56"/>
      <c r="EN1162" s="56"/>
      <c r="EO1162" s="56"/>
      <c r="EP1162" s="56"/>
      <c r="EQ1162" s="56"/>
      <c r="ER1162" s="56"/>
      <c r="ES1162" s="56"/>
      <c r="ET1162" s="56"/>
      <c r="EU1162" s="56"/>
      <c r="EV1162" s="56"/>
      <c r="EW1162" s="56"/>
      <c r="EX1162" s="56"/>
      <c r="EY1162" s="56"/>
      <c r="EZ1162" s="56"/>
      <c r="FA1162" s="56"/>
      <c r="FB1162" s="56"/>
      <c r="FC1162" s="56"/>
      <c r="FD1162" s="56"/>
      <c r="FE1162" s="56"/>
      <c r="FF1162" s="56"/>
      <c r="FG1162" s="56"/>
      <c r="FH1162" s="56"/>
      <c r="FI1162" s="56"/>
      <c r="FJ1162" s="56"/>
      <c r="FK1162" s="56"/>
      <c r="FL1162" s="56"/>
      <c r="FM1162" s="56"/>
      <c r="FN1162" s="56"/>
      <c r="FO1162" s="56"/>
      <c r="FP1162" s="56"/>
      <c r="FQ1162" s="56"/>
      <c r="FR1162" s="56"/>
      <c r="FS1162" s="56"/>
      <c r="FT1162" s="56"/>
      <c r="FU1162" s="56"/>
      <c r="FV1162" s="56"/>
      <c r="FW1162" s="56"/>
      <c r="FX1162" s="56"/>
      <c r="FY1162" s="56"/>
      <c r="FZ1162" s="56"/>
      <c r="GA1162" s="56"/>
      <c r="GB1162" s="56"/>
      <c r="GC1162" s="56"/>
      <c r="GD1162" s="56"/>
      <c r="GE1162" s="56"/>
      <c r="GF1162" s="56"/>
      <c r="GG1162" s="56"/>
      <c r="GH1162" s="56"/>
      <c r="GI1162" s="56"/>
      <c r="GJ1162" s="56"/>
      <c r="GK1162" s="56"/>
      <c r="GL1162" s="56"/>
      <c r="GM1162" s="56"/>
      <c r="GN1162" s="56"/>
      <c r="GO1162" s="56"/>
      <c r="GP1162" s="56"/>
      <c r="GQ1162" s="56"/>
      <c r="GR1162" s="56"/>
      <c r="GS1162" s="56"/>
      <c r="GT1162" s="56"/>
      <c r="GU1162" s="56"/>
      <c r="GV1162" s="56"/>
      <c r="GW1162" s="56"/>
      <c r="GX1162" s="56"/>
      <c r="GY1162" s="56"/>
      <c r="GZ1162" s="56"/>
      <c r="HA1162" s="56"/>
      <c r="HB1162" s="56"/>
      <c r="HC1162" s="56"/>
      <c r="HD1162" s="56"/>
      <c r="HE1162" s="56"/>
      <c r="HF1162" s="56"/>
      <c r="HG1162" s="56"/>
      <c r="HH1162" s="56"/>
      <c r="HI1162" s="56"/>
      <c r="HJ1162" s="56"/>
      <c r="HK1162" s="56"/>
      <c r="HL1162" s="56"/>
      <c r="HM1162" s="56"/>
    </row>
    <row r="1163" spans="2:221" x14ac:dyDescent="0.25">
      <c r="B1163" s="56"/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56"/>
      <c r="Q1163" s="56"/>
      <c r="R1163" s="56"/>
      <c r="S1163" s="56"/>
      <c r="T1163" s="56"/>
      <c r="U1163" s="56"/>
      <c r="V1163" s="56"/>
      <c r="W1163" s="56"/>
      <c r="X1163" s="56"/>
      <c r="Y1163" s="56"/>
      <c r="Z1163" s="56"/>
      <c r="AA1163" s="56"/>
      <c r="AB1163" s="56"/>
      <c r="AC1163" s="56"/>
      <c r="AD1163" s="56"/>
      <c r="AE1163" s="56"/>
      <c r="AF1163" s="56"/>
      <c r="AG1163" s="56"/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/>
      <c r="BF1163" s="56"/>
      <c r="BG1163" s="56"/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  <c r="BU1163" s="56"/>
      <c r="BV1163" s="56"/>
      <c r="BW1163" s="56"/>
      <c r="BX1163" s="56"/>
      <c r="BY1163" s="56"/>
      <c r="BZ1163" s="56"/>
      <c r="CA1163" s="56"/>
      <c r="CB1163" s="56"/>
      <c r="CC1163" s="56"/>
      <c r="CD1163" s="56"/>
      <c r="CE1163" s="56"/>
      <c r="CF1163" s="56"/>
      <c r="CG1163" s="56"/>
      <c r="CH1163" s="56"/>
      <c r="CI1163" s="56"/>
      <c r="CJ1163" s="56"/>
      <c r="CK1163" s="56"/>
      <c r="CL1163" s="56"/>
      <c r="CM1163" s="56"/>
      <c r="CN1163" s="56"/>
      <c r="CO1163" s="56"/>
      <c r="CP1163" s="56"/>
      <c r="CQ1163" s="56"/>
      <c r="CR1163" s="56"/>
      <c r="CS1163" s="56"/>
      <c r="CT1163" s="56"/>
      <c r="CU1163" s="56"/>
      <c r="CV1163" s="56"/>
      <c r="CW1163" s="56"/>
      <c r="CX1163" s="56"/>
      <c r="CY1163" s="56"/>
      <c r="CZ1163" s="56"/>
      <c r="DA1163" s="56"/>
      <c r="DB1163" s="56"/>
      <c r="DC1163" s="56"/>
      <c r="DD1163" s="56"/>
      <c r="DE1163" s="56"/>
      <c r="DF1163" s="56"/>
      <c r="DG1163" s="56"/>
      <c r="DH1163" s="56"/>
      <c r="DI1163" s="56"/>
      <c r="DJ1163" s="56"/>
      <c r="DK1163" s="56"/>
      <c r="DL1163" s="56"/>
      <c r="DM1163" s="56"/>
      <c r="DN1163" s="56"/>
      <c r="DO1163" s="56"/>
      <c r="DP1163" s="56"/>
      <c r="DQ1163" s="56"/>
      <c r="DR1163" s="56"/>
      <c r="DS1163" s="56"/>
      <c r="DT1163" s="56"/>
      <c r="DU1163" s="56"/>
      <c r="DV1163" s="56"/>
      <c r="DW1163" s="56"/>
      <c r="DX1163" s="56"/>
      <c r="DY1163" s="56"/>
      <c r="DZ1163" s="56"/>
      <c r="EA1163" s="56"/>
      <c r="EB1163" s="56"/>
      <c r="EC1163" s="56"/>
      <c r="ED1163" s="56"/>
      <c r="EE1163" s="56"/>
      <c r="EF1163" s="56"/>
      <c r="EG1163" s="56"/>
      <c r="EH1163" s="56"/>
      <c r="EI1163" s="56"/>
      <c r="EJ1163" s="56"/>
      <c r="EK1163" s="56"/>
      <c r="EL1163" s="56"/>
      <c r="EM1163" s="56"/>
      <c r="EN1163" s="56"/>
      <c r="EO1163" s="56"/>
      <c r="EP1163" s="56"/>
      <c r="EQ1163" s="56"/>
      <c r="ER1163" s="56"/>
      <c r="ES1163" s="56"/>
      <c r="ET1163" s="56"/>
      <c r="EU1163" s="56"/>
      <c r="EV1163" s="56"/>
      <c r="EW1163" s="56"/>
      <c r="EX1163" s="56"/>
      <c r="EY1163" s="56"/>
      <c r="EZ1163" s="56"/>
      <c r="FA1163" s="56"/>
      <c r="FB1163" s="56"/>
      <c r="FC1163" s="56"/>
      <c r="FD1163" s="56"/>
      <c r="FE1163" s="56"/>
      <c r="FF1163" s="56"/>
      <c r="FG1163" s="56"/>
      <c r="FH1163" s="56"/>
      <c r="FI1163" s="56"/>
      <c r="FJ1163" s="56"/>
      <c r="FK1163" s="56"/>
      <c r="FL1163" s="56"/>
      <c r="FM1163" s="56"/>
      <c r="FN1163" s="56"/>
      <c r="FO1163" s="56"/>
      <c r="FP1163" s="56"/>
      <c r="FQ1163" s="56"/>
      <c r="FR1163" s="56"/>
      <c r="FS1163" s="56"/>
      <c r="FT1163" s="56"/>
      <c r="FU1163" s="56"/>
      <c r="FV1163" s="56"/>
      <c r="FW1163" s="56"/>
      <c r="FX1163" s="56"/>
      <c r="FY1163" s="56"/>
      <c r="FZ1163" s="56"/>
      <c r="GA1163" s="56"/>
      <c r="GB1163" s="56"/>
      <c r="GC1163" s="56"/>
      <c r="GD1163" s="56"/>
      <c r="GE1163" s="56"/>
      <c r="GF1163" s="56"/>
      <c r="GG1163" s="56"/>
      <c r="GH1163" s="56"/>
      <c r="GI1163" s="56"/>
      <c r="GJ1163" s="56"/>
      <c r="GK1163" s="56"/>
      <c r="GL1163" s="56"/>
      <c r="GM1163" s="56"/>
      <c r="GN1163" s="56"/>
      <c r="GO1163" s="56"/>
      <c r="GP1163" s="56"/>
      <c r="GQ1163" s="56"/>
      <c r="GR1163" s="56"/>
      <c r="GS1163" s="56"/>
      <c r="GT1163" s="56"/>
      <c r="GU1163" s="56"/>
      <c r="GV1163" s="56"/>
      <c r="GW1163" s="56"/>
      <c r="GX1163" s="56"/>
      <c r="GY1163" s="56"/>
      <c r="GZ1163" s="56"/>
      <c r="HA1163" s="56"/>
      <c r="HB1163" s="56"/>
      <c r="HC1163" s="56"/>
      <c r="HD1163" s="56"/>
      <c r="HE1163" s="56"/>
      <c r="HF1163" s="56"/>
      <c r="HG1163" s="56"/>
      <c r="HH1163" s="56"/>
      <c r="HI1163" s="56"/>
      <c r="HJ1163" s="56"/>
      <c r="HK1163" s="56"/>
      <c r="HL1163" s="56"/>
      <c r="HM1163" s="56"/>
    </row>
    <row r="1164" spans="2:221" x14ac:dyDescent="0.25">
      <c r="B1164" s="56"/>
      <c r="C1164" s="56"/>
      <c r="D1164" s="56"/>
      <c r="E1164" s="56"/>
      <c r="F1164" s="56"/>
      <c r="G1164" s="56"/>
      <c r="H1164" s="56"/>
      <c r="I1164" s="56"/>
      <c r="J1164" s="56"/>
      <c r="K1164" s="56"/>
      <c r="L1164" s="56"/>
      <c r="M1164" s="56"/>
      <c r="N1164" s="56"/>
      <c r="O1164" s="56"/>
      <c r="P1164" s="56"/>
      <c r="Q1164" s="56"/>
      <c r="R1164" s="56"/>
      <c r="S1164" s="56"/>
      <c r="T1164" s="56"/>
      <c r="U1164" s="56"/>
      <c r="V1164" s="56"/>
      <c r="W1164" s="56"/>
      <c r="X1164" s="56"/>
      <c r="Y1164" s="56"/>
      <c r="Z1164" s="56"/>
      <c r="AA1164" s="56"/>
      <c r="AB1164" s="56"/>
      <c r="AC1164" s="56"/>
      <c r="AD1164" s="56"/>
      <c r="AE1164" s="56"/>
      <c r="AF1164" s="56"/>
      <c r="AG1164" s="56"/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/>
      <c r="BF1164" s="56"/>
      <c r="BG1164" s="56"/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  <c r="BU1164" s="56"/>
      <c r="BV1164" s="56"/>
      <c r="BW1164" s="56"/>
      <c r="BX1164" s="56"/>
      <c r="BY1164" s="56"/>
      <c r="BZ1164" s="56"/>
      <c r="CA1164" s="56"/>
      <c r="CB1164" s="56"/>
      <c r="CC1164" s="56"/>
      <c r="CD1164" s="56"/>
      <c r="CE1164" s="56"/>
      <c r="CF1164" s="56"/>
      <c r="CG1164" s="56"/>
      <c r="CH1164" s="56"/>
      <c r="CI1164" s="56"/>
      <c r="CJ1164" s="56"/>
      <c r="CK1164" s="56"/>
      <c r="CL1164" s="56"/>
      <c r="CM1164" s="56"/>
      <c r="CN1164" s="56"/>
      <c r="CO1164" s="56"/>
      <c r="CP1164" s="56"/>
      <c r="CQ1164" s="56"/>
      <c r="CR1164" s="56"/>
      <c r="CS1164" s="56"/>
      <c r="CT1164" s="56"/>
      <c r="CU1164" s="56"/>
      <c r="CV1164" s="56"/>
      <c r="CW1164" s="56"/>
      <c r="CX1164" s="56"/>
      <c r="CY1164" s="56"/>
      <c r="CZ1164" s="56"/>
      <c r="DA1164" s="56"/>
      <c r="DB1164" s="56"/>
      <c r="DC1164" s="56"/>
      <c r="DD1164" s="56"/>
      <c r="DE1164" s="56"/>
      <c r="DF1164" s="56"/>
      <c r="DG1164" s="56"/>
      <c r="DH1164" s="56"/>
      <c r="DI1164" s="56"/>
      <c r="DJ1164" s="56"/>
      <c r="DK1164" s="56"/>
      <c r="DL1164" s="56"/>
      <c r="DM1164" s="56"/>
      <c r="DN1164" s="56"/>
      <c r="DO1164" s="56"/>
      <c r="DP1164" s="56"/>
      <c r="DQ1164" s="56"/>
      <c r="DR1164" s="56"/>
      <c r="DS1164" s="56"/>
      <c r="DT1164" s="56"/>
      <c r="DU1164" s="56"/>
      <c r="DV1164" s="56"/>
      <c r="DW1164" s="56"/>
      <c r="DX1164" s="56"/>
      <c r="DY1164" s="56"/>
      <c r="DZ1164" s="56"/>
      <c r="EA1164" s="56"/>
      <c r="EB1164" s="56"/>
      <c r="EC1164" s="56"/>
      <c r="ED1164" s="56"/>
      <c r="EE1164" s="56"/>
      <c r="EF1164" s="56"/>
      <c r="EG1164" s="56"/>
      <c r="EH1164" s="56"/>
      <c r="EI1164" s="56"/>
      <c r="EJ1164" s="56"/>
      <c r="EK1164" s="56"/>
      <c r="EL1164" s="56"/>
      <c r="EM1164" s="56"/>
      <c r="EN1164" s="56"/>
      <c r="EO1164" s="56"/>
      <c r="EP1164" s="56"/>
      <c r="EQ1164" s="56"/>
      <c r="ER1164" s="56"/>
      <c r="ES1164" s="56"/>
      <c r="ET1164" s="56"/>
      <c r="EU1164" s="56"/>
      <c r="EV1164" s="56"/>
      <c r="EW1164" s="56"/>
      <c r="EX1164" s="56"/>
      <c r="EY1164" s="56"/>
      <c r="EZ1164" s="56"/>
      <c r="FA1164" s="56"/>
      <c r="FB1164" s="56"/>
      <c r="FC1164" s="56"/>
      <c r="FD1164" s="56"/>
      <c r="FE1164" s="56"/>
      <c r="FF1164" s="56"/>
      <c r="FG1164" s="56"/>
      <c r="FH1164" s="56"/>
      <c r="FI1164" s="56"/>
      <c r="FJ1164" s="56"/>
      <c r="FK1164" s="56"/>
      <c r="FL1164" s="56"/>
      <c r="FM1164" s="56"/>
      <c r="FN1164" s="56"/>
      <c r="FO1164" s="56"/>
      <c r="FP1164" s="56"/>
      <c r="FQ1164" s="56"/>
      <c r="FR1164" s="56"/>
      <c r="FS1164" s="56"/>
      <c r="FT1164" s="56"/>
      <c r="FU1164" s="56"/>
      <c r="FV1164" s="56"/>
      <c r="FW1164" s="56"/>
      <c r="FX1164" s="56"/>
      <c r="FY1164" s="56"/>
      <c r="FZ1164" s="56"/>
      <c r="GA1164" s="56"/>
      <c r="GB1164" s="56"/>
      <c r="GC1164" s="56"/>
      <c r="GD1164" s="56"/>
      <c r="GE1164" s="56"/>
      <c r="GF1164" s="56"/>
      <c r="GG1164" s="56"/>
      <c r="GH1164" s="56"/>
      <c r="GI1164" s="56"/>
      <c r="GJ1164" s="56"/>
      <c r="GK1164" s="56"/>
      <c r="GL1164" s="56"/>
      <c r="GM1164" s="56"/>
      <c r="GN1164" s="56"/>
      <c r="GO1164" s="56"/>
      <c r="GP1164" s="56"/>
      <c r="GQ1164" s="56"/>
      <c r="GR1164" s="56"/>
      <c r="GS1164" s="56"/>
      <c r="GT1164" s="56"/>
      <c r="GU1164" s="56"/>
      <c r="GV1164" s="56"/>
      <c r="GW1164" s="56"/>
      <c r="GX1164" s="56"/>
      <c r="GY1164" s="56"/>
      <c r="GZ1164" s="56"/>
      <c r="HA1164" s="56"/>
      <c r="HB1164" s="56"/>
      <c r="HC1164" s="56"/>
      <c r="HD1164" s="56"/>
      <c r="HE1164" s="56"/>
      <c r="HF1164" s="56"/>
      <c r="HG1164" s="56"/>
      <c r="HH1164" s="56"/>
      <c r="HI1164" s="56"/>
      <c r="HJ1164" s="56"/>
      <c r="HK1164" s="56"/>
      <c r="HL1164" s="56"/>
      <c r="HM1164" s="56"/>
    </row>
    <row r="1165" spans="2:221" x14ac:dyDescent="0.25">
      <c r="B1165" s="56"/>
      <c r="C1165" s="56"/>
      <c r="D1165" s="56"/>
      <c r="E1165" s="56"/>
      <c r="F1165" s="56"/>
      <c r="G1165" s="56"/>
      <c r="H1165" s="56"/>
      <c r="I1165" s="56"/>
      <c r="J1165" s="56"/>
      <c r="K1165" s="56"/>
      <c r="L1165" s="56"/>
      <c r="M1165" s="56"/>
      <c r="N1165" s="56"/>
      <c r="O1165" s="56"/>
      <c r="P1165" s="56"/>
      <c r="Q1165" s="56"/>
      <c r="R1165" s="56"/>
      <c r="S1165" s="56"/>
      <c r="T1165" s="56"/>
      <c r="U1165" s="56"/>
      <c r="V1165" s="56"/>
      <c r="W1165" s="56"/>
      <c r="X1165" s="56"/>
      <c r="Y1165" s="56"/>
      <c r="Z1165" s="56"/>
      <c r="AA1165" s="56"/>
      <c r="AB1165" s="56"/>
      <c r="AC1165" s="56"/>
      <c r="AD1165" s="56"/>
      <c r="AE1165" s="56"/>
      <c r="AF1165" s="56"/>
      <c r="AG1165" s="56"/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/>
      <c r="BF1165" s="56"/>
      <c r="BG1165" s="56"/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  <c r="BU1165" s="56"/>
      <c r="BV1165" s="56"/>
      <c r="BW1165" s="56"/>
      <c r="BX1165" s="56"/>
      <c r="BY1165" s="56"/>
      <c r="BZ1165" s="56"/>
      <c r="CA1165" s="56"/>
      <c r="CB1165" s="56"/>
      <c r="CC1165" s="56"/>
      <c r="CD1165" s="56"/>
      <c r="CE1165" s="56"/>
      <c r="CF1165" s="56"/>
      <c r="CG1165" s="56"/>
      <c r="CH1165" s="56"/>
      <c r="CI1165" s="56"/>
      <c r="CJ1165" s="56"/>
      <c r="CK1165" s="56"/>
      <c r="CL1165" s="56"/>
      <c r="CM1165" s="56"/>
      <c r="CN1165" s="56"/>
      <c r="CO1165" s="56"/>
      <c r="CP1165" s="56"/>
      <c r="CQ1165" s="56"/>
      <c r="CR1165" s="56"/>
      <c r="CS1165" s="56"/>
      <c r="CT1165" s="56"/>
      <c r="CU1165" s="56"/>
      <c r="CV1165" s="56"/>
      <c r="CW1165" s="56"/>
      <c r="CX1165" s="56"/>
      <c r="CY1165" s="56"/>
      <c r="CZ1165" s="56"/>
      <c r="DA1165" s="56"/>
      <c r="DB1165" s="56"/>
      <c r="DC1165" s="56"/>
      <c r="DD1165" s="56"/>
      <c r="DE1165" s="56"/>
      <c r="DF1165" s="56"/>
      <c r="DG1165" s="56"/>
      <c r="DH1165" s="56"/>
      <c r="DI1165" s="56"/>
      <c r="DJ1165" s="56"/>
      <c r="DK1165" s="56"/>
      <c r="DL1165" s="56"/>
      <c r="DM1165" s="56"/>
      <c r="DN1165" s="56"/>
      <c r="DO1165" s="56"/>
      <c r="DP1165" s="56"/>
      <c r="DQ1165" s="56"/>
      <c r="DR1165" s="56"/>
      <c r="DS1165" s="56"/>
      <c r="DT1165" s="56"/>
      <c r="DU1165" s="56"/>
      <c r="DV1165" s="56"/>
      <c r="DW1165" s="56"/>
      <c r="DX1165" s="56"/>
      <c r="DY1165" s="56"/>
      <c r="DZ1165" s="56"/>
      <c r="EA1165" s="56"/>
      <c r="EB1165" s="56"/>
      <c r="EC1165" s="56"/>
      <c r="ED1165" s="56"/>
      <c r="EE1165" s="56"/>
      <c r="EF1165" s="56"/>
      <c r="EG1165" s="56"/>
      <c r="EH1165" s="56"/>
      <c r="EI1165" s="56"/>
      <c r="EJ1165" s="56"/>
      <c r="EK1165" s="56"/>
      <c r="EL1165" s="56"/>
      <c r="EM1165" s="56"/>
      <c r="EN1165" s="56"/>
      <c r="EO1165" s="56"/>
      <c r="EP1165" s="56"/>
      <c r="EQ1165" s="56"/>
      <c r="ER1165" s="56"/>
      <c r="ES1165" s="56"/>
      <c r="ET1165" s="56"/>
      <c r="EU1165" s="56"/>
      <c r="EV1165" s="56"/>
      <c r="EW1165" s="56"/>
      <c r="EX1165" s="56"/>
      <c r="EY1165" s="56"/>
      <c r="EZ1165" s="56"/>
      <c r="FA1165" s="56"/>
      <c r="FB1165" s="56"/>
      <c r="FC1165" s="56"/>
      <c r="FD1165" s="56"/>
      <c r="FE1165" s="56"/>
      <c r="FF1165" s="56"/>
      <c r="FG1165" s="56"/>
      <c r="FH1165" s="56"/>
      <c r="FI1165" s="56"/>
      <c r="FJ1165" s="56"/>
      <c r="FK1165" s="56"/>
      <c r="FL1165" s="56"/>
      <c r="FM1165" s="56"/>
      <c r="FN1165" s="56"/>
      <c r="FO1165" s="56"/>
      <c r="FP1165" s="56"/>
      <c r="FQ1165" s="56"/>
      <c r="FR1165" s="56"/>
      <c r="FS1165" s="56"/>
      <c r="FT1165" s="56"/>
      <c r="FU1165" s="56"/>
      <c r="FV1165" s="56"/>
      <c r="FW1165" s="56"/>
      <c r="FX1165" s="56"/>
      <c r="FY1165" s="56"/>
      <c r="FZ1165" s="56"/>
      <c r="GA1165" s="56"/>
      <c r="GB1165" s="56"/>
      <c r="GC1165" s="56"/>
      <c r="GD1165" s="56"/>
      <c r="GE1165" s="56"/>
      <c r="GF1165" s="56"/>
      <c r="GG1165" s="56"/>
      <c r="GH1165" s="56"/>
      <c r="GI1165" s="56"/>
      <c r="GJ1165" s="56"/>
      <c r="GK1165" s="56"/>
      <c r="GL1165" s="56"/>
      <c r="GM1165" s="56"/>
      <c r="GN1165" s="56"/>
      <c r="GO1165" s="56"/>
      <c r="GP1165" s="56"/>
      <c r="GQ1165" s="56"/>
      <c r="GR1165" s="56"/>
      <c r="GS1165" s="56"/>
      <c r="GT1165" s="56"/>
      <c r="GU1165" s="56"/>
      <c r="GV1165" s="56"/>
      <c r="GW1165" s="56"/>
      <c r="GX1165" s="56"/>
      <c r="GY1165" s="56"/>
      <c r="GZ1165" s="56"/>
      <c r="HA1165" s="56"/>
      <c r="HB1165" s="56"/>
      <c r="HC1165" s="56"/>
      <c r="HD1165" s="56"/>
      <c r="HE1165" s="56"/>
      <c r="HF1165" s="56"/>
      <c r="HG1165" s="56"/>
      <c r="HH1165" s="56"/>
      <c r="HI1165" s="56"/>
      <c r="HJ1165" s="56"/>
      <c r="HK1165" s="56"/>
      <c r="HL1165" s="56"/>
      <c r="HM1165" s="56"/>
    </row>
    <row r="1166" spans="2:221" x14ac:dyDescent="0.25">
      <c r="B1166" s="56"/>
      <c r="C1166" s="56"/>
      <c r="D1166" s="56"/>
      <c r="E1166" s="56"/>
      <c r="F1166" s="56"/>
      <c r="G1166" s="56"/>
      <c r="H1166" s="56"/>
      <c r="I1166" s="56"/>
      <c r="J1166" s="56"/>
      <c r="K1166" s="56"/>
      <c r="L1166" s="56"/>
      <c r="M1166" s="56"/>
      <c r="N1166" s="56"/>
      <c r="O1166" s="56"/>
      <c r="P1166" s="56"/>
      <c r="Q1166" s="56"/>
      <c r="R1166" s="56"/>
      <c r="S1166" s="56"/>
      <c r="T1166" s="56"/>
      <c r="U1166" s="56"/>
      <c r="V1166" s="56"/>
      <c r="W1166" s="56"/>
      <c r="X1166" s="56"/>
      <c r="Y1166" s="56"/>
      <c r="Z1166" s="56"/>
      <c r="AA1166" s="56"/>
      <c r="AB1166" s="56"/>
      <c r="AC1166" s="56"/>
      <c r="AD1166" s="56"/>
      <c r="AE1166" s="56"/>
      <c r="AF1166" s="56"/>
      <c r="AG1166" s="56"/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/>
      <c r="BF1166" s="56"/>
      <c r="BG1166" s="56"/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  <c r="BU1166" s="56"/>
      <c r="BV1166" s="56"/>
      <c r="BW1166" s="56"/>
      <c r="BX1166" s="56"/>
      <c r="BY1166" s="56"/>
      <c r="BZ1166" s="56"/>
      <c r="CA1166" s="56"/>
      <c r="CB1166" s="56"/>
      <c r="CC1166" s="56"/>
      <c r="CD1166" s="56"/>
      <c r="CE1166" s="56"/>
      <c r="CF1166" s="56"/>
      <c r="CG1166" s="56"/>
      <c r="CH1166" s="56"/>
      <c r="CI1166" s="56"/>
      <c r="CJ1166" s="56"/>
      <c r="CK1166" s="56"/>
      <c r="CL1166" s="56"/>
      <c r="CM1166" s="56"/>
      <c r="CN1166" s="56"/>
      <c r="CO1166" s="56"/>
      <c r="CP1166" s="56"/>
      <c r="CQ1166" s="56"/>
      <c r="CR1166" s="56"/>
      <c r="CS1166" s="56"/>
      <c r="CT1166" s="56"/>
      <c r="CU1166" s="56"/>
      <c r="CV1166" s="56"/>
      <c r="CW1166" s="56"/>
      <c r="CX1166" s="56"/>
      <c r="CY1166" s="56"/>
      <c r="CZ1166" s="56"/>
      <c r="DA1166" s="56"/>
      <c r="DB1166" s="56"/>
      <c r="DC1166" s="56"/>
      <c r="DD1166" s="56"/>
      <c r="DE1166" s="56"/>
      <c r="DF1166" s="56"/>
      <c r="DG1166" s="56"/>
      <c r="DH1166" s="56"/>
      <c r="DI1166" s="56"/>
      <c r="DJ1166" s="56"/>
      <c r="DK1166" s="56"/>
      <c r="DL1166" s="56"/>
      <c r="DM1166" s="56"/>
      <c r="DN1166" s="56"/>
      <c r="DO1166" s="56"/>
      <c r="DP1166" s="56"/>
      <c r="DQ1166" s="56"/>
      <c r="DR1166" s="56"/>
      <c r="DS1166" s="56"/>
      <c r="DT1166" s="56"/>
      <c r="DU1166" s="56"/>
      <c r="DV1166" s="56"/>
      <c r="DW1166" s="56"/>
      <c r="DX1166" s="56"/>
      <c r="DY1166" s="56"/>
      <c r="DZ1166" s="56"/>
      <c r="EA1166" s="56"/>
      <c r="EB1166" s="56"/>
      <c r="EC1166" s="56"/>
      <c r="ED1166" s="56"/>
      <c r="EE1166" s="56"/>
      <c r="EF1166" s="56"/>
      <c r="EG1166" s="56"/>
      <c r="EH1166" s="56"/>
      <c r="EI1166" s="56"/>
      <c r="EJ1166" s="56"/>
      <c r="EK1166" s="56"/>
      <c r="EL1166" s="56"/>
      <c r="EM1166" s="56"/>
      <c r="EN1166" s="56"/>
      <c r="EO1166" s="56"/>
      <c r="EP1166" s="56"/>
      <c r="EQ1166" s="56"/>
      <c r="ER1166" s="56"/>
      <c r="ES1166" s="56"/>
      <c r="ET1166" s="56"/>
      <c r="EU1166" s="56"/>
      <c r="EV1166" s="56"/>
      <c r="EW1166" s="56"/>
      <c r="EX1166" s="56"/>
      <c r="EY1166" s="56"/>
      <c r="EZ1166" s="56"/>
      <c r="FA1166" s="56"/>
      <c r="FB1166" s="56"/>
      <c r="FC1166" s="56"/>
      <c r="FD1166" s="56"/>
      <c r="FE1166" s="56"/>
      <c r="FF1166" s="56"/>
      <c r="FG1166" s="56"/>
      <c r="FH1166" s="56"/>
      <c r="FI1166" s="56"/>
      <c r="FJ1166" s="56"/>
      <c r="FK1166" s="56"/>
      <c r="FL1166" s="56"/>
      <c r="FM1166" s="56"/>
      <c r="FN1166" s="56"/>
      <c r="FO1166" s="56"/>
      <c r="FP1166" s="56"/>
      <c r="FQ1166" s="56"/>
      <c r="FR1166" s="56"/>
      <c r="FS1166" s="56"/>
      <c r="FT1166" s="56"/>
      <c r="FU1166" s="56"/>
      <c r="FV1166" s="56"/>
      <c r="FW1166" s="56"/>
      <c r="FX1166" s="56"/>
      <c r="FY1166" s="56"/>
      <c r="FZ1166" s="56"/>
      <c r="GA1166" s="56"/>
      <c r="GB1166" s="56"/>
      <c r="GC1166" s="56"/>
      <c r="GD1166" s="56"/>
      <c r="GE1166" s="56"/>
      <c r="GF1166" s="56"/>
      <c r="GG1166" s="56"/>
      <c r="GH1166" s="56"/>
      <c r="GI1166" s="56"/>
      <c r="GJ1166" s="56"/>
      <c r="GK1166" s="56"/>
      <c r="GL1166" s="56"/>
      <c r="GM1166" s="56"/>
      <c r="GN1166" s="56"/>
      <c r="GO1166" s="56"/>
      <c r="GP1166" s="56"/>
      <c r="GQ1166" s="56"/>
      <c r="GR1166" s="56"/>
      <c r="GS1166" s="56"/>
      <c r="GT1166" s="56"/>
      <c r="GU1166" s="56"/>
      <c r="GV1166" s="56"/>
      <c r="GW1166" s="56"/>
      <c r="GX1166" s="56"/>
      <c r="GY1166" s="56"/>
      <c r="GZ1166" s="56"/>
      <c r="HA1166" s="56"/>
      <c r="HB1166" s="56"/>
      <c r="HC1166" s="56"/>
      <c r="HD1166" s="56"/>
      <c r="HE1166" s="56"/>
      <c r="HF1166" s="56"/>
      <c r="HG1166" s="56"/>
      <c r="HH1166" s="56"/>
      <c r="HI1166" s="56"/>
      <c r="HJ1166" s="56"/>
      <c r="HK1166" s="56"/>
      <c r="HL1166" s="56"/>
      <c r="HM1166" s="56"/>
    </row>
    <row r="1167" spans="2:221" x14ac:dyDescent="0.25">
      <c r="B1167" s="56"/>
      <c r="C1167" s="56"/>
      <c r="D1167" s="56"/>
      <c r="E1167" s="56"/>
      <c r="F1167" s="56"/>
      <c r="G1167" s="56"/>
      <c r="H1167" s="56"/>
      <c r="I1167" s="56"/>
      <c r="J1167" s="56"/>
      <c r="K1167" s="56"/>
      <c r="L1167" s="56"/>
      <c r="M1167" s="56"/>
      <c r="N1167" s="56"/>
      <c r="O1167" s="56"/>
      <c r="P1167" s="56"/>
      <c r="Q1167" s="56"/>
      <c r="R1167" s="56"/>
      <c r="S1167" s="56"/>
      <c r="T1167" s="56"/>
      <c r="U1167" s="56"/>
      <c r="V1167" s="56"/>
      <c r="W1167" s="56"/>
      <c r="X1167" s="56"/>
      <c r="Y1167" s="56"/>
      <c r="Z1167" s="56"/>
      <c r="AA1167" s="56"/>
      <c r="AB1167" s="56"/>
      <c r="AC1167" s="56"/>
      <c r="AD1167" s="56"/>
      <c r="AE1167" s="56"/>
      <c r="AF1167" s="56"/>
      <c r="AG1167" s="56"/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  <c r="BU1167" s="56"/>
      <c r="BV1167" s="56"/>
      <c r="BW1167" s="56"/>
      <c r="BX1167" s="56"/>
      <c r="BY1167" s="56"/>
      <c r="BZ1167" s="56"/>
      <c r="CA1167" s="56"/>
      <c r="CB1167" s="56"/>
      <c r="CC1167" s="56"/>
      <c r="CD1167" s="56"/>
      <c r="CE1167" s="56"/>
      <c r="CF1167" s="56"/>
      <c r="CG1167" s="56"/>
      <c r="CH1167" s="56"/>
      <c r="CI1167" s="56"/>
      <c r="CJ1167" s="56"/>
      <c r="CK1167" s="56"/>
      <c r="CL1167" s="56"/>
      <c r="CM1167" s="56"/>
      <c r="CN1167" s="56"/>
      <c r="CO1167" s="56"/>
      <c r="CP1167" s="56"/>
      <c r="CQ1167" s="56"/>
      <c r="CR1167" s="56"/>
      <c r="CS1167" s="56"/>
      <c r="CT1167" s="56"/>
      <c r="CU1167" s="56"/>
      <c r="CV1167" s="56"/>
      <c r="CW1167" s="56"/>
      <c r="CX1167" s="56"/>
      <c r="CY1167" s="56"/>
      <c r="CZ1167" s="56"/>
      <c r="DA1167" s="56"/>
      <c r="DB1167" s="56"/>
      <c r="DC1167" s="56"/>
      <c r="DD1167" s="56"/>
      <c r="DE1167" s="56"/>
      <c r="DF1167" s="56"/>
      <c r="DG1167" s="56"/>
      <c r="DH1167" s="56"/>
      <c r="DI1167" s="56"/>
      <c r="DJ1167" s="56"/>
      <c r="DK1167" s="56"/>
      <c r="DL1167" s="56"/>
      <c r="DM1167" s="56"/>
      <c r="DN1167" s="56"/>
      <c r="DO1167" s="56"/>
      <c r="DP1167" s="56"/>
      <c r="DQ1167" s="56"/>
      <c r="DR1167" s="56"/>
      <c r="DS1167" s="56"/>
      <c r="DT1167" s="56"/>
      <c r="DU1167" s="56"/>
      <c r="DV1167" s="56"/>
      <c r="DW1167" s="56"/>
      <c r="DX1167" s="56"/>
      <c r="DY1167" s="56"/>
      <c r="DZ1167" s="56"/>
      <c r="EA1167" s="56"/>
      <c r="EB1167" s="56"/>
      <c r="EC1167" s="56"/>
      <c r="ED1167" s="56"/>
      <c r="EE1167" s="56"/>
      <c r="EF1167" s="56"/>
      <c r="EG1167" s="56"/>
      <c r="EH1167" s="56"/>
      <c r="EI1167" s="56"/>
      <c r="EJ1167" s="56"/>
      <c r="EK1167" s="56"/>
      <c r="EL1167" s="56"/>
      <c r="EM1167" s="56"/>
      <c r="EN1167" s="56"/>
      <c r="EO1167" s="56"/>
      <c r="EP1167" s="56"/>
      <c r="EQ1167" s="56"/>
      <c r="ER1167" s="56"/>
      <c r="ES1167" s="56"/>
      <c r="ET1167" s="56"/>
      <c r="EU1167" s="56"/>
      <c r="EV1167" s="56"/>
      <c r="EW1167" s="56"/>
      <c r="EX1167" s="56"/>
      <c r="EY1167" s="56"/>
      <c r="EZ1167" s="56"/>
      <c r="FA1167" s="56"/>
      <c r="FB1167" s="56"/>
      <c r="FC1167" s="56"/>
      <c r="FD1167" s="56"/>
      <c r="FE1167" s="56"/>
      <c r="FF1167" s="56"/>
      <c r="FG1167" s="56"/>
      <c r="FH1167" s="56"/>
      <c r="FI1167" s="56"/>
      <c r="FJ1167" s="56"/>
      <c r="FK1167" s="56"/>
      <c r="FL1167" s="56"/>
      <c r="FM1167" s="56"/>
      <c r="FN1167" s="56"/>
      <c r="FO1167" s="56"/>
      <c r="FP1167" s="56"/>
      <c r="FQ1167" s="56"/>
      <c r="FR1167" s="56"/>
      <c r="FS1167" s="56"/>
      <c r="FT1167" s="56"/>
      <c r="FU1167" s="56"/>
      <c r="FV1167" s="56"/>
      <c r="FW1167" s="56"/>
      <c r="FX1167" s="56"/>
      <c r="FY1167" s="56"/>
      <c r="FZ1167" s="56"/>
      <c r="GA1167" s="56"/>
      <c r="GB1167" s="56"/>
      <c r="GC1167" s="56"/>
      <c r="GD1167" s="56"/>
      <c r="GE1167" s="56"/>
      <c r="GF1167" s="56"/>
      <c r="GG1167" s="56"/>
      <c r="GH1167" s="56"/>
      <c r="GI1167" s="56"/>
      <c r="GJ1167" s="56"/>
      <c r="GK1167" s="56"/>
      <c r="GL1167" s="56"/>
      <c r="GM1167" s="56"/>
      <c r="GN1167" s="56"/>
      <c r="GO1167" s="56"/>
      <c r="GP1167" s="56"/>
      <c r="GQ1167" s="56"/>
      <c r="GR1167" s="56"/>
      <c r="GS1167" s="56"/>
      <c r="GT1167" s="56"/>
      <c r="GU1167" s="56"/>
      <c r="GV1167" s="56"/>
      <c r="GW1167" s="56"/>
      <c r="GX1167" s="56"/>
      <c r="GY1167" s="56"/>
      <c r="GZ1167" s="56"/>
      <c r="HA1167" s="56"/>
      <c r="HB1167" s="56"/>
      <c r="HC1167" s="56"/>
      <c r="HD1167" s="56"/>
      <c r="HE1167" s="56"/>
      <c r="HF1167" s="56"/>
      <c r="HG1167" s="56"/>
      <c r="HH1167" s="56"/>
      <c r="HI1167" s="56"/>
      <c r="HJ1167" s="56"/>
      <c r="HK1167" s="56"/>
      <c r="HL1167" s="56"/>
      <c r="HM1167" s="56"/>
    </row>
    <row r="1168" spans="2:221" x14ac:dyDescent="0.25">
      <c r="B1168" s="56"/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6"/>
      <c r="R1168" s="56"/>
      <c r="S1168" s="56"/>
      <c r="T1168" s="56"/>
      <c r="U1168" s="56"/>
      <c r="V1168" s="56"/>
      <c r="W1168" s="56"/>
      <c r="X1168" s="56"/>
      <c r="Y1168" s="56"/>
      <c r="Z1168" s="56"/>
      <c r="AA1168" s="56"/>
      <c r="AB1168" s="56"/>
      <c r="AC1168" s="56"/>
      <c r="AD1168" s="56"/>
      <c r="AE1168" s="56"/>
      <c r="AF1168" s="56"/>
      <c r="AG1168" s="56"/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/>
      <c r="BF1168" s="56"/>
      <c r="BG1168" s="56"/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  <c r="BU1168" s="56"/>
      <c r="BV1168" s="56"/>
      <c r="BW1168" s="56"/>
      <c r="BX1168" s="56"/>
      <c r="BY1168" s="56"/>
      <c r="BZ1168" s="56"/>
      <c r="CA1168" s="56"/>
      <c r="CB1168" s="56"/>
      <c r="CC1168" s="56"/>
      <c r="CD1168" s="56"/>
      <c r="CE1168" s="56"/>
      <c r="CF1168" s="56"/>
      <c r="CG1168" s="56"/>
      <c r="CH1168" s="56"/>
      <c r="CI1168" s="56"/>
      <c r="CJ1168" s="56"/>
      <c r="CK1168" s="56"/>
      <c r="CL1168" s="56"/>
      <c r="CM1168" s="56"/>
      <c r="CN1168" s="56"/>
      <c r="CO1168" s="56"/>
      <c r="CP1168" s="56"/>
      <c r="CQ1168" s="56"/>
      <c r="CR1168" s="56"/>
      <c r="CS1168" s="56"/>
      <c r="CT1168" s="56"/>
      <c r="CU1168" s="56"/>
      <c r="CV1168" s="56"/>
      <c r="CW1168" s="56"/>
      <c r="CX1168" s="56"/>
      <c r="CY1168" s="56"/>
      <c r="CZ1168" s="56"/>
      <c r="DA1168" s="56"/>
      <c r="DB1168" s="56"/>
      <c r="DC1168" s="56"/>
      <c r="DD1168" s="56"/>
      <c r="DE1168" s="56"/>
      <c r="DF1168" s="56"/>
      <c r="DG1168" s="56"/>
      <c r="DH1168" s="56"/>
      <c r="DI1168" s="56"/>
      <c r="DJ1168" s="56"/>
      <c r="DK1168" s="56"/>
      <c r="DL1168" s="56"/>
      <c r="DM1168" s="56"/>
      <c r="DN1168" s="56"/>
      <c r="DO1168" s="56"/>
      <c r="DP1168" s="56"/>
      <c r="DQ1168" s="56"/>
      <c r="DR1168" s="56"/>
      <c r="DS1168" s="56"/>
      <c r="DT1168" s="56"/>
      <c r="DU1168" s="56"/>
      <c r="DV1168" s="56"/>
      <c r="DW1168" s="56"/>
      <c r="DX1168" s="56"/>
      <c r="DY1168" s="56"/>
      <c r="DZ1168" s="56"/>
      <c r="EA1168" s="56"/>
      <c r="EB1168" s="56"/>
      <c r="EC1168" s="56"/>
      <c r="ED1168" s="56"/>
      <c r="EE1168" s="56"/>
      <c r="EF1168" s="56"/>
      <c r="EG1168" s="56"/>
      <c r="EH1168" s="56"/>
      <c r="EI1168" s="56"/>
      <c r="EJ1168" s="56"/>
      <c r="EK1168" s="56"/>
      <c r="EL1168" s="56"/>
      <c r="EM1168" s="56"/>
      <c r="EN1168" s="56"/>
      <c r="EO1168" s="56"/>
      <c r="EP1168" s="56"/>
      <c r="EQ1168" s="56"/>
      <c r="ER1168" s="56"/>
      <c r="ES1168" s="56"/>
      <c r="ET1168" s="56"/>
      <c r="EU1168" s="56"/>
      <c r="EV1168" s="56"/>
      <c r="EW1168" s="56"/>
      <c r="EX1168" s="56"/>
      <c r="EY1168" s="56"/>
      <c r="EZ1168" s="56"/>
      <c r="FA1168" s="56"/>
      <c r="FB1168" s="56"/>
      <c r="FC1168" s="56"/>
      <c r="FD1168" s="56"/>
      <c r="FE1168" s="56"/>
      <c r="FF1168" s="56"/>
      <c r="FG1168" s="56"/>
      <c r="FH1168" s="56"/>
      <c r="FI1168" s="56"/>
      <c r="FJ1168" s="56"/>
      <c r="FK1168" s="56"/>
      <c r="FL1168" s="56"/>
      <c r="FM1168" s="56"/>
      <c r="FN1168" s="56"/>
      <c r="FO1168" s="56"/>
      <c r="FP1168" s="56"/>
      <c r="FQ1168" s="56"/>
      <c r="FR1168" s="56"/>
      <c r="FS1168" s="56"/>
      <c r="FT1168" s="56"/>
      <c r="FU1168" s="56"/>
      <c r="FV1168" s="56"/>
      <c r="FW1168" s="56"/>
      <c r="FX1168" s="56"/>
      <c r="FY1168" s="56"/>
      <c r="FZ1168" s="56"/>
      <c r="GA1168" s="56"/>
      <c r="GB1168" s="56"/>
      <c r="GC1168" s="56"/>
      <c r="GD1168" s="56"/>
      <c r="GE1168" s="56"/>
      <c r="GF1168" s="56"/>
      <c r="GG1168" s="56"/>
      <c r="GH1168" s="56"/>
      <c r="GI1168" s="56"/>
      <c r="GJ1168" s="56"/>
      <c r="GK1168" s="56"/>
      <c r="GL1168" s="56"/>
      <c r="GM1168" s="56"/>
      <c r="GN1168" s="56"/>
      <c r="GO1168" s="56"/>
      <c r="GP1168" s="56"/>
      <c r="GQ1168" s="56"/>
      <c r="GR1168" s="56"/>
      <c r="GS1168" s="56"/>
      <c r="GT1168" s="56"/>
      <c r="GU1168" s="56"/>
      <c r="GV1168" s="56"/>
      <c r="GW1168" s="56"/>
      <c r="GX1168" s="56"/>
      <c r="GY1168" s="56"/>
      <c r="GZ1168" s="56"/>
      <c r="HA1168" s="56"/>
      <c r="HB1168" s="56"/>
      <c r="HC1168" s="56"/>
      <c r="HD1168" s="56"/>
      <c r="HE1168" s="56"/>
      <c r="HF1168" s="56"/>
      <c r="HG1168" s="56"/>
      <c r="HH1168" s="56"/>
      <c r="HI1168" s="56"/>
      <c r="HJ1168" s="56"/>
      <c r="HK1168" s="56"/>
      <c r="HL1168" s="56"/>
      <c r="HM1168" s="56"/>
    </row>
    <row r="1169" spans="2:221" x14ac:dyDescent="0.25">
      <c r="B1169" s="56"/>
      <c r="C1169" s="56"/>
      <c r="D1169" s="56"/>
      <c r="E1169" s="56"/>
      <c r="F1169" s="56"/>
      <c r="G1169" s="56"/>
      <c r="H1169" s="56"/>
      <c r="I1169" s="56"/>
      <c r="J1169" s="56"/>
      <c r="K1169" s="56"/>
      <c r="L1169" s="56"/>
      <c r="M1169" s="56"/>
      <c r="N1169" s="56"/>
      <c r="O1169" s="56"/>
      <c r="P1169" s="56"/>
      <c r="Q1169" s="56"/>
      <c r="R1169" s="56"/>
      <c r="S1169" s="56"/>
      <c r="T1169" s="56"/>
      <c r="U1169" s="56"/>
      <c r="V1169" s="56"/>
      <c r="W1169" s="56"/>
      <c r="X1169" s="56"/>
      <c r="Y1169" s="56"/>
      <c r="Z1169" s="56"/>
      <c r="AA1169" s="56"/>
      <c r="AB1169" s="56"/>
      <c r="AC1169" s="56"/>
      <c r="AD1169" s="56"/>
      <c r="AE1169" s="56"/>
      <c r="AF1169" s="56"/>
      <c r="AG1169" s="56"/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  <c r="AY1169" s="56"/>
      <c r="AZ1169" s="56"/>
      <c r="BA1169" s="56"/>
      <c r="BB1169" s="56"/>
      <c r="BC1169" s="56"/>
      <c r="BD1169" s="56"/>
      <c r="BE1169" s="56"/>
      <c r="BF1169" s="56"/>
      <c r="BG1169" s="56"/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56"/>
      <c r="BS1169" s="56"/>
      <c r="BT1169" s="56"/>
      <c r="BU1169" s="56"/>
      <c r="BV1169" s="56"/>
      <c r="BW1169" s="56"/>
      <c r="BX1169" s="56"/>
      <c r="BY1169" s="56"/>
      <c r="BZ1169" s="56"/>
      <c r="CA1169" s="56"/>
      <c r="CB1169" s="56"/>
      <c r="CC1169" s="56"/>
      <c r="CD1169" s="56"/>
      <c r="CE1169" s="56"/>
      <c r="CF1169" s="56"/>
      <c r="CG1169" s="56"/>
      <c r="CH1169" s="56"/>
      <c r="CI1169" s="56"/>
      <c r="CJ1169" s="56"/>
      <c r="CK1169" s="56"/>
      <c r="CL1169" s="56"/>
      <c r="CM1169" s="56"/>
      <c r="CN1169" s="56"/>
      <c r="CO1169" s="56"/>
      <c r="CP1169" s="56"/>
      <c r="CQ1169" s="56"/>
      <c r="CR1169" s="56"/>
      <c r="CS1169" s="56"/>
      <c r="CT1169" s="56"/>
      <c r="CU1169" s="56"/>
      <c r="CV1169" s="56"/>
      <c r="CW1169" s="56"/>
      <c r="CX1169" s="56"/>
      <c r="CY1169" s="56"/>
      <c r="CZ1169" s="56"/>
      <c r="DA1169" s="56"/>
      <c r="DB1169" s="56"/>
      <c r="DC1169" s="56"/>
      <c r="DD1169" s="56"/>
      <c r="DE1169" s="56"/>
      <c r="DF1169" s="56"/>
      <c r="DG1169" s="56"/>
      <c r="DH1169" s="56"/>
      <c r="DI1169" s="56"/>
      <c r="DJ1169" s="56"/>
      <c r="DK1169" s="56"/>
      <c r="DL1169" s="56"/>
      <c r="DM1169" s="56"/>
      <c r="DN1169" s="56"/>
      <c r="DO1169" s="56"/>
      <c r="DP1169" s="56"/>
      <c r="DQ1169" s="56"/>
      <c r="DR1169" s="56"/>
      <c r="DS1169" s="56"/>
      <c r="DT1169" s="56"/>
      <c r="DU1169" s="56"/>
      <c r="DV1169" s="56"/>
      <c r="DW1169" s="56"/>
      <c r="DX1169" s="56"/>
      <c r="DY1169" s="56"/>
      <c r="DZ1169" s="56"/>
      <c r="EA1169" s="56"/>
      <c r="EB1169" s="56"/>
      <c r="EC1169" s="56"/>
      <c r="ED1169" s="56"/>
      <c r="EE1169" s="56"/>
      <c r="EF1169" s="56"/>
      <c r="EG1169" s="56"/>
      <c r="EH1169" s="56"/>
      <c r="EI1169" s="56"/>
      <c r="EJ1169" s="56"/>
      <c r="EK1169" s="56"/>
      <c r="EL1169" s="56"/>
      <c r="EM1169" s="56"/>
      <c r="EN1169" s="56"/>
      <c r="EO1169" s="56"/>
      <c r="EP1169" s="56"/>
      <c r="EQ1169" s="56"/>
      <c r="ER1169" s="56"/>
      <c r="ES1169" s="56"/>
      <c r="ET1169" s="56"/>
      <c r="EU1169" s="56"/>
      <c r="EV1169" s="56"/>
      <c r="EW1169" s="56"/>
      <c r="EX1169" s="56"/>
      <c r="EY1169" s="56"/>
      <c r="EZ1169" s="56"/>
      <c r="FA1169" s="56"/>
      <c r="FB1169" s="56"/>
      <c r="FC1169" s="56"/>
      <c r="FD1169" s="56"/>
      <c r="FE1169" s="56"/>
      <c r="FF1169" s="56"/>
      <c r="FG1169" s="56"/>
      <c r="FH1169" s="56"/>
      <c r="FI1169" s="56"/>
      <c r="FJ1169" s="56"/>
      <c r="FK1169" s="56"/>
      <c r="FL1169" s="56"/>
      <c r="FM1169" s="56"/>
      <c r="FN1169" s="56"/>
      <c r="FO1169" s="56"/>
      <c r="FP1169" s="56"/>
      <c r="FQ1169" s="56"/>
      <c r="FR1169" s="56"/>
      <c r="FS1169" s="56"/>
      <c r="FT1169" s="56"/>
      <c r="FU1169" s="56"/>
      <c r="FV1169" s="56"/>
      <c r="FW1169" s="56"/>
      <c r="FX1169" s="56"/>
      <c r="FY1169" s="56"/>
      <c r="FZ1169" s="56"/>
      <c r="GA1169" s="56"/>
      <c r="GB1169" s="56"/>
      <c r="GC1169" s="56"/>
      <c r="GD1169" s="56"/>
      <c r="GE1169" s="56"/>
      <c r="GF1169" s="56"/>
      <c r="GG1169" s="56"/>
      <c r="GH1169" s="56"/>
      <c r="GI1169" s="56"/>
      <c r="GJ1169" s="56"/>
      <c r="GK1169" s="56"/>
      <c r="GL1169" s="56"/>
      <c r="GM1169" s="56"/>
      <c r="GN1169" s="56"/>
      <c r="GO1169" s="56"/>
      <c r="GP1169" s="56"/>
      <c r="GQ1169" s="56"/>
      <c r="GR1169" s="56"/>
      <c r="GS1169" s="56"/>
      <c r="GT1169" s="56"/>
      <c r="GU1169" s="56"/>
      <c r="GV1169" s="56"/>
      <c r="GW1169" s="56"/>
      <c r="GX1169" s="56"/>
      <c r="GY1169" s="56"/>
      <c r="GZ1169" s="56"/>
      <c r="HA1169" s="56"/>
      <c r="HB1169" s="56"/>
      <c r="HC1169" s="56"/>
      <c r="HD1169" s="56"/>
      <c r="HE1169" s="56"/>
      <c r="HF1169" s="56"/>
      <c r="HG1169" s="56"/>
      <c r="HH1169" s="56"/>
      <c r="HI1169" s="56"/>
      <c r="HJ1169" s="56"/>
      <c r="HK1169" s="56"/>
      <c r="HL1169" s="56"/>
      <c r="HM1169" s="56"/>
    </row>
    <row r="1170" spans="2:221" x14ac:dyDescent="0.25">
      <c r="B1170" s="56"/>
      <c r="C1170" s="56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6"/>
      <c r="O1170" s="56"/>
      <c r="P1170" s="56"/>
      <c r="Q1170" s="56"/>
      <c r="R1170" s="56"/>
      <c r="S1170" s="56"/>
      <c r="T1170" s="56"/>
      <c r="U1170" s="56"/>
      <c r="V1170" s="56"/>
      <c r="W1170" s="56"/>
      <c r="X1170" s="56"/>
      <c r="Y1170" s="56"/>
      <c r="Z1170" s="56"/>
      <c r="AA1170" s="56"/>
      <c r="AB1170" s="56"/>
      <c r="AC1170" s="56"/>
      <c r="AD1170" s="56"/>
      <c r="AE1170" s="56"/>
      <c r="AF1170" s="56"/>
      <c r="AG1170" s="56"/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  <c r="BU1170" s="56"/>
      <c r="BV1170" s="56"/>
      <c r="BW1170" s="56"/>
      <c r="BX1170" s="56"/>
      <c r="BY1170" s="56"/>
      <c r="BZ1170" s="56"/>
      <c r="CA1170" s="56"/>
      <c r="CB1170" s="56"/>
      <c r="CC1170" s="56"/>
      <c r="CD1170" s="56"/>
      <c r="CE1170" s="56"/>
      <c r="CF1170" s="56"/>
      <c r="CG1170" s="56"/>
      <c r="CH1170" s="56"/>
      <c r="CI1170" s="56"/>
      <c r="CJ1170" s="56"/>
      <c r="CK1170" s="56"/>
      <c r="CL1170" s="56"/>
      <c r="CM1170" s="56"/>
      <c r="CN1170" s="56"/>
      <c r="CO1170" s="56"/>
      <c r="CP1170" s="56"/>
      <c r="CQ1170" s="56"/>
      <c r="CR1170" s="56"/>
      <c r="CS1170" s="56"/>
      <c r="CT1170" s="56"/>
      <c r="CU1170" s="56"/>
      <c r="CV1170" s="56"/>
      <c r="CW1170" s="56"/>
      <c r="CX1170" s="56"/>
      <c r="CY1170" s="56"/>
      <c r="CZ1170" s="56"/>
      <c r="DA1170" s="56"/>
      <c r="DB1170" s="56"/>
      <c r="DC1170" s="56"/>
      <c r="DD1170" s="56"/>
      <c r="DE1170" s="56"/>
      <c r="DF1170" s="56"/>
      <c r="DG1170" s="56"/>
      <c r="DH1170" s="56"/>
      <c r="DI1170" s="56"/>
      <c r="DJ1170" s="56"/>
      <c r="DK1170" s="56"/>
      <c r="DL1170" s="56"/>
      <c r="DM1170" s="56"/>
      <c r="DN1170" s="56"/>
      <c r="DO1170" s="56"/>
      <c r="DP1170" s="56"/>
      <c r="DQ1170" s="56"/>
      <c r="DR1170" s="56"/>
      <c r="DS1170" s="56"/>
      <c r="DT1170" s="56"/>
      <c r="DU1170" s="56"/>
      <c r="DV1170" s="56"/>
      <c r="DW1170" s="56"/>
      <c r="DX1170" s="56"/>
      <c r="DY1170" s="56"/>
      <c r="DZ1170" s="56"/>
      <c r="EA1170" s="56"/>
      <c r="EB1170" s="56"/>
      <c r="EC1170" s="56"/>
      <c r="ED1170" s="56"/>
      <c r="EE1170" s="56"/>
      <c r="EF1170" s="56"/>
      <c r="EG1170" s="56"/>
      <c r="EH1170" s="56"/>
      <c r="EI1170" s="56"/>
      <c r="EJ1170" s="56"/>
      <c r="EK1170" s="56"/>
      <c r="EL1170" s="56"/>
      <c r="EM1170" s="56"/>
      <c r="EN1170" s="56"/>
      <c r="EO1170" s="56"/>
      <c r="EP1170" s="56"/>
      <c r="EQ1170" s="56"/>
      <c r="ER1170" s="56"/>
      <c r="ES1170" s="56"/>
      <c r="ET1170" s="56"/>
      <c r="EU1170" s="56"/>
      <c r="EV1170" s="56"/>
      <c r="EW1170" s="56"/>
      <c r="EX1170" s="56"/>
      <c r="EY1170" s="56"/>
      <c r="EZ1170" s="56"/>
      <c r="FA1170" s="56"/>
      <c r="FB1170" s="56"/>
      <c r="FC1170" s="56"/>
      <c r="FD1170" s="56"/>
      <c r="FE1170" s="56"/>
      <c r="FF1170" s="56"/>
      <c r="FG1170" s="56"/>
      <c r="FH1170" s="56"/>
      <c r="FI1170" s="56"/>
      <c r="FJ1170" s="56"/>
      <c r="FK1170" s="56"/>
      <c r="FL1170" s="56"/>
      <c r="FM1170" s="56"/>
      <c r="FN1170" s="56"/>
      <c r="FO1170" s="56"/>
      <c r="FP1170" s="56"/>
      <c r="FQ1170" s="56"/>
      <c r="FR1170" s="56"/>
      <c r="FS1170" s="56"/>
      <c r="FT1170" s="56"/>
      <c r="FU1170" s="56"/>
      <c r="FV1170" s="56"/>
      <c r="FW1170" s="56"/>
      <c r="FX1170" s="56"/>
      <c r="FY1170" s="56"/>
      <c r="FZ1170" s="56"/>
      <c r="GA1170" s="56"/>
      <c r="GB1170" s="56"/>
      <c r="GC1170" s="56"/>
      <c r="GD1170" s="56"/>
      <c r="GE1170" s="56"/>
      <c r="GF1170" s="56"/>
      <c r="GG1170" s="56"/>
      <c r="GH1170" s="56"/>
      <c r="GI1170" s="56"/>
      <c r="GJ1170" s="56"/>
      <c r="GK1170" s="56"/>
      <c r="GL1170" s="56"/>
      <c r="GM1170" s="56"/>
      <c r="GN1170" s="56"/>
      <c r="GO1170" s="56"/>
      <c r="GP1170" s="56"/>
      <c r="GQ1170" s="56"/>
      <c r="GR1170" s="56"/>
      <c r="GS1170" s="56"/>
      <c r="GT1170" s="56"/>
      <c r="GU1170" s="56"/>
      <c r="GV1170" s="56"/>
      <c r="GW1170" s="56"/>
      <c r="GX1170" s="56"/>
      <c r="GY1170" s="56"/>
      <c r="GZ1170" s="56"/>
      <c r="HA1170" s="56"/>
      <c r="HB1170" s="56"/>
      <c r="HC1170" s="56"/>
      <c r="HD1170" s="56"/>
      <c r="HE1170" s="56"/>
      <c r="HF1170" s="56"/>
      <c r="HG1170" s="56"/>
      <c r="HH1170" s="56"/>
      <c r="HI1170" s="56"/>
      <c r="HJ1170" s="56"/>
      <c r="HK1170" s="56"/>
      <c r="HL1170" s="56"/>
      <c r="HM1170" s="56"/>
    </row>
    <row r="1171" spans="2:221" x14ac:dyDescent="0.25">
      <c r="B1171" s="56"/>
      <c r="C1171" s="56"/>
      <c r="D1171" s="56"/>
      <c r="E1171" s="56"/>
      <c r="F1171" s="56"/>
      <c r="G1171" s="56"/>
      <c r="H1171" s="56"/>
      <c r="I1171" s="56"/>
      <c r="J1171" s="56"/>
      <c r="K1171" s="56"/>
      <c r="L1171" s="56"/>
      <c r="M1171" s="56"/>
      <c r="N1171" s="56"/>
      <c r="O1171" s="56"/>
      <c r="P1171" s="56"/>
      <c r="Q1171" s="56"/>
      <c r="R1171" s="56"/>
      <c r="S1171" s="56"/>
      <c r="T1171" s="56"/>
      <c r="U1171" s="56"/>
      <c r="V1171" s="56"/>
      <c r="W1171" s="56"/>
      <c r="X1171" s="56"/>
      <c r="Y1171" s="56"/>
      <c r="Z1171" s="56"/>
      <c r="AA1171" s="56"/>
      <c r="AB1171" s="56"/>
      <c r="AC1171" s="56"/>
      <c r="AD1171" s="56"/>
      <c r="AE1171" s="56"/>
      <c r="AF1171" s="56"/>
      <c r="AG1171" s="56"/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  <c r="BU1171" s="56"/>
      <c r="BV1171" s="56"/>
      <c r="BW1171" s="56"/>
      <c r="BX1171" s="56"/>
      <c r="BY1171" s="56"/>
      <c r="BZ1171" s="56"/>
      <c r="CA1171" s="56"/>
      <c r="CB1171" s="56"/>
      <c r="CC1171" s="56"/>
      <c r="CD1171" s="56"/>
      <c r="CE1171" s="56"/>
      <c r="CF1171" s="56"/>
      <c r="CG1171" s="56"/>
      <c r="CH1171" s="56"/>
      <c r="CI1171" s="56"/>
      <c r="CJ1171" s="56"/>
      <c r="CK1171" s="56"/>
      <c r="CL1171" s="56"/>
      <c r="CM1171" s="56"/>
      <c r="CN1171" s="56"/>
      <c r="CO1171" s="56"/>
      <c r="CP1171" s="56"/>
      <c r="CQ1171" s="56"/>
      <c r="CR1171" s="56"/>
      <c r="CS1171" s="56"/>
      <c r="CT1171" s="56"/>
      <c r="CU1171" s="56"/>
      <c r="CV1171" s="56"/>
      <c r="CW1171" s="56"/>
      <c r="CX1171" s="56"/>
      <c r="CY1171" s="56"/>
      <c r="CZ1171" s="56"/>
      <c r="DA1171" s="56"/>
      <c r="DB1171" s="56"/>
      <c r="DC1171" s="56"/>
      <c r="DD1171" s="56"/>
      <c r="DE1171" s="56"/>
      <c r="DF1171" s="56"/>
      <c r="DG1171" s="56"/>
      <c r="DH1171" s="56"/>
      <c r="DI1171" s="56"/>
      <c r="DJ1171" s="56"/>
      <c r="DK1171" s="56"/>
      <c r="DL1171" s="56"/>
      <c r="DM1171" s="56"/>
      <c r="DN1171" s="56"/>
      <c r="DO1171" s="56"/>
      <c r="DP1171" s="56"/>
      <c r="DQ1171" s="56"/>
      <c r="DR1171" s="56"/>
      <c r="DS1171" s="56"/>
      <c r="DT1171" s="56"/>
      <c r="DU1171" s="56"/>
      <c r="DV1171" s="56"/>
      <c r="DW1171" s="56"/>
      <c r="DX1171" s="56"/>
      <c r="DY1171" s="56"/>
      <c r="DZ1171" s="56"/>
      <c r="EA1171" s="56"/>
      <c r="EB1171" s="56"/>
      <c r="EC1171" s="56"/>
      <c r="ED1171" s="56"/>
      <c r="EE1171" s="56"/>
      <c r="EF1171" s="56"/>
      <c r="EG1171" s="56"/>
      <c r="EH1171" s="56"/>
      <c r="EI1171" s="56"/>
      <c r="EJ1171" s="56"/>
      <c r="EK1171" s="56"/>
      <c r="EL1171" s="56"/>
      <c r="EM1171" s="56"/>
      <c r="EN1171" s="56"/>
      <c r="EO1171" s="56"/>
      <c r="EP1171" s="56"/>
      <c r="EQ1171" s="56"/>
      <c r="ER1171" s="56"/>
      <c r="ES1171" s="56"/>
      <c r="ET1171" s="56"/>
      <c r="EU1171" s="56"/>
      <c r="EV1171" s="56"/>
      <c r="EW1171" s="56"/>
      <c r="EX1171" s="56"/>
      <c r="EY1171" s="56"/>
      <c r="EZ1171" s="56"/>
      <c r="FA1171" s="56"/>
      <c r="FB1171" s="56"/>
      <c r="FC1171" s="56"/>
      <c r="FD1171" s="56"/>
      <c r="FE1171" s="56"/>
      <c r="FF1171" s="56"/>
      <c r="FG1171" s="56"/>
      <c r="FH1171" s="56"/>
      <c r="FI1171" s="56"/>
      <c r="FJ1171" s="56"/>
      <c r="FK1171" s="56"/>
      <c r="FL1171" s="56"/>
      <c r="FM1171" s="56"/>
      <c r="FN1171" s="56"/>
      <c r="FO1171" s="56"/>
      <c r="FP1171" s="56"/>
      <c r="FQ1171" s="56"/>
      <c r="FR1171" s="56"/>
      <c r="FS1171" s="56"/>
      <c r="FT1171" s="56"/>
      <c r="FU1171" s="56"/>
      <c r="FV1171" s="56"/>
      <c r="FW1171" s="56"/>
      <c r="FX1171" s="56"/>
      <c r="FY1171" s="56"/>
      <c r="FZ1171" s="56"/>
      <c r="GA1171" s="56"/>
      <c r="GB1171" s="56"/>
      <c r="GC1171" s="56"/>
      <c r="GD1171" s="56"/>
      <c r="GE1171" s="56"/>
      <c r="GF1171" s="56"/>
      <c r="GG1171" s="56"/>
      <c r="GH1171" s="56"/>
      <c r="GI1171" s="56"/>
      <c r="GJ1171" s="56"/>
      <c r="GK1171" s="56"/>
      <c r="GL1171" s="56"/>
      <c r="GM1171" s="56"/>
      <c r="GN1171" s="56"/>
      <c r="GO1171" s="56"/>
      <c r="GP1171" s="56"/>
      <c r="GQ1171" s="56"/>
      <c r="GR1171" s="56"/>
      <c r="GS1171" s="56"/>
      <c r="GT1171" s="56"/>
      <c r="GU1171" s="56"/>
      <c r="GV1171" s="56"/>
      <c r="GW1171" s="56"/>
      <c r="GX1171" s="56"/>
      <c r="GY1171" s="56"/>
      <c r="GZ1171" s="56"/>
      <c r="HA1171" s="56"/>
      <c r="HB1171" s="56"/>
      <c r="HC1171" s="56"/>
      <c r="HD1171" s="56"/>
      <c r="HE1171" s="56"/>
      <c r="HF1171" s="56"/>
      <c r="HG1171" s="56"/>
      <c r="HH1171" s="56"/>
      <c r="HI1171" s="56"/>
      <c r="HJ1171" s="56"/>
      <c r="HK1171" s="56"/>
      <c r="HL1171" s="56"/>
      <c r="HM1171" s="56"/>
    </row>
    <row r="1172" spans="2:221" x14ac:dyDescent="0.25">
      <c r="B1172" s="56"/>
      <c r="C1172" s="56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6"/>
      <c r="O1172" s="56"/>
      <c r="P1172" s="56"/>
      <c r="Q1172" s="56"/>
      <c r="R1172" s="56"/>
      <c r="S1172" s="56"/>
      <c r="T1172" s="56"/>
      <c r="U1172" s="56"/>
      <c r="V1172" s="56"/>
      <c r="W1172" s="56"/>
      <c r="X1172" s="56"/>
      <c r="Y1172" s="56"/>
      <c r="Z1172" s="56"/>
      <c r="AA1172" s="56"/>
      <c r="AB1172" s="56"/>
      <c r="AC1172" s="56"/>
      <c r="AD1172" s="56"/>
      <c r="AE1172" s="56"/>
      <c r="AF1172" s="56"/>
      <c r="AG1172" s="56"/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  <c r="BU1172" s="56"/>
      <c r="BV1172" s="56"/>
      <c r="BW1172" s="56"/>
      <c r="BX1172" s="56"/>
      <c r="BY1172" s="56"/>
      <c r="BZ1172" s="56"/>
      <c r="CA1172" s="56"/>
      <c r="CB1172" s="56"/>
      <c r="CC1172" s="56"/>
      <c r="CD1172" s="56"/>
      <c r="CE1172" s="56"/>
      <c r="CF1172" s="56"/>
      <c r="CG1172" s="56"/>
      <c r="CH1172" s="56"/>
      <c r="CI1172" s="56"/>
      <c r="CJ1172" s="56"/>
      <c r="CK1172" s="56"/>
      <c r="CL1172" s="56"/>
      <c r="CM1172" s="56"/>
      <c r="CN1172" s="56"/>
      <c r="CO1172" s="56"/>
      <c r="CP1172" s="56"/>
      <c r="CQ1172" s="56"/>
      <c r="CR1172" s="56"/>
      <c r="CS1172" s="56"/>
      <c r="CT1172" s="56"/>
      <c r="CU1172" s="56"/>
      <c r="CV1172" s="56"/>
      <c r="CW1172" s="56"/>
      <c r="CX1172" s="56"/>
      <c r="CY1172" s="56"/>
      <c r="CZ1172" s="56"/>
      <c r="DA1172" s="56"/>
      <c r="DB1172" s="56"/>
      <c r="DC1172" s="56"/>
      <c r="DD1172" s="56"/>
      <c r="DE1172" s="56"/>
      <c r="DF1172" s="56"/>
      <c r="DG1172" s="56"/>
      <c r="DH1172" s="56"/>
      <c r="DI1172" s="56"/>
      <c r="DJ1172" s="56"/>
      <c r="DK1172" s="56"/>
      <c r="DL1172" s="56"/>
      <c r="DM1172" s="56"/>
      <c r="DN1172" s="56"/>
      <c r="DO1172" s="56"/>
      <c r="DP1172" s="56"/>
      <c r="DQ1172" s="56"/>
      <c r="DR1172" s="56"/>
      <c r="DS1172" s="56"/>
      <c r="DT1172" s="56"/>
      <c r="DU1172" s="56"/>
      <c r="DV1172" s="56"/>
      <c r="DW1172" s="56"/>
      <c r="DX1172" s="56"/>
      <c r="DY1172" s="56"/>
      <c r="DZ1172" s="56"/>
      <c r="EA1172" s="56"/>
      <c r="EB1172" s="56"/>
      <c r="EC1172" s="56"/>
      <c r="ED1172" s="56"/>
      <c r="EE1172" s="56"/>
      <c r="EF1172" s="56"/>
      <c r="EG1172" s="56"/>
      <c r="EH1172" s="56"/>
      <c r="EI1172" s="56"/>
      <c r="EJ1172" s="56"/>
      <c r="EK1172" s="56"/>
      <c r="EL1172" s="56"/>
      <c r="EM1172" s="56"/>
      <c r="EN1172" s="56"/>
      <c r="EO1172" s="56"/>
      <c r="EP1172" s="56"/>
      <c r="EQ1172" s="56"/>
      <c r="ER1172" s="56"/>
      <c r="ES1172" s="56"/>
      <c r="ET1172" s="56"/>
      <c r="EU1172" s="56"/>
      <c r="EV1172" s="56"/>
      <c r="EW1172" s="56"/>
      <c r="EX1172" s="56"/>
      <c r="EY1172" s="56"/>
      <c r="EZ1172" s="56"/>
      <c r="FA1172" s="56"/>
      <c r="FB1172" s="56"/>
      <c r="FC1172" s="56"/>
      <c r="FD1172" s="56"/>
      <c r="FE1172" s="56"/>
      <c r="FF1172" s="56"/>
      <c r="FG1172" s="56"/>
      <c r="FH1172" s="56"/>
      <c r="FI1172" s="56"/>
      <c r="FJ1172" s="56"/>
      <c r="FK1172" s="56"/>
      <c r="FL1172" s="56"/>
      <c r="FM1172" s="56"/>
      <c r="FN1172" s="56"/>
      <c r="FO1172" s="56"/>
      <c r="FP1172" s="56"/>
      <c r="FQ1172" s="56"/>
      <c r="FR1172" s="56"/>
      <c r="FS1172" s="56"/>
      <c r="FT1172" s="56"/>
      <c r="FU1172" s="56"/>
      <c r="FV1172" s="56"/>
      <c r="FW1172" s="56"/>
      <c r="FX1172" s="56"/>
      <c r="FY1172" s="56"/>
      <c r="FZ1172" s="56"/>
      <c r="GA1172" s="56"/>
      <c r="GB1172" s="56"/>
      <c r="GC1172" s="56"/>
      <c r="GD1172" s="56"/>
      <c r="GE1172" s="56"/>
      <c r="GF1172" s="56"/>
      <c r="GG1172" s="56"/>
      <c r="GH1172" s="56"/>
      <c r="GI1172" s="56"/>
      <c r="GJ1172" s="56"/>
      <c r="GK1172" s="56"/>
      <c r="GL1172" s="56"/>
      <c r="GM1172" s="56"/>
      <c r="GN1172" s="56"/>
      <c r="GO1172" s="56"/>
      <c r="GP1172" s="56"/>
      <c r="GQ1172" s="56"/>
      <c r="GR1172" s="56"/>
      <c r="GS1172" s="56"/>
      <c r="GT1172" s="56"/>
      <c r="GU1172" s="56"/>
      <c r="GV1172" s="56"/>
      <c r="GW1172" s="56"/>
      <c r="GX1172" s="56"/>
      <c r="GY1172" s="56"/>
      <c r="GZ1172" s="56"/>
      <c r="HA1172" s="56"/>
      <c r="HB1172" s="56"/>
      <c r="HC1172" s="56"/>
      <c r="HD1172" s="56"/>
      <c r="HE1172" s="56"/>
      <c r="HF1172" s="56"/>
      <c r="HG1172" s="56"/>
      <c r="HH1172" s="56"/>
      <c r="HI1172" s="56"/>
      <c r="HJ1172" s="56"/>
      <c r="HK1172" s="56"/>
      <c r="HL1172" s="56"/>
      <c r="HM1172" s="56"/>
    </row>
    <row r="1173" spans="2:221" x14ac:dyDescent="0.25">
      <c r="B1173" s="56"/>
      <c r="C1173" s="56"/>
      <c r="D1173" s="56"/>
      <c r="E1173" s="56"/>
      <c r="F1173" s="56"/>
      <c r="G1173" s="56"/>
      <c r="H1173" s="56"/>
      <c r="I1173" s="56"/>
      <c r="J1173" s="56"/>
      <c r="K1173" s="56"/>
      <c r="L1173" s="56"/>
      <c r="M1173" s="56"/>
      <c r="N1173" s="56"/>
      <c r="O1173" s="56"/>
      <c r="P1173" s="56"/>
      <c r="Q1173" s="56"/>
      <c r="R1173" s="56"/>
      <c r="S1173" s="56"/>
      <c r="T1173" s="56"/>
      <c r="U1173" s="56"/>
      <c r="V1173" s="56"/>
      <c r="W1173" s="56"/>
      <c r="X1173" s="56"/>
      <c r="Y1173" s="56"/>
      <c r="Z1173" s="56"/>
      <c r="AA1173" s="56"/>
      <c r="AB1173" s="56"/>
      <c r="AC1173" s="56"/>
      <c r="AD1173" s="56"/>
      <c r="AE1173" s="56"/>
      <c r="AF1173" s="56"/>
      <c r="AG1173" s="56"/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  <c r="BU1173" s="56"/>
      <c r="BV1173" s="56"/>
      <c r="BW1173" s="56"/>
      <c r="BX1173" s="56"/>
      <c r="BY1173" s="56"/>
      <c r="BZ1173" s="56"/>
      <c r="CA1173" s="56"/>
      <c r="CB1173" s="56"/>
      <c r="CC1173" s="56"/>
      <c r="CD1173" s="56"/>
      <c r="CE1173" s="56"/>
      <c r="CF1173" s="56"/>
      <c r="CG1173" s="56"/>
      <c r="CH1173" s="56"/>
      <c r="CI1173" s="56"/>
      <c r="CJ1173" s="56"/>
      <c r="CK1173" s="56"/>
      <c r="CL1173" s="56"/>
      <c r="CM1173" s="56"/>
      <c r="CN1173" s="56"/>
      <c r="CO1173" s="56"/>
      <c r="CP1173" s="56"/>
      <c r="CQ1173" s="56"/>
      <c r="CR1173" s="56"/>
      <c r="CS1173" s="56"/>
      <c r="CT1173" s="56"/>
      <c r="CU1173" s="56"/>
      <c r="CV1173" s="56"/>
      <c r="CW1173" s="56"/>
      <c r="CX1173" s="56"/>
      <c r="CY1173" s="56"/>
      <c r="CZ1173" s="56"/>
      <c r="DA1173" s="56"/>
      <c r="DB1173" s="56"/>
      <c r="DC1173" s="56"/>
      <c r="DD1173" s="56"/>
      <c r="DE1173" s="56"/>
      <c r="DF1173" s="56"/>
      <c r="DG1173" s="56"/>
      <c r="DH1173" s="56"/>
      <c r="DI1173" s="56"/>
      <c r="DJ1173" s="56"/>
      <c r="DK1173" s="56"/>
      <c r="DL1173" s="56"/>
      <c r="DM1173" s="56"/>
      <c r="DN1173" s="56"/>
      <c r="DO1173" s="56"/>
      <c r="DP1173" s="56"/>
      <c r="DQ1173" s="56"/>
      <c r="DR1173" s="56"/>
      <c r="DS1173" s="56"/>
      <c r="DT1173" s="56"/>
      <c r="DU1173" s="56"/>
      <c r="DV1173" s="56"/>
      <c r="DW1173" s="56"/>
      <c r="DX1173" s="56"/>
      <c r="DY1173" s="56"/>
      <c r="DZ1173" s="56"/>
      <c r="EA1173" s="56"/>
      <c r="EB1173" s="56"/>
      <c r="EC1173" s="56"/>
      <c r="ED1173" s="56"/>
      <c r="EE1173" s="56"/>
      <c r="EF1173" s="56"/>
      <c r="EG1173" s="56"/>
      <c r="EH1173" s="56"/>
      <c r="EI1173" s="56"/>
      <c r="EJ1173" s="56"/>
      <c r="EK1173" s="56"/>
      <c r="EL1173" s="56"/>
      <c r="EM1173" s="56"/>
      <c r="EN1173" s="56"/>
      <c r="EO1173" s="56"/>
      <c r="EP1173" s="56"/>
      <c r="EQ1173" s="56"/>
      <c r="ER1173" s="56"/>
      <c r="ES1173" s="56"/>
      <c r="ET1173" s="56"/>
      <c r="EU1173" s="56"/>
      <c r="EV1173" s="56"/>
      <c r="EW1173" s="56"/>
      <c r="EX1173" s="56"/>
      <c r="EY1173" s="56"/>
      <c r="EZ1173" s="56"/>
      <c r="FA1173" s="56"/>
      <c r="FB1173" s="56"/>
      <c r="FC1173" s="56"/>
      <c r="FD1173" s="56"/>
      <c r="FE1173" s="56"/>
      <c r="FF1173" s="56"/>
      <c r="FG1173" s="56"/>
      <c r="FH1173" s="56"/>
      <c r="FI1173" s="56"/>
      <c r="FJ1173" s="56"/>
      <c r="FK1173" s="56"/>
      <c r="FL1173" s="56"/>
      <c r="FM1173" s="56"/>
      <c r="FN1173" s="56"/>
      <c r="FO1173" s="56"/>
      <c r="FP1173" s="56"/>
      <c r="FQ1173" s="56"/>
      <c r="FR1173" s="56"/>
      <c r="FS1173" s="56"/>
      <c r="FT1173" s="56"/>
      <c r="FU1173" s="56"/>
      <c r="FV1173" s="56"/>
      <c r="FW1173" s="56"/>
      <c r="FX1173" s="56"/>
      <c r="FY1173" s="56"/>
      <c r="FZ1173" s="56"/>
      <c r="GA1173" s="56"/>
      <c r="GB1173" s="56"/>
      <c r="GC1173" s="56"/>
      <c r="GD1173" s="56"/>
      <c r="GE1173" s="56"/>
      <c r="GF1173" s="56"/>
      <c r="GG1173" s="56"/>
      <c r="GH1173" s="56"/>
      <c r="GI1173" s="56"/>
      <c r="GJ1173" s="56"/>
      <c r="GK1173" s="56"/>
      <c r="GL1173" s="56"/>
      <c r="GM1173" s="56"/>
      <c r="GN1173" s="56"/>
      <c r="GO1173" s="56"/>
      <c r="GP1173" s="56"/>
      <c r="GQ1173" s="56"/>
      <c r="GR1173" s="56"/>
      <c r="GS1173" s="56"/>
      <c r="GT1173" s="56"/>
      <c r="GU1173" s="56"/>
      <c r="GV1173" s="56"/>
      <c r="GW1173" s="56"/>
      <c r="GX1173" s="56"/>
      <c r="GY1173" s="56"/>
      <c r="GZ1173" s="56"/>
      <c r="HA1173" s="56"/>
      <c r="HB1173" s="56"/>
      <c r="HC1173" s="56"/>
      <c r="HD1173" s="56"/>
      <c r="HE1173" s="56"/>
      <c r="HF1173" s="56"/>
      <c r="HG1173" s="56"/>
      <c r="HH1173" s="56"/>
      <c r="HI1173" s="56"/>
      <c r="HJ1173" s="56"/>
      <c r="HK1173" s="56"/>
      <c r="HL1173" s="56"/>
      <c r="HM1173" s="56"/>
    </row>
    <row r="1174" spans="2:221" x14ac:dyDescent="0.25">
      <c r="B1174" s="56"/>
      <c r="C1174" s="56"/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6"/>
      <c r="O1174" s="56"/>
      <c r="P1174" s="56"/>
      <c r="Q1174" s="56"/>
      <c r="R1174" s="56"/>
      <c r="S1174" s="56"/>
      <c r="T1174" s="56"/>
      <c r="U1174" s="56"/>
      <c r="V1174" s="56"/>
      <c r="W1174" s="56"/>
      <c r="X1174" s="56"/>
      <c r="Y1174" s="56"/>
      <c r="Z1174" s="56"/>
      <c r="AA1174" s="56"/>
      <c r="AB1174" s="56"/>
      <c r="AC1174" s="56"/>
      <c r="AD1174" s="56"/>
      <c r="AE1174" s="56"/>
      <c r="AF1174" s="56"/>
      <c r="AG1174" s="56"/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/>
      <c r="BF1174" s="56"/>
      <c r="BG1174" s="56"/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  <c r="BU1174" s="56"/>
      <c r="BV1174" s="56"/>
      <c r="BW1174" s="56"/>
      <c r="BX1174" s="56"/>
      <c r="BY1174" s="56"/>
      <c r="BZ1174" s="56"/>
      <c r="CA1174" s="56"/>
      <c r="CB1174" s="56"/>
      <c r="CC1174" s="56"/>
      <c r="CD1174" s="56"/>
      <c r="CE1174" s="56"/>
      <c r="CF1174" s="56"/>
      <c r="CG1174" s="56"/>
      <c r="CH1174" s="56"/>
      <c r="CI1174" s="56"/>
      <c r="CJ1174" s="56"/>
      <c r="CK1174" s="56"/>
      <c r="CL1174" s="56"/>
      <c r="CM1174" s="56"/>
      <c r="CN1174" s="56"/>
      <c r="CO1174" s="56"/>
      <c r="CP1174" s="56"/>
      <c r="CQ1174" s="56"/>
      <c r="CR1174" s="56"/>
      <c r="CS1174" s="56"/>
      <c r="CT1174" s="56"/>
      <c r="CU1174" s="56"/>
      <c r="CV1174" s="56"/>
      <c r="CW1174" s="56"/>
      <c r="CX1174" s="56"/>
      <c r="CY1174" s="56"/>
      <c r="CZ1174" s="56"/>
      <c r="DA1174" s="56"/>
      <c r="DB1174" s="56"/>
      <c r="DC1174" s="56"/>
      <c r="DD1174" s="56"/>
      <c r="DE1174" s="56"/>
      <c r="DF1174" s="56"/>
      <c r="DG1174" s="56"/>
      <c r="DH1174" s="56"/>
      <c r="DI1174" s="56"/>
      <c r="DJ1174" s="56"/>
      <c r="DK1174" s="56"/>
      <c r="DL1174" s="56"/>
      <c r="DM1174" s="56"/>
      <c r="DN1174" s="56"/>
      <c r="DO1174" s="56"/>
      <c r="DP1174" s="56"/>
      <c r="DQ1174" s="56"/>
      <c r="DR1174" s="56"/>
      <c r="DS1174" s="56"/>
      <c r="DT1174" s="56"/>
      <c r="DU1174" s="56"/>
      <c r="DV1174" s="56"/>
      <c r="DW1174" s="56"/>
      <c r="DX1174" s="56"/>
      <c r="DY1174" s="56"/>
      <c r="DZ1174" s="56"/>
      <c r="EA1174" s="56"/>
      <c r="EB1174" s="56"/>
      <c r="EC1174" s="56"/>
      <c r="ED1174" s="56"/>
      <c r="EE1174" s="56"/>
      <c r="EF1174" s="56"/>
      <c r="EG1174" s="56"/>
      <c r="EH1174" s="56"/>
      <c r="EI1174" s="56"/>
      <c r="EJ1174" s="56"/>
      <c r="EK1174" s="56"/>
      <c r="EL1174" s="56"/>
      <c r="EM1174" s="56"/>
      <c r="EN1174" s="56"/>
      <c r="EO1174" s="56"/>
      <c r="EP1174" s="56"/>
      <c r="EQ1174" s="56"/>
      <c r="ER1174" s="56"/>
      <c r="ES1174" s="56"/>
      <c r="ET1174" s="56"/>
      <c r="EU1174" s="56"/>
      <c r="EV1174" s="56"/>
      <c r="EW1174" s="56"/>
      <c r="EX1174" s="56"/>
      <c r="EY1174" s="56"/>
      <c r="EZ1174" s="56"/>
      <c r="FA1174" s="56"/>
      <c r="FB1174" s="56"/>
      <c r="FC1174" s="56"/>
      <c r="FD1174" s="56"/>
      <c r="FE1174" s="56"/>
      <c r="FF1174" s="56"/>
      <c r="FG1174" s="56"/>
      <c r="FH1174" s="56"/>
      <c r="FI1174" s="56"/>
      <c r="FJ1174" s="56"/>
      <c r="FK1174" s="56"/>
      <c r="FL1174" s="56"/>
      <c r="FM1174" s="56"/>
      <c r="FN1174" s="56"/>
      <c r="FO1174" s="56"/>
      <c r="FP1174" s="56"/>
      <c r="FQ1174" s="56"/>
      <c r="FR1174" s="56"/>
      <c r="FS1174" s="56"/>
      <c r="FT1174" s="56"/>
      <c r="FU1174" s="56"/>
      <c r="FV1174" s="56"/>
      <c r="FW1174" s="56"/>
      <c r="FX1174" s="56"/>
      <c r="FY1174" s="56"/>
      <c r="FZ1174" s="56"/>
      <c r="GA1174" s="56"/>
      <c r="GB1174" s="56"/>
      <c r="GC1174" s="56"/>
      <c r="GD1174" s="56"/>
      <c r="GE1174" s="56"/>
      <c r="GF1174" s="56"/>
      <c r="GG1174" s="56"/>
      <c r="GH1174" s="56"/>
      <c r="GI1174" s="56"/>
      <c r="GJ1174" s="56"/>
      <c r="GK1174" s="56"/>
      <c r="GL1174" s="56"/>
      <c r="GM1174" s="56"/>
      <c r="GN1174" s="56"/>
      <c r="GO1174" s="56"/>
      <c r="GP1174" s="56"/>
      <c r="GQ1174" s="56"/>
      <c r="GR1174" s="56"/>
      <c r="GS1174" s="56"/>
      <c r="GT1174" s="56"/>
      <c r="GU1174" s="56"/>
      <c r="GV1174" s="56"/>
      <c r="GW1174" s="56"/>
      <c r="GX1174" s="56"/>
      <c r="GY1174" s="56"/>
      <c r="GZ1174" s="56"/>
      <c r="HA1174" s="56"/>
      <c r="HB1174" s="56"/>
      <c r="HC1174" s="56"/>
      <c r="HD1174" s="56"/>
      <c r="HE1174" s="56"/>
      <c r="HF1174" s="56"/>
      <c r="HG1174" s="56"/>
      <c r="HH1174" s="56"/>
      <c r="HI1174" s="56"/>
      <c r="HJ1174" s="56"/>
      <c r="HK1174" s="56"/>
      <c r="HL1174" s="56"/>
      <c r="HM1174" s="56"/>
    </row>
    <row r="1175" spans="2:221" x14ac:dyDescent="0.25"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  <c r="O1175" s="56"/>
      <c r="P1175" s="56"/>
      <c r="Q1175" s="56"/>
      <c r="R1175" s="56"/>
      <c r="S1175" s="56"/>
      <c r="T1175" s="56"/>
      <c r="U1175" s="56"/>
      <c r="V1175" s="56"/>
      <c r="W1175" s="56"/>
      <c r="X1175" s="56"/>
      <c r="Y1175" s="56"/>
      <c r="Z1175" s="56"/>
      <c r="AA1175" s="56"/>
      <c r="AB1175" s="56"/>
      <c r="AC1175" s="56"/>
      <c r="AD1175" s="56"/>
      <c r="AE1175" s="56"/>
      <c r="AF1175" s="56"/>
      <c r="AG1175" s="56"/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/>
      <c r="BF1175" s="56"/>
      <c r="BG1175" s="56"/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  <c r="BU1175" s="56"/>
      <c r="BV1175" s="56"/>
      <c r="BW1175" s="56"/>
      <c r="BX1175" s="56"/>
      <c r="BY1175" s="56"/>
      <c r="BZ1175" s="56"/>
      <c r="CA1175" s="56"/>
      <c r="CB1175" s="56"/>
      <c r="CC1175" s="56"/>
      <c r="CD1175" s="56"/>
      <c r="CE1175" s="56"/>
      <c r="CF1175" s="56"/>
      <c r="CG1175" s="56"/>
      <c r="CH1175" s="56"/>
      <c r="CI1175" s="56"/>
      <c r="CJ1175" s="56"/>
      <c r="CK1175" s="56"/>
      <c r="CL1175" s="56"/>
      <c r="CM1175" s="56"/>
      <c r="CN1175" s="56"/>
      <c r="CO1175" s="56"/>
      <c r="CP1175" s="56"/>
      <c r="CQ1175" s="56"/>
      <c r="CR1175" s="56"/>
      <c r="CS1175" s="56"/>
      <c r="CT1175" s="56"/>
      <c r="CU1175" s="56"/>
      <c r="CV1175" s="56"/>
      <c r="CW1175" s="56"/>
      <c r="CX1175" s="56"/>
      <c r="CY1175" s="56"/>
      <c r="CZ1175" s="56"/>
      <c r="DA1175" s="56"/>
      <c r="DB1175" s="56"/>
      <c r="DC1175" s="56"/>
      <c r="DD1175" s="56"/>
      <c r="DE1175" s="56"/>
      <c r="DF1175" s="56"/>
      <c r="DG1175" s="56"/>
      <c r="DH1175" s="56"/>
      <c r="DI1175" s="56"/>
      <c r="DJ1175" s="56"/>
      <c r="DK1175" s="56"/>
      <c r="DL1175" s="56"/>
      <c r="DM1175" s="56"/>
      <c r="DN1175" s="56"/>
      <c r="DO1175" s="56"/>
      <c r="DP1175" s="56"/>
      <c r="DQ1175" s="56"/>
      <c r="DR1175" s="56"/>
      <c r="DS1175" s="56"/>
      <c r="DT1175" s="56"/>
      <c r="DU1175" s="56"/>
      <c r="DV1175" s="56"/>
      <c r="DW1175" s="56"/>
      <c r="DX1175" s="56"/>
      <c r="DY1175" s="56"/>
      <c r="DZ1175" s="56"/>
      <c r="EA1175" s="56"/>
      <c r="EB1175" s="56"/>
      <c r="EC1175" s="56"/>
      <c r="ED1175" s="56"/>
      <c r="EE1175" s="56"/>
      <c r="EF1175" s="56"/>
      <c r="EG1175" s="56"/>
      <c r="EH1175" s="56"/>
      <c r="EI1175" s="56"/>
      <c r="EJ1175" s="56"/>
      <c r="EK1175" s="56"/>
      <c r="EL1175" s="56"/>
      <c r="EM1175" s="56"/>
      <c r="EN1175" s="56"/>
      <c r="EO1175" s="56"/>
      <c r="EP1175" s="56"/>
      <c r="EQ1175" s="56"/>
      <c r="ER1175" s="56"/>
      <c r="ES1175" s="56"/>
      <c r="ET1175" s="56"/>
      <c r="EU1175" s="56"/>
      <c r="EV1175" s="56"/>
      <c r="EW1175" s="56"/>
      <c r="EX1175" s="56"/>
      <c r="EY1175" s="56"/>
      <c r="EZ1175" s="56"/>
      <c r="FA1175" s="56"/>
      <c r="FB1175" s="56"/>
      <c r="FC1175" s="56"/>
      <c r="FD1175" s="56"/>
      <c r="FE1175" s="56"/>
      <c r="FF1175" s="56"/>
      <c r="FG1175" s="56"/>
      <c r="FH1175" s="56"/>
      <c r="FI1175" s="56"/>
      <c r="FJ1175" s="56"/>
      <c r="FK1175" s="56"/>
      <c r="FL1175" s="56"/>
      <c r="FM1175" s="56"/>
      <c r="FN1175" s="56"/>
      <c r="FO1175" s="56"/>
      <c r="FP1175" s="56"/>
      <c r="FQ1175" s="56"/>
      <c r="FR1175" s="56"/>
      <c r="FS1175" s="56"/>
      <c r="FT1175" s="56"/>
      <c r="FU1175" s="56"/>
      <c r="FV1175" s="56"/>
      <c r="FW1175" s="56"/>
      <c r="FX1175" s="56"/>
      <c r="FY1175" s="56"/>
      <c r="FZ1175" s="56"/>
      <c r="GA1175" s="56"/>
      <c r="GB1175" s="56"/>
      <c r="GC1175" s="56"/>
      <c r="GD1175" s="56"/>
      <c r="GE1175" s="56"/>
      <c r="GF1175" s="56"/>
      <c r="GG1175" s="56"/>
      <c r="GH1175" s="56"/>
      <c r="GI1175" s="56"/>
      <c r="GJ1175" s="56"/>
      <c r="GK1175" s="56"/>
      <c r="GL1175" s="56"/>
      <c r="GM1175" s="56"/>
      <c r="GN1175" s="56"/>
      <c r="GO1175" s="56"/>
      <c r="GP1175" s="56"/>
      <c r="GQ1175" s="56"/>
      <c r="GR1175" s="56"/>
      <c r="GS1175" s="56"/>
      <c r="GT1175" s="56"/>
      <c r="GU1175" s="56"/>
      <c r="GV1175" s="56"/>
      <c r="GW1175" s="56"/>
      <c r="GX1175" s="56"/>
      <c r="GY1175" s="56"/>
      <c r="GZ1175" s="56"/>
      <c r="HA1175" s="56"/>
      <c r="HB1175" s="56"/>
      <c r="HC1175" s="56"/>
      <c r="HD1175" s="56"/>
      <c r="HE1175" s="56"/>
      <c r="HF1175" s="56"/>
      <c r="HG1175" s="56"/>
      <c r="HH1175" s="56"/>
      <c r="HI1175" s="56"/>
      <c r="HJ1175" s="56"/>
      <c r="HK1175" s="56"/>
      <c r="HL1175" s="56"/>
      <c r="HM1175" s="56"/>
    </row>
    <row r="1176" spans="2:221" x14ac:dyDescent="0.25">
      <c r="B1176" s="56"/>
      <c r="C1176" s="56"/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6"/>
      <c r="O1176" s="56"/>
      <c r="P1176" s="56"/>
      <c r="Q1176" s="56"/>
      <c r="R1176" s="56"/>
      <c r="S1176" s="56"/>
      <c r="T1176" s="56"/>
      <c r="U1176" s="56"/>
      <c r="V1176" s="56"/>
      <c r="W1176" s="56"/>
      <c r="X1176" s="56"/>
      <c r="Y1176" s="56"/>
      <c r="Z1176" s="56"/>
      <c r="AA1176" s="56"/>
      <c r="AB1176" s="56"/>
      <c r="AC1176" s="56"/>
      <c r="AD1176" s="56"/>
      <c r="AE1176" s="56"/>
      <c r="AF1176" s="56"/>
      <c r="AG1176" s="56"/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/>
      <c r="BF1176" s="56"/>
      <c r="BG1176" s="56"/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  <c r="BU1176" s="56"/>
      <c r="BV1176" s="56"/>
      <c r="BW1176" s="56"/>
      <c r="BX1176" s="56"/>
      <c r="BY1176" s="56"/>
      <c r="BZ1176" s="56"/>
      <c r="CA1176" s="56"/>
      <c r="CB1176" s="56"/>
      <c r="CC1176" s="56"/>
      <c r="CD1176" s="56"/>
      <c r="CE1176" s="56"/>
      <c r="CF1176" s="56"/>
      <c r="CG1176" s="56"/>
      <c r="CH1176" s="56"/>
      <c r="CI1176" s="56"/>
      <c r="CJ1176" s="56"/>
      <c r="CK1176" s="56"/>
      <c r="CL1176" s="56"/>
      <c r="CM1176" s="56"/>
      <c r="CN1176" s="56"/>
      <c r="CO1176" s="56"/>
      <c r="CP1176" s="56"/>
      <c r="CQ1176" s="56"/>
      <c r="CR1176" s="56"/>
      <c r="CS1176" s="56"/>
      <c r="CT1176" s="56"/>
      <c r="CU1176" s="56"/>
      <c r="CV1176" s="56"/>
      <c r="CW1176" s="56"/>
      <c r="CX1176" s="56"/>
      <c r="CY1176" s="56"/>
      <c r="CZ1176" s="56"/>
      <c r="DA1176" s="56"/>
      <c r="DB1176" s="56"/>
      <c r="DC1176" s="56"/>
      <c r="DD1176" s="56"/>
      <c r="DE1176" s="56"/>
      <c r="DF1176" s="56"/>
      <c r="DG1176" s="56"/>
      <c r="DH1176" s="56"/>
      <c r="DI1176" s="56"/>
      <c r="DJ1176" s="56"/>
      <c r="DK1176" s="56"/>
      <c r="DL1176" s="56"/>
      <c r="DM1176" s="56"/>
      <c r="DN1176" s="56"/>
      <c r="DO1176" s="56"/>
      <c r="DP1176" s="56"/>
      <c r="DQ1176" s="56"/>
      <c r="DR1176" s="56"/>
      <c r="DS1176" s="56"/>
      <c r="DT1176" s="56"/>
      <c r="DU1176" s="56"/>
      <c r="DV1176" s="56"/>
      <c r="DW1176" s="56"/>
      <c r="DX1176" s="56"/>
      <c r="DY1176" s="56"/>
      <c r="DZ1176" s="56"/>
      <c r="EA1176" s="56"/>
      <c r="EB1176" s="56"/>
      <c r="EC1176" s="56"/>
      <c r="ED1176" s="56"/>
      <c r="EE1176" s="56"/>
      <c r="EF1176" s="56"/>
      <c r="EG1176" s="56"/>
      <c r="EH1176" s="56"/>
      <c r="EI1176" s="56"/>
      <c r="EJ1176" s="56"/>
      <c r="EK1176" s="56"/>
      <c r="EL1176" s="56"/>
      <c r="EM1176" s="56"/>
      <c r="EN1176" s="56"/>
      <c r="EO1176" s="56"/>
      <c r="EP1176" s="56"/>
      <c r="EQ1176" s="56"/>
      <c r="ER1176" s="56"/>
      <c r="ES1176" s="56"/>
      <c r="ET1176" s="56"/>
      <c r="EU1176" s="56"/>
      <c r="EV1176" s="56"/>
      <c r="EW1176" s="56"/>
      <c r="EX1176" s="56"/>
      <c r="EY1176" s="56"/>
      <c r="EZ1176" s="56"/>
      <c r="FA1176" s="56"/>
      <c r="FB1176" s="56"/>
      <c r="FC1176" s="56"/>
      <c r="FD1176" s="56"/>
      <c r="FE1176" s="56"/>
      <c r="FF1176" s="56"/>
      <c r="FG1176" s="56"/>
      <c r="FH1176" s="56"/>
      <c r="FI1176" s="56"/>
      <c r="FJ1176" s="56"/>
      <c r="FK1176" s="56"/>
      <c r="FL1176" s="56"/>
      <c r="FM1176" s="56"/>
      <c r="FN1176" s="56"/>
      <c r="FO1176" s="56"/>
      <c r="FP1176" s="56"/>
      <c r="FQ1176" s="56"/>
      <c r="FR1176" s="56"/>
      <c r="FS1176" s="56"/>
      <c r="FT1176" s="56"/>
      <c r="FU1176" s="56"/>
      <c r="FV1176" s="56"/>
      <c r="FW1176" s="56"/>
      <c r="FX1176" s="56"/>
      <c r="FY1176" s="56"/>
      <c r="FZ1176" s="56"/>
      <c r="GA1176" s="56"/>
      <c r="GB1176" s="56"/>
      <c r="GC1176" s="56"/>
      <c r="GD1176" s="56"/>
      <c r="GE1176" s="56"/>
      <c r="GF1176" s="56"/>
      <c r="GG1176" s="56"/>
      <c r="GH1176" s="56"/>
      <c r="GI1176" s="56"/>
      <c r="GJ1176" s="56"/>
      <c r="GK1176" s="56"/>
      <c r="GL1176" s="56"/>
      <c r="GM1176" s="56"/>
      <c r="GN1176" s="56"/>
      <c r="GO1176" s="56"/>
      <c r="GP1176" s="56"/>
      <c r="GQ1176" s="56"/>
      <c r="GR1176" s="56"/>
      <c r="GS1176" s="56"/>
      <c r="GT1176" s="56"/>
      <c r="GU1176" s="56"/>
      <c r="GV1176" s="56"/>
      <c r="GW1176" s="56"/>
      <c r="GX1176" s="56"/>
      <c r="GY1176" s="56"/>
      <c r="GZ1176" s="56"/>
      <c r="HA1176" s="56"/>
      <c r="HB1176" s="56"/>
      <c r="HC1176" s="56"/>
      <c r="HD1176" s="56"/>
      <c r="HE1176" s="56"/>
      <c r="HF1176" s="56"/>
      <c r="HG1176" s="56"/>
      <c r="HH1176" s="56"/>
      <c r="HI1176" s="56"/>
      <c r="HJ1176" s="56"/>
      <c r="HK1176" s="56"/>
      <c r="HL1176" s="56"/>
      <c r="HM1176" s="56"/>
    </row>
    <row r="1177" spans="2:221" x14ac:dyDescent="0.25"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  <c r="O1177" s="56"/>
      <c r="P1177" s="56"/>
      <c r="Q1177" s="56"/>
      <c r="R1177" s="56"/>
      <c r="S1177" s="56"/>
      <c r="T1177" s="56"/>
      <c r="U1177" s="56"/>
      <c r="V1177" s="56"/>
      <c r="W1177" s="56"/>
      <c r="X1177" s="56"/>
      <c r="Y1177" s="56"/>
      <c r="Z1177" s="56"/>
      <c r="AA1177" s="56"/>
      <c r="AB1177" s="56"/>
      <c r="AC1177" s="56"/>
      <c r="AD1177" s="56"/>
      <c r="AE1177" s="56"/>
      <c r="AF1177" s="56"/>
      <c r="AG1177" s="56"/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  <c r="AY1177" s="56"/>
      <c r="AZ1177" s="56"/>
      <c r="BA1177" s="56"/>
      <c r="BB1177" s="56"/>
      <c r="BC1177" s="56"/>
      <c r="BD1177" s="56"/>
      <c r="BE1177" s="56"/>
      <c r="BF1177" s="56"/>
      <c r="BG1177" s="56"/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56"/>
      <c r="BS1177" s="56"/>
      <c r="BT1177" s="56"/>
      <c r="BU1177" s="56"/>
      <c r="BV1177" s="56"/>
      <c r="BW1177" s="56"/>
      <c r="BX1177" s="56"/>
      <c r="BY1177" s="56"/>
      <c r="BZ1177" s="56"/>
      <c r="CA1177" s="56"/>
      <c r="CB1177" s="56"/>
      <c r="CC1177" s="56"/>
      <c r="CD1177" s="56"/>
      <c r="CE1177" s="56"/>
      <c r="CF1177" s="56"/>
      <c r="CG1177" s="56"/>
      <c r="CH1177" s="56"/>
      <c r="CI1177" s="56"/>
      <c r="CJ1177" s="56"/>
      <c r="CK1177" s="56"/>
      <c r="CL1177" s="56"/>
      <c r="CM1177" s="56"/>
      <c r="CN1177" s="56"/>
      <c r="CO1177" s="56"/>
      <c r="CP1177" s="56"/>
      <c r="CQ1177" s="56"/>
      <c r="CR1177" s="56"/>
      <c r="CS1177" s="56"/>
      <c r="CT1177" s="56"/>
      <c r="CU1177" s="56"/>
      <c r="CV1177" s="56"/>
      <c r="CW1177" s="56"/>
      <c r="CX1177" s="56"/>
      <c r="CY1177" s="56"/>
      <c r="CZ1177" s="56"/>
      <c r="DA1177" s="56"/>
      <c r="DB1177" s="56"/>
      <c r="DC1177" s="56"/>
      <c r="DD1177" s="56"/>
      <c r="DE1177" s="56"/>
      <c r="DF1177" s="56"/>
      <c r="DG1177" s="56"/>
      <c r="DH1177" s="56"/>
      <c r="DI1177" s="56"/>
      <c r="DJ1177" s="56"/>
      <c r="DK1177" s="56"/>
      <c r="DL1177" s="56"/>
      <c r="DM1177" s="56"/>
      <c r="DN1177" s="56"/>
      <c r="DO1177" s="56"/>
      <c r="DP1177" s="56"/>
      <c r="DQ1177" s="56"/>
      <c r="DR1177" s="56"/>
      <c r="DS1177" s="56"/>
      <c r="DT1177" s="56"/>
      <c r="DU1177" s="56"/>
      <c r="DV1177" s="56"/>
      <c r="DW1177" s="56"/>
      <c r="DX1177" s="56"/>
      <c r="DY1177" s="56"/>
      <c r="DZ1177" s="56"/>
      <c r="EA1177" s="56"/>
      <c r="EB1177" s="56"/>
      <c r="EC1177" s="56"/>
      <c r="ED1177" s="56"/>
      <c r="EE1177" s="56"/>
      <c r="EF1177" s="56"/>
      <c r="EG1177" s="56"/>
      <c r="EH1177" s="56"/>
      <c r="EI1177" s="56"/>
      <c r="EJ1177" s="56"/>
      <c r="EK1177" s="56"/>
      <c r="EL1177" s="56"/>
      <c r="EM1177" s="56"/>
      <c r="EN1177" s="56"/>
      <c r="EO1177" s="56"/>
      <c r="EP1177" s="56"/>
      <c r="EQ1177" s="56"/>
      <c r="ER1177" s="56"/>
      <c r="ES1177" s="56"/>
      <c r="ET1177" s="56"/>
      <c r="EU1177" s="56"/>
      <c r="EV1177" s="56"/>
      <c r="EW1177" s="56"/>
      <c r="EX1177" s="56"/>
      <c r="EY1177" s="56"/>
      <c r="EZ1177" s="56"/>
      <c r="FA1177" s="56"/>
      <c r="FB1177" s="56"/>
      <c r="FC1177" s="56"/>
      <c r="FD1177" s="56"/>
      <c r="FE1177" s="56"/>
      <c r="FF1177" s="56"/>
      <c r="FG1177" s="56"/>
      <c r="FH1177" s="56"/>
      <c r="FI1177" s="56"/>
      <c r="FJ1177" s="56"/>
      <c r="FK1177" s="56"/>
      <c r="FL1177" s="56"/>
      <c r="FM1177" s="56"/>
      <c r="FN1177" s="56"/>
      <c r="FO1177" s="56"/>
      <c r="FP1177" s="56"/>
      <c r="FQ1177" s="56"/>
      <c r="FR1177" s="56"/>
      <c r="FS1177" s="56"/>
      <c r="FT1177" s="56"/>
      <c r="FU1177" s="56"/>
      <c r="FV1177" s="56"/>
      <c r="FW1177" s="56"/>
      <c r="FX1177" s="56"/>
      <c r="FY1177" s="56"/>
      <c r="FZ1177" s="56"/>
      <c r="GA1177" s="56"/>
      <c r="GB1177" s="56"/>
      <c r="GC1177" s="56"/>
      <c r="GD1177" s="56"/>
      <c r="GE1177" s="56"/>
      <c r="GF1177" s="56"/>
      <c r="GG1177" s="56"/>
      <c r="GH1177" s="56"/>
      <c r="GI1177" s="56"/>
      <c r="GJ1177" s="56"/>
      <c r="GK1177" s="56"/>
      <c r="GL1177" s="56"/>
      <c r="GM1177" s="56"/>
      <c r="GN1177" s="56"/>
      <c r="GO1177" s="56"/>
      <c r="GP1177" s="56"/>
      <c r="GQ1177" s="56"/>
      <c r="GR1177" s="56"/>
      <c r="GS1177" s="56"/>
      <c r="GT1177" s="56"/>
      <c r="GU1177" s="56"/>
      <c r="GV1177" s="56"/>
      <c r="GW1177" s="56"/>
      <c r="GX1177" s="56"/>
      <c r="GY1177" s="56"/>
      <c r="GZ1177" s="56"/>
      <c r="HA1177" s="56"/>
      <c r="HB1177" s="56"/>
      <c r="HC1177" s="56"/>
      <c r="HD1177" s="56"/>
      <c r="HE1177" s="56"/>
      <c r="HF1177" s="56"/>
      <c r="HG1177" s="56"/>
      <c r="HH1177" s="56"/>
      <c r="HI1177" s="56"/>
      <c r="HJ1177" s="56"/>
      <c r="HK1177" s="56"/>
      <c r="HL1177" s="56"/>
      <c r="HM1177" s="56"/>
    </row>
    <row r="1178" spans="2:221" x14ac:dyDescent="0.25">
      <c r="B1178" s="56"/>
      <c r="C1178" s="56"/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6"/>
      <c r="O1178" s="56"/>
      <c r="P1178" s="56"/>
      <c r="Q1178" s="56"/>
      <c r="R1178" s="56"/>
      <c r="S1178" s="56"/>
      <c r="T1178" s="56"/>
      <c r="U1178" s="56"/>
      <c r="V1178" s="56"/>
      <c r="W1178" s="56"/>
      <c r="X1178" s="56"/>
      <c r="Y1178" s="56"/>
      <c r="Z1178" s="56"/>
      <c r="AA1178" s="56"/>
      <c r="AB1178" s="56"/>
      <c r="AC1178" s="56"/>
      <c r="AD1178" s="56"/>
      <c r="AE1178" s="56"/>
      <c r="AF1178" s="56"/>
      <c r="AG1178" s="56"/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/>
      <c r="BF1178" s="56"/>
      <c r="BG1178" s="56"/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  <c r="BU1178" s="56"/>
      <c r="BV1178" s="56"/>
      <c r="BW1178" s="56"/>
      <c r="BX1178" s="56"/>
      <c r="BY1178" s="56"/>
      <c r="BZ1178" s="56"/>
      <c r="CA1178" s="56"/>
      <c r="CB1178" s="56"/>
      <c r="CC1178" s="56"/>
      <c r="CD1178" s="56"/>
      <c r="CE1178" s="56"/>
      <c r="CF1178" s="56"/>
      <c r="CG1178" s="56"/>
      <c r="CH1178" s="56"/>
      <c r="CI1178" s="56"/>
      <c r="CJ1178" s="56"/>
      <c r="CK1178" s="56"/>
      <c r="CL1178" s="56"/>
      <c r="CM1178" s="56"/>
      <c r="CN1178" s="56"/>
      <c r="CO1178" s="56"/>
      <c r="CP1178" s="56"/>
      <c r="CQ1178" s="56"/>
      <c r="CR1178" s="56"/>
      <c r="CS1178" s="56"/>
      <c r="CT1178" s="56"/>
      <c r="CU1178" s="56"/>
      <c r="CV1178" s="56"/>
      <c r="CW1178" s="56"/>
      <c r="CX1178" s="56"/>
      <c r="CY1178" s="56"/>
      <c r="CZ1178" s="56"/>
      <c r="DA1178" s="56"/>
      <c r="DB1178" s="56"/>
      <c r="DC1178" s="56"/>
      <c r="DD1178" s="56"/>
      <c r="DE1178" s="56"/>
      <c r="DF1178" s="56"/>
      <c r="DG1178" s="56"/>
      <c r="DH1178" s="56"/>
      <c r="DI1178" s="56"/>
      <c r="DJ1178" s="56"/>
      <c r="DK1178" s="56"/>
      <c r="DL1178" s="56"/>
      <c r="DM1178" s="56"/>
      <c r="DN1178" s="56"/>
      <c r="DO1178" s="56"/>
      <c r="DP1178" s="56"/>
      <c r="DQ1178" s="56"/>
      <c r="DR1178" s="56"/>
      <c r="DS1178" s="56"/>
      <c r="DT1178" s="56"/>
      <c r="DU1178" s="56"/>
      <c r="DV1178" s="56"/>
      <c r="DW1178" s="56"/>
      <c r="DX1178" s="56"/>
      <c r="DY1178" s="56"/>
      <c r="DZ1178" s="56"/>
      <c r="EA1178" s="56"/>
      <c r="EB1178" s="56"/>
      <c r="EC1178" s="56"/>
      <c r="ED1178" s="56"/>
      <c r="EE1178" s="56"/>
      <c r="EF1178" s="56"/>
      <c r="EG1178" s="56"/>
      <c r="EH1178" s="56"/>
      <c r="EI1178" s="56"/>
      <c r="EJ1178" s="56"/>
      <c r="EK1178" s="56"/>
      <c r="EL1178" s="56"/>
      <c r="EM1178" s="56"/>
      <c r="EN1178" s="56"/>
      <c r="EO1178" s="56"/>
      <c r="EP1178" s="56"/>
      <c r="EQ1178" s="56"/>
      <c r="ER1178" s="56"/>
      <c r="ES1178" s="56"/>
      <c r="ET1178" s="56"/>
      <c r="EU1178" s="56"/>
      <c r="EV1178" s="56"/>
      <c r="EW1178" s="56"/>
      <c r="EX1178" s="56"/>
      <c r="EY1178" s="56"/>
      <c r="EZ1178" s="56"/>
      <c r="FA1178" s="56"/>
      <c r="FB1178" s="56"/>
      <c r="FC1178" s="56"/>
      <c r="FD1178" s="56"/>
      <c r="FE1178" s="56"/>
      <c r="FF1178" s="56"/>
      <c r="FG1178" s="56"/>
      <c r="FH1178" s="56"/>
      <c r="FI1178" s="56"/>
      <c r="FJ1178" s="56"/>
      <c r="FK1178" s="56"/>
      <c r="FL1178" s="56"/>
      <c r="FM1178" s="56"/>
      <c r="FN1178" s="56"/>
      <c r="FO1178" s="56"/>
      <c r="FP1178" s="56"/>
      <c r="FQ1178" s="56"/>
      <c r="FR1178" s="56"/>
      <c r="FS1178" s="56"/>
      <c r="FT1178" s="56"/>
      <c r="FU1178" s="56"/>
      <c r="FV1178" s="56"/>
      <c r="FW1178" s="56"/>
      <c r="FX1178" s="56"/>
      <c r="FY1178" s="56"/>
      <c r="FZ1178" s="56"/>
      <c r="GA1178" s="56"/>
      <c r="GB1178" s="56"/>
      <c r="GC1178" s="56"/>
      <c r="GD1178" s="56"/>
      <c r="GE1178" s="56"/>
      <c r="GF1178" s="56"/>
      <c r="GG1178" s="56"/>
      <c r="GH1178" s="56"/>
      <c r="GI1178" s="56"/>
      <c r="GJ1178" s="56"/>
      <c r="GK1178" s="56"/>
      <c r="GL1178" s="56"/>
      <c r="GM1178" s="56"/>
      <c r="GN1178" s="56"/>
      <c r="GO1178" s="56"/>
      <c r="GP1178" s="56"/>
      <c r="GQ1178" s="56"/>
      <c r="GR1178" s="56"/>
      <c r="GS1178" s="56"/>
      <c r="GT1178" s="56"/>
      <c r="GU1178" s="56"/>
      <c r="GV1178" s="56"/>
      <c r="GW1178" s="56"/>
      <c r="GX1178" s="56"/>
      <c r="GY1178" s="56"/>
      <c r="GZ1178" s="56"/>
      <c r="HA1178" s="56"/>
      <c r="HB1178" s="56"/>
      <c r="HC1178" s="56"/>
      <c r="HD1178" s="56"/>
      <c r="HE1178" s="56"/>
      <c r="HF1178" s="56"/>
      <c r="HG1178" s="56"/>
      <c r="HH1178" s="56"/>
      <c r="HI1178" s="56"/>
      <c r="HJ1178" s="56"/>
      <c r="HK1178" s="56"/>
      <c r="HL1178" s="56"/>
      <c r="HM1178" s="56"/>
    </row>
    <row r="1179" spans="2:221" x14ac:dyDescent="0.25">
      <c r="B1179" s="56"/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  <c r="P1179" s="56"/>
      <c r="Q1179" s="56"/>
      <c r="R1179" s="56"/>
      <c r="S1179" s="56"/>
      <c r="T1179" s="56"/>
      <c r="U1179" s="56"/>
      <c r="V1179" s="56"/>
      <c r="W1179" s="56"/>
      <c r="X1179" s="56"/>
      <c r="Y1179" s="56"/>
      <c r="Z1179" s="56"/>
      <c r="AA1179" s="56"/>
      <c r="AB1179" s="56"/>
      <c r="AC1179" s="56"/>
      <c r="AD1179" s="56"/>
      <c r="AE1179" s="56"/>
      <c r="AF1179" s="56"/>
      <c r="AG1179" s="56"/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  <c r="AY1179" s="56"/>
      <c r="AZ1179" s="56"/>
      <c r="BA1179" s="56"/>
      <c r="BB1179" s="56"/>
      <c r="BC1179" s="56"/>
      <c r="BD1179" s="56"/>
      <c r="BE1179" s="56"/>
      <c r="BF1179" s="56"/>
      <c r="BG1179" s="56"/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56"/>
      <c r="BS1179" s="56"/>
      <c r="BT1179" s="56"/>
      <c r="BU1179" s="56"/>
      <c r="BV1179" s="56"/>
      <c r="BW1179" s="56"/>
      <c r="BX1179" s="56"/>
      <c r="BY1179" s="56"/>
      <c r="BZ1179" s="56"/>
      <c r="CA1179" s="56"/>
      <c r="CB1179" s="56"/>
      <c r="CC1179" s="56"/>
      <c r="CD1179" s="56"/>
      <c r="CE1179" s="56"/>
      <c r="CF1179" s="56"/>
      <c r="CG1179" s="56"/>
      <c r="CH1179" s="56"/>
      <c r="CI1179" s="56"/>
      <c r="CJ1179" s="56"/>
      <c r="CK1179" s="56"/>
      <c r="CL1179" s="56"/>
      <c r="CM1179" s="56"/>
      <c r="CN1179" s="56"/>
      <c r="CO1179" s="56"/>
      <c r="CP1179" s="56"/>
      <c r="CQ1179" s="56"/>
      <c r="CR1179" s="56"/>
      <c r="CS1179" s="56"/>
      <c r="CT1179" s="56"/>
      <c r="CU1179" s="56"/>
      <c r="CV1179" s="56"/>
      <c r="CW1179" s="56"/>
      <c r="CX1179" s="56"/>
      <c r="CY1179" s="56"/>
      <c r="CZ1179" s="56"/>
      <c r="DA1179" s="56"/>
      <c r="DB1179" s="56"/>
      <c r="DC1179" s="56"/>
      <c r="DD1179" s="56"/>
      <c r="DE1179" s="56"/>
      <c r="DF1179" s="56"/>
      <c r="DG1179" s="56"/>
      <c r="DH1179" s="56"/>
      <c r="DI1179" s="56"/>
      <c r="DJ1179" s="56"/>
      <c r="DK1179" s="56"/>
      <c r="DL1179" s="56"/>
      <c r="DM1179" s="56"/>
      <c r="DN1179" s="56"/>
      <c r="DO1179" s="56"/>
      <c r="DP1179" s="56"/>
      <c r="DQ1179" s="56"/>
      <c r="DR1179" s="56"/>
      <c r="DS1179" s="56"/>
      <c r="DT1179" s="56"/>
      <c r="DU1179" s="56"/>
      <c r="DV1179" s="56"/>
      <c r="DW1179" s="56"/>
      <c r="DX1179" s="56"/>
      <c r="DY1179" s="56"/>
      <c r="DZ1179" s="56"/>
      <c r="EA1179" s="56"/>
      <c r="EB1179" s="56"/>
      <c r="EC1179" s="56"/>
      <c r="ED1179" s="56"/>
      <c r="EE1179" s="56"/>
      <c r="EF1179" s="56"/>
      <c r="EG1179" s="56"/>
      <c r="EH1179" s="56"/>
      <c r="EI1179" s="56"/>
      <c r="EJ1179" s="56"/>
      <c r="EK1179" s="56"/>
      <c r="EL1179" s="56"/>
      <c r="EM1179" s="56"/>
      <c r="EN1179" s="56"/>
      <c r="EO1179" s="56"/>
      <c r="EP1179" s="56"/>
      <c r="EQ1179" s="56"/>
      <c r="ER1179" s="56"/>
      <c r="ES1179" s="56"/>
      <c r="ET1179" s="56"/>
      <c r="EU1179" s="56"/>
      <c r="EV1179" s="56"/>
      <c r="EW1179" s="56"/>
      <c r="EX1179" s="56"/>
      <c r="EY1179" s="56"/>
      <c r="EZ1179" s="56"/>
      <c r="FA1179" s="56"/>
      <c r="FB1179" s="56"/>
      <c r="FC1179" s="56"/>
      <c r="FD1179" s="56"/>
      <c r="FE1179" s="56"/>
      <c r="FF1179" s="56"/>
      <c r="FG1179" s="56"/>
      <c r="FH1179" s="56"/>
      <c r="FI1179" s="56"/>
      <c r="FJ1179" s="56"/>
      <c r="FK1179" s="56"/>
      <c r="FL1179" s="56"/>
      <c r="FM1179" s="56"/>
      <c r="FN1179" s="56"/>
      <c r="FO1179" s="56"/>
      <c r="FP1179" s="56"/>
      <c r="FQ1179" s="56"/>
      <c r="FR1179" s="56"/>
      <c r="FS1179" s="56"/>
      <c r="FT1179" s="56"/>
      <c r="FU1179" s="56"/>
      <c r="FV1179" s="56"/>
      <c r="FW1179" s="56"/>
      <c r="FX1179" s="56"/>
      <c r="FY1179" s="56"/>
      <c r="FZ1179" s="56"/>
      <c r="GA1179" s="56"/>
      <c r="GB1179" s="56"/>
      <c r="GC1179" s="56"/>
      <c r="GD1179" s="56"/>
      <c r="GE1179" s="56"/>
      <c r="GF1179" s="56"/>
      <c r="GG1179" s="56"/>
      <c r="GH1179" s="56"/>
      <c r="GI1179" s="56"/>
      <c r="GJ1179" s="56"/>
      <c r="GK1179" s="56"/>
      <c r="GL1179" s="56"/>
      <c r="GM1179" s="56"/>
      <c r="GN1179" s="56"/>
      <c r="GO1179" s="56"/>
      <c r="GP1179" s="56"/>
      <c r="GQ1179" s="56"/>
      <c r="GR1179" s="56"/>
      <c r="GS1179" s="56"/>
      <c r="GT1179" s="56"/>
      <c r="GU1179" s="56"/>
      <c r="GV1179" s="56"/>
      <c r="GW1179" s="56"/>
      <c r="GX1179" s="56"/>
      <c r="GY1179" s="56"/>
      <c r="GZ1179" s="56"/>
      <c r="HA1179" s="56"/>
      <c r="HB1179" s="56"/>
      <c r="HC1179" s="56"/>
      <c r="HD1179" s="56"/>
      <c r="HE1179" s="56"/>
      <c r="HF1179" s="56"/>
      <c r="HG1179" s="56"/>
      <c r="HH1179" s="56"/>
      <c r="HI1179" s="56"/>
      <c r="HJ1179" s="56"/>
      <c r="HK1179" s="56"/>
      <c r="HL1179" s="56"/>
      <c r="HM1179" s="56"/>
    </row>
    <row r="1180" spans="2:221" x14ac:dyDescent="0.25">
      <c r="B1180" s="56"/>
      <c r="C1180" s="56"/>
      <c r="D1180" s="56"/>
      <c r="E1180" s="56"/>
      <c r="F1180" s="56"/>
      <c r="G1180" s="56"/>
      <c r="H1180" s="56"/>
      <c r="I1180" s="56"/>
      <c r="J1180" s="56"/>
      <c r="K1180" s="56"/>
      <c r="L1180" s="56"/>
      <c r="M1180" s="56"/>
      <c r="N1180" s="56"/>
      <c r="O1180" s="56"/>
      <c r="P1180" s="56"/>
      <c r="Q1180" s="56"/>
      <c r="R1180" s="56"/>
      <c r="S1180" s="56"/>
      <c r="T1180" s="56"/>
      <c r="U1180" s="56"/>
      <c r="V1180" s="56"/>
      <c r="W1180" s="56"/>
      <c r="X1180" s="56"/>
      <c r="Y1180" s="56"/>
      <c r="Z1180" s="56"/>
      <c r="AA1180" s="56"/>
      <c r="AB1180" s="56"/>
      <c r="AC1180" s="56"/>
      <c r="AD1180" s="56"/>
      <c r="AE1180" s="56"/>
      <c r="AF1180" s="56"/>
      <c r="AG1180" s="56"/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  <c r="AY1180" s="56"/>
      <c r="AZ1180" s="56"/>
      <c r="BA1180" s="56"/>
      <c r="BB1180" s="56"/>
      <c r="BC1180" s="56"/>
      <c r="BD1180" s="56"/>
      <c r="BE1180" s="56"/>
      <c r="BF1180" s="56"/>
      <c r="BG1180" s="56"/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56"/>
      <c r="BS1180" s="56"/>
      <c r="BT1180" s="56"/>
      <c r="BU1180" s="56"/>
      <c r="BV1180" s="56"/>
      <c r="BW1180" s="56"/>
      <c r="BX1180" s="56"/>
      <c r="BY1180" s="56"/>
      <c r="BZ1180" s="56"/>
      <c r="CA1180" s="56"/>
      <c r="CB1180" s="56"/>
      <c r="CC1180" s="56"/>
      <c r="CD1180" s="56"/>
      <c r="CE1180" s="56"/>
      <c r="CF1180" s="56"/>
      <c r="CG1180" s="56"/>
      <c r="CH1180" s="56"/>
      <c r="CI1180" s="56"/>
      <c r="CJ1180" s="56"/>
      <c r="CK1180" s="56"/>
      <c r="CL1180" s="56"/>
      <c r="CM1180" s="56"/>
      <c r="CN1180" s="56"/>
      <c r="CO1180" s="56"/>
      <c r="CP1180" s="56"/>
      <c r="CQ1180" s="56"/>
      <c r="CR1180" s="56"/>
      <c r="CS1180" s="56"/>
      <c r="CT1180" s="56"/>
      <c r="CU1180" s="56"/>
      <c r="CV1180" s="56"/>
      <c r="CW1180" s="56"/>
      <c r="CX1180" s="56"/>
      <c r="CY1180" s="56"/>
      <c r="CZ1180" s="56"/>
      <c r="DA1180" s="56"/>
      <c r="DB1180" s="56"/>
      <c r="DC1180" s="56"/>
      <c r="DD1180" s="56"/>
      <c r="DE1180" s="56"/>
      <c r="DF1180" s="56"/>
      <c r="DG1180" s="56"/>
      <c r="DH1180" s="56"/>
      <c r="DI1180" s="56"/>
      <c r="DJ1180" s="56"/>
      <c r="DK1180" s="56"/>
      <c r="DL1180" s="56"/>
      <c r="DM1180" s="56"/>
      <c r="DN1180" s="56"/>
      <c r="DO1180" s="56"/>
      <c r="DP1180" s="56"/>
      <c r="DQ1180" s="56"/>
      <c r="DR1180" s="56"/>
      <c r="DS1180" s="56"/>
      <c r="DT1180" s="56"/>
      <c r="DU1180" s="56"/>
      <c r="DV1180" s="56"/>
      <c r="DW1180" s="56"/>
      <c r="DX1180" s="56"/>
      <c r="DY1180" s="56"/>
      <c r="DZ1180" s="56"/>
      <c r="EA1180" s="56"/>
      <c r="EB1180" s="56"/>
      <c r="EC1180" s="56"/>
      <c r="ED1180" s="56"/>
      <c r="EE1180" s="56"/>
      <c r="EF1180" s="56"/>
      <c r="EG1180" s="56"/>
      <c r="EH1180" s="56"/>
      <c r="EI1180" s="56"/>
      <c r="EJ1180" s="56"/>
      <c r="EK1180" s="56"/>
      <c r="EL1180" s="56"/>
      <c r="EM1180" s="56"/>
      <c r="EN1180" s="56"/>
      <c r="EO1180" s="56"/>
      <c r="EP1180" s="56"/>
      <c r="EQ1180" s="56"/>
      <c r="ER1180" s="56"/>
      <c r="ES1180" s="56"/>
      <c r="ET1180" s="56"/>
      <c r="EU1180" s="56"/>
      <c r="EV1180" s="56"/>
      <c r="EW1180" s="56"/>
      <c r="EX1180" s="56"/>
      <c r="EY1180" s="56"/>
      <c r="EZ1180" s="56"/>
      <c r="FA1180" s="56"/>
      <c r="FB1180" s="56"/>
      <c r="FC1180" s="56"/>
      <c r="FD1180" s="56"/>
      <c r="FE1180" s="56"/>
      <c r="FF1180" s="56"/>
      <c r="FG1180" s="56"/>
      <c r="FH1180" s="56"/>
      <c r="FI1180" s="56"/>
      <c r="FJ1180" s="56"/>
      <c r="FK1180" s="56"/>
      <c r="FL1180" s="56"/>
      <c r="FM1180" s="56"/>
      <c r="FN1180" s="56"/>
      <c r="FO1180" s="56"/>
      <c r="FP1180" s="56"/>
      <c r="FQ1180" s="56"/>
      <c r="FR1180" s="56"/>
      <c r="FS1180" s="56"/>
      <c r="FT1180" s="56"/>
      <c r="FU1180" s="56"/>
      <c r="FV1180" s="56"/>
      <c r="FW1180" s="56"/>
      <c r="FX1180" s="56"/>
      <c r="FY1180" s="56"/>
      <c r="FZ1180" s="56"/>
      <c r="GA1180" s="56"/>
      <c r="GB1180" s="56"/>
      <c r="GC1180" s="56"/>
      <c r="GD1180" s="56"/>
      <c r="GE1180" s="56"/>
      <c r="GF1180" s="56"/>
      <c r="GG1180" s="56"/>
      <c r="GH1180" s="56"/>
      <c r="GI1180" s="56"/>
      <c r="GJ1180" s="56"/>
      <c r="GK1180" s="56"/>
      <c r="GL1180" s="56"/>
      <c r="GM1180" s="56"/>
      <c r="GN1180" s="56"/>
      <c r="GO1180" s="56"/>
      <c r="GP1180" s="56"/>
      <c r="GQ1180" s="56"/>
      <c r="GR1180" s="56"/>
      <c r="GS1180" s="56"/>
      <c r="GT1180" s="56"/>
      <c r="GU1180" s="56"/>
      <c r="GV1180" s="56"/>
      <c r="GW1180" s="56"/>
      <c r="GX1180" s="56"/>
      <c r="GY1180" s="56"/>
      <c r="GZ1180" s="56"/>
      <c r="HA1180" s="56"/>
      <c r="HB1180" s="56"/>
      <c r="HC1180" s="56"/>
      <c r="HD1180" s="56"/>
      <c r="HE1180" s="56"/>
      <c r="HF1180" s="56"/>
      <c r="HG1180" s="56"/>
      <c r="HH1180" s="56"/>
      <c r="HI1180" s="56"/>
      <c r="HJ1180" s="56"/>
      <c r="HK1180" s="56"/>
      <c r="HL1180" s="56"/>
      <c r="HM1180" s="56"/>
    </row>
    <row r="1181" spans="2:221" x14ac:dyDescent="0.25">
      <c r="B1181" s="56"/>
      <c r="C1181" s="56"/>
      <c r="D1181" s="56"/>
      <c r="E1181" s="56"/>
      <c r="F1181" s="56"/>
      <c r="G1181" s="56"/>
      <c r="H1181" s="56"/>
      <c r="I1181" s="56"/>
      <c r="J1181" s="56"/>
      <c r="K1181" s="56"/>
      <c r="L1181" s="56"/>
      <c r="M1181" s="56"/>
      <c r="N1181" s="56"/>
      <c r="O1181" s="56"/>
      <c r="P1181" s="56"/>
      <c r="Q1181" s="56"/>
      <c r="R1181" s="56"/>
      <c r="S1181" s="56"/>
      <c r="T1181" s="56"/>
      <c r="U1181" s="56"/>
      <c r="V1181" s="56"/>
      <c r="W1181" s="56"/>
      <c r="X1181" s="56"/>
      <c r="Y1181" s="56"/>
      <c r="Z1181" s="56"/>
      <c r="AA1181" s="56"/>
      <c r="AB1181" s="56"/>
      <c r="AC1181" s="56"/>
      <c r="AD1181" s="56"/>
      <c r="AE1181" s="56"/>
      <c r="AF1181" s="56"/>
      <c r="AG1181" s="56"/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  <c r="BU1181" s="56"/>
      <c r="BV1181" s="56"/>
      <c r="BW1181" s="56"/>
      <c r="BX1181" s="56"/>
      <c r="BY1181" s="56"/>
      <c r="BZ1181" s="56"/>
      <c r="CA1181" s="56"/>
      <c r="CB1181" s="56"/>
      <c r="CC1181" s="56"/>
      <c r="CD1181" s="56"/>
      <c r="CE1181" s="56"/>
      <c r="CF1181" s="56"/>
      <c r="CG1181" s="56"/>
      <c r="CH1181" s="56"/>
      <c r="CI1181" s="56"/>
      <c r="CJ1181" s="56"/>
      <c r="CK1181" s="56"/>
      <c r="CL1181" s="56"/>
      <c r="CM1181" s="56"/>
      <c r="CN1181" s="56"/>
      <c r="CO1181" s="56"/>
      <c r="CP1181" s="56"/>
      <c r="CQ1181" s="56"/>
      <c r="CR1181" s="56"/>
      <c r="CS1181" s="56"/>
      <c r="CT1181" s="56"/>
      <c r="CU1181" s="56"/>
      <c r="CV1181" s="56"/>
      <c r="CW1181" s="56"/>
      <c r="CX1181" s="56"/>
      <c r="CY1181" s="56"/>
      <c r="CZ1181" s="56"/>
      <c r="DA1181" s="56"/>
      <c r="DB1181" s="56"/>
      <c r="DC1181" s="56"/>
      <c r="DD1181" s="56"/>
      <c r="DE1181" s="56"/>
      <c r="DF1181" s="56"/>
      <c r="DG1181" s="56"/>
      <c r="DH1181" s="56"/>
      <c r="DI1181" s="56"/>
      <c r="DJ1181" s="56"/>
      <c r="DK1181" s="56"/>
      <c r="DL1181" s="56"/>
      <c r="DM1181" s="56"/>
      <c r="DN1181" s="56"/>
      <c r="DO1181" s="56"/>
      <c r="DP1181" s="56"/>
      <c r="DQ1181" s="56"/>
      <c r="DR1181" s="56"/>
      <c r="DS1181" s="56"/>
      <c r="DT1181" s="56"/>
      <c r="DU1181" s="56"/>
      <c r="DV1181" s="56"/>
      <c r="DW1181" s="56"/>
      <c r="DX1181" s="56"/>
      <c r="DY1181" s="56"/>
      <c r="DZ1181" s="56"/>
      <c r="EA1181" s="56"/>
      <c r="EB1181" s="56"/>
      <c r="EC1181" s="56"/>
      <c r="ED1181" s="56"/>
      <c r="EE1181" s="56"/>
      <c r="EF1181" s="56"/>
      <c r="EG1181" s="56"/>
      <c r="EH1181" s="56"/>
      <c r="EI1181" s="56"/>
      <c r="EJ1181" s="56"/>
      <c r="EK1181" s="56"/>
      <c r="EL1181" s="56"/>
      <c r="EM1181" s="56"/>
      <c r="EN1181" s="56"/>
      <c r="EO1181" s="56"/>
      <c r="EP1181" s="56"/>
      <c r="EQ1181" s="56"/>
      <c r="ER1181" s="56"/>
      <c r="ES1181" s="56"/>
      <c r="ET1181" s="56"/>
      <c r="EU1181" s="56"/>
      <c r="EV1181" s="56"/>
      <c r="EW1181" s="56"/>
      <c r="EX1181" s="56"/>
      <c r="EY1181" s="56"/>
      <c r="EZ1181" s="56"/>
      <c r="FA1181" s="56"/>
      <c r="FB1181" s="56"/>
      <c r="FC1181" s="56"/>
      <c r="FD1181" s="56"/>
      <c r="FE1181" s="56"/>
      <c r="FF1181" s="56"/>
      <c r="FG1181" s="56"/>
      <c r="FH1181" s="56"/>
      <c r="FI1181" s="56"/>
      <c r="FJ1181" s="56"/>
      <c r="FK1181" s="56"/>
      <c r="FL1181" s="56"/>
      <c r="FM1181" s="56"/>
      <c r="FN1181" s="56"/>
      <c r="FO1181" s="56"/>
      <c r="FP1181" s="56"/>
      <c r="FQ1181" s="56"/>
      <c r="FR1181" s="56"/>
      <c r="FS1181" s="56"/>
      <c r="FT1181" s="56"/>
      <c r="FU1181" s="56"/>
      <c r="FV1181" s="56"/>
      <c r="FW1181" s="56"/>
      <c r="FX1181" s="56"/>
      <c r="FY1181" s="56"/>
      <c r="FZ1181" s="56"/>
      <c r="GA1181" s="56"/>
      <c r="GB1181" s="56"/>
      <c r="GC1181" s="56"/>
      <c r="GD1181" s="56"/>
      <c r="GE1181" s="56"/>
      <c r="GF1181" s="56"/>
      <c r="GG1181" s="56"/>
      <c r="GH1181" s="56"/>
      <c r="GI1181" s="56"/>
      <c r="GJ1181" s="56"/>
      <c r="GK1181" s="56"/>
      <c r="GL1181" s="56"/>
      <c r="GM1181" s="56"/>
      <c r="GN1181" s="56"/>
      <c r="GO1181" s="56"/>
      <c r="GP1181" s="56"/>
      <c r="GQ1181" s="56"/>
      <c r="GR1181" s="56"/>
      <c r="GS1181" s="56"/>
      <c r="GT1181" s="56"/>
      <c r="GU1181" s="56"/>
      <c r="GV1181" s="56"/>
      <c r="GW1181" s="56"/>
      <c r="GX1181" s="56"/>
      <c r="GY1181" s="56"/>
      <c r="GZ1181" s="56"/>
      <c r="HA1181" s="56"/>
      <c r="HB1181" s="56"/>
      <c r="HC1181" s="56"/>
      <c r="HD1181" s="56"/>
      <c r="HE1181" s="56"/>
      <c r="HF1181" s="56"/>
      <c r="HG1181" s="56"/>
      <c r="HH1181" s="56"/>
      <c r="HI1181" s="56"/>
      <c r="HJ1181" s="56"/>
      <c r="HK1181" s="56"/>
      <c r="HL1181" s="56"/>
      <c r="HM1181" s="56"/>
    </row>
    <row r="1182" spans="2:221" x14ac:dyDescent="0.25">
      <c r="B1182" s="56"/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56"/>
      <c r="Q1182" s="56"/>
      <c r="R1182" s="56"/>
      <c r="S1182" s="56"/>
      <c r="T1182" s="56"/>
      <c r="U1182" s="56"/>
      <c r="V1182" s="56"/>
      <c r="W1182" s="56"/>
      <c r="X1182" s="56"/>
      <c r="Y1182" s="56"/>
      <c r="Z1182" s="56"/>
      <c r="AA1182" s="56"/>
      <c r="AB1182" s="56"/>
      <c r="AC1182" s="56"/>
      <c r="AD1182" s="56"/>
      <c r="AE1182" s="56"/>
      <c r="AF1182" s="56"/>
      <c r="AG1182" s="56"/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  <c r="AY1182" s="56"/>
      <c r="AZ1182" s="56"/>
      <c r="BA1182" s="56"/>
      <c r="BB1182" s="56"/>
      <c r="BC1182" s="56"/>
      <c r="BD1182" s="56"/>
      <c r="BE1182" s="56"/>
      <c r="BF1182" s="56"/>
      <c r="BG1182" s="56"/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56"/>
      <c r="BS1182" s="56"/>
      <c r="BT1182" s="56"/>
      <c r="BU1182" s="56"/>
      <c r="BV1182" s="56"/>
      <c r="BW1182" s="56"/>
      <c r="BX1182" s="56"/>
      <c r="BY1182" s="56"/>
      <c r="BZ1182" s="56"/>
      <c r="CA1182" s="56"/>
      <c r="CB1182" s="56"/>
      <c r="CC1182" s="56"/>
      <c r="CD1182" s="56"/>
      <c r="CE1182" s="56"/>
      <c r="CF1182" s="56"/>
      <c r="CG1182" s="56"/>
      <c r="CH1182" s="56"/>
      <c r="CI1182" s="56"/>
      <c r="CJ1182" s="56"/>
      <c r="CK1182" s="56"/>
      <c r="CL1182" s="56"/>
      <c r="CM1182" s="56"/>
      <c r="CN1182" s="56"/>
      <c r="CO1182" s="56"/>
      <c r="CP1182" s="56"/>
      <c r="CQ1182" s="56"/>
      <c r="CR1182" s="56"/>
      <c r="CS1182" s="56"/>
      <c r="CT1182" s="56"/>
      <c r="CU1182" s="56"/>
      <c r="CV1182" s="56"/>
      <c r="CW1182" s="56"/>
      <c r="CX1182" s="56"/>
      <c r="CY1182" s="56"/>
      <c r="CZ1182" s="56"/>
      <c r="DA1182" s="56"/>
      <c r="DB1182" s="56"/>
      <c r="DC1182" s="56"/>
      <c r="DD1182" s="56"/>
      <c r="DE1182" s="56"/>
      <c r="DF1182" s="56"/>
      <c r="DG1182" s="56"/>
      <c r="DH1182" s="56"/>
      <c r="DI1182" s="56"/>
      <c r="DJ1182" s="56"/>
      <c r="DK1182" s="56"/>
      <c r="DL1182" s="56"/>
      <c r="DM1182" s="56"/>
      <c r="DN1182" s="56"/>
      <c r="DO1182" s="56"/>
      <c r="DP1182" s="56"/>
      <c r="DQ1182" s="56"/>
      <c r="DR1182" s="56"/>
      <c r="DS1182" s="56"/>
      <c r="DT1182" s="56"/>
      <c r="DU1182" s="56"/>
      <c r="DV1182" s="56"/>
      <c r="DW1182" s="56"/>
      <c r="DX1182" s="56"/>
      <c r="DY1182" s="56"/>
      <c r="DZ1182" s="56"/>
      <c r="EA1182" s="56"/>
      <c r="EB1182" s="56"/>
      <c r="EC1182" s="56"/>
      <c r="ED1182" s="56"/>
      <c r="EE1182" s="56"/>
      <c r="EF1182" s="56"/>
      <c r="EG1182" s="56"/>
      <c r="EH1182" s="56"/>
      <c r="EI1182" s="56"/>
      <c r="EJ1182" s="56"/>
      <c r="EK1182" s="56"/>
      <c r="EL1182" s="56"/>
      <c r="EM1182" s="56"/>
      <c r="EN1182" s="56"/>
      <c r="EO1182" s="56"/>
      <c r="EP1182" s="56"/>
      <c r="EQ1182" s="56"/>
      <c r="ER1182" s="56"/>
      <c r="ES1182" s="56"/>
      <c r="ET1182" s="56"/>
      <c r="EU1182" s="56"/>
      <c r="EV1182" s="56"/>
      <c r="EW1182" s="56"/>
      <c r="EX1182" s="56"/>
      <c r="EY1182" s="56"/>
      <c r="EZ1182" s="56"/>
      <c r="FA1182" s="56"/>
      <c r="FB1182" s="56"/>
      <c r="FC1182" s="56"/>
      <c r="FD1182" s="56"/>
      <c r="FE1182" s="56"/>
      <c r="FF1182" s="56"/>
      <c r="FG1182" s="56"/>
      <c r="FH1182" s="56"/>
      <c r="FI1182" s="56"/>
      <c r="FJ1182" s="56"/>
      <c r="FK1182" s="56"/>
      <c r="FL1182" s="56"/>
      <c r="FM1182" s="56"/>
      <c r="FN1182" s="56"/>
      <c r="FO1182" s="56"/>
      <c r="FP1182" s="56"/>
      <c r="FQ1182" s="56"/>
      <c r="FR1182" s="56"/>
      <c r="FS1182" s="56"/>
      <c r="FT1182" s="56"/>
      <c r="FU1182" s="56"/>
      <c r="FV1182" s="56"/>
      <c r="FW1182" s="56"/>
      <c r="FX1182" s="56"/>
      <c r="FY1182" s="56"/>
      <c r="FZ1182" s="56"/>
      <c r="GA1182" s="56"/>
      <c r="GB1182" s="56"/>
      <c r="GC1182" s="56"/>
      <c r="GD1182" s="56"/>
      <c r="GE1182" s="56"/>
      <c r="GF1182" s="56"/>
      <c r="GG1182" s="56"/>
      <c r="GH1182" s="56"/>
      <c r="GI1182" s="56"/>
      <c r="GJ1182" s="56"/>
      <c r="GK1182" s="56"/>
      <c r="GL1182" s="56"/>
      <c r="GM1182" s="56"/>
      <c r="GN1182" s="56"/>
      <c r="GO1182" s="56"/>
      <c r="GP1182" s="56"/>
      <c r="GQ1182" s="56"/>
      <c r="GR1182" s="56"/>
      <c r="GS1182" s="56"/>
      <c r="GT1182" s="56"/>
      <c r="GU1182" s="56"/>
      <c r="GV1182" s="56"/>
      <c r="GW1182" s="56"/>
      <c r="GX1182" s="56"/>
      <c r="GY1182" s="56"/>
      <c r="GZ1182" s="56"/>
      <c r="HA1182" s="56"/>
      <c r="HB1182" s="56"/>
      <c r="HC1182" s="56"/>
      <c r="HD1182" s="56"/>
      <c r="HE1182" s="56"/>
      <c r="HF1182" s="56"/>
      <c r="HG1182" s="56"/>
      <c r="HH1182" s="56"/>
      <c r="HI1182" s="56"/>
      <c r="HJ1182" s="56"/>
      <c r="HK1182" s="56"/>
      <c r="HL1182" s="56"/>
      <c r="HM1182" s="56"/>
    </row>
    <row r="1183" spans="2:221" x14ac:dyDescent="0.25">
      <c r="B1183" s="56"/>
      <c r="C1183" s="56"/>
      <c r="D1183" s="56"/>
      <c r="E1183" s="56"/>
      <c r="F1183" s="56"/>
      <c r="G1183" s="56"/>
      <c r="H1183" s="56"/>
      <c r="I1183" s="56"/>
      <c r="J1183" s="56"/>
      <c r="K1183" s="56"/>
      <c r="L1183" s="56"/>
      <c r="M1183" s="56"/>
      <c r="N1183" s="56"/>
      <c r="O1183" s="56"/>
      <c r="P1183" s="56"/>
      <c r="Q1183" s="56"/>
      <c r="R1183" s="56"/>
      <c r="S1183" s="56"/>
      <c r="T1183" s="56"/>
      <c r="U1183" s="56"/>
      <c r="V1183" s="56"/>
      <c r="W1183" s="56"/>
      <c r="X1183" s="56"/>
      <c r="Y1183" s="56"/>
      <c r="Z1183" s="56"/>
      <c r="AA1183" s="56"/>
      <c r="AB1183" s="56"/>
      <c r="AC1183" s="56"/>
      <c r="AD1183" s="56"/>
      <c r="AE1183" s="56"/>
      <c r="AF1183" s="56"/>
      <c r="AG1183" s="56"/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  <c r="AY1183" s="56"/>
      <c r="AZ1183" s="56"/>
      <c r="BA1183" s="56"/>
      <c r="BB1183" s="56"/>
      <c r="BC1183" s="56"/>
      <c r="BD1183" s="56"/>
      <c r="BE1183" s="56"/>
      <c r="BF1183" s="56"/>
      <c r="BG1183" s="56"/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56"/>
      <c r="BS1183" s="56"/>
      <c r="BT1183" s="56"/>
      <c r="BU1183" s="56"/>
      <c r="BV1183" s="56"/>
      <c r="BW1183" s="56"/>
      <c r="BX1183" s="56"/>
      <c r="BY1183" s="56"/>
      <c r="BZ1183" s="56"/>
      <c r="CA1183" s="56"/>
      <c r="CB1183" s="56"/>
      <c r="CC1183" s="56"/>
      <c r="CD1183" s="56"/>
      <c r="CE1183" s="56"/>
      <c r="CF1183" s="56"/>
      <c r="CG1183" s="56"/>
      <c r="CH1183" s="56"/>
      <c r="CI1183" s="56"/>
      <c r="CJ1183" s="56"/>
      <c r="CK1183" s="56"/>
      <c r="CL1183" s="56"/>
      <c r="CM1183" s="56"/>
      <c r="CN1183" s="56"/>
      <c r="CO1183" s="56"/>
      <c r="CP1183" s="56"/>
      <c r="CQ1183" s="56"/>
      <c r="CR1183" s="56"/>
      <c r="CS1183" s="56"/>
      <c r="CT1183" s="56"/>
      <c r="CU1183" s="56"/>
      <c r="CV1183" s="56"/>
      <c r="CW1183" s="56"/>
      <c r="CX1183" s="56"/>
      <c r="CY1183" s="56"/>
      <c r="CZ1183" s="56"/>
      <c r="DA1183" s="56"/>
      <c r="DB1183" s="56"/>
      <c r="DC1183" s="56"/>
      <c r="DD1183" s="56"/>
      <c r="DE1183" s="56"/>
      <c r="DF1183" s="56"/>
      <c r="DG1183" s="56"/>
      <c r="DH1183" s="56"/>
      <c r="DI1183" s="56"/>
      <c r="DJ1183" s="56"/>
      <c r="DK1183" s="56"/>
      <c r="DL1183" s="56"/>
      <c r="DM1183" s="56"/>
      <c r="DN1183" s="56"/>
      <c r="DO1183" s="56"/>
      <c r="DP1183" s="56"/>
      <c r="DQ1183" s="56"/>
      <c r="DR1183" s="56"/>
      <c r="DS1183" s="56"/>
      <c r="DT1183" s="56"/>
      <c r="DU1183" s="56"/>
      <c r="DV1183" s="56"/>
      <c r="DW1183" s="56"/>
      <c r="DX1183" s="56"/>
      <c r="DY1183" s="56"/>
      <c r="DZ1183" s="56"/>
      <c r="EA1183" s="56"/>
      <c r="EB1183" s="56"/>
      <c r="EC1183" s="56"/>
      <c r="ED1183" s="56"/>
      <c r="EE1183" s="56"/>
      <c r="EF1183" s="56"/>
      <c r="EG1183" s="56"/>
      <c r="EH1183" s="56"/>
      <c r="EI1183" s="56"/>
      <c r="EJ1183" s="56"/>
      <c r="EK1183" s="56"/>
      <c r="EL1183" s="56"/>
      <c r="EM1183" s="56"/>
      <c r="EN1183" s="56"/>
      <c r="EO1183" s="56"/>
      <c r="EP1183" s="56"/>
      <c r="EQ1183" s="56"/>
      <c r="ER1183" s="56"/>
      <c r="ES1183" s="56"/>
      <c r="ET1183" s="56"/>
      <c r="EU1183" s="56"/>
      <c r="EV1183" s="56"/>
      <c r="EW1183" s="56"/>
      <c r="EX1183" s="56"/>
      <c r="EY1183" s="56"/>
      <c r="EZ1183" s="56"/>
      <c r="FA1183" s="56"/>
      <c r="FB1183" s="56"/>
      <c r="FC1183" s="56"/>
      <c r="FD1183" s="56"/>
      <c r="FE1183" s="56"/>
      <c r="FF1183" s="56"/>
      <c r="FG1183" s="56"/>
      <c r="FH1183" s="56"/>
      <c r="FI1183" s="56"/>
      <c r="FJ1183" s="56"/>
      <c r="FK1183" s="56"/>
      <c r="FL1183" s="56"/>
      <c r="FM1183" s="56"/>
      <c r="FN1183" s="56"/>
      <c r="FO1183" s="56"/>
      <c r="FP1183" s="56"/>
      <c r="FQ1183" s="56"/>
      <c r="FR1183" s="56"/>
      <c r="FS1183" s="56"/>
      <c r="FT1183" s="56"/>
      <c r="FU1183" s="56"/>
      <c r="FV1183" s="56"/>
      <c r="FW1183" s="56"/>
      <c r="FX1183" s="56"/>
      <c r="FY1183" s="56"/>
      <c r="FZ1183" s="56"/>
      <c r="GA1183" s="56"/>
      <c r="GB1183" s="56"/>
      <c r="GC1183" s="56"/>
      <c r="GD1183" s="56"/>
      <c r="GE1183" s="56"/>
      <c r="GF1183" s="56"/>
      <c r="GG1183" s="56"/>
      <c r="GH1183" s="56"/>
      <c r="GI1183" s="56"/>
      <c r="GJ1183" s="56"/>
      <c r="GK1183" s="56"/>
      <c r="GL1183" s="56"/>
      <c r="GM1183" s="56"/>
      <c r="GN1183" s="56"/>
      <c r="GO1183" s="56"/>
      <c r="GP1183" s="56"/>
      <c r="GQ1183" s="56"/>
      <c r="GR1183" s="56"/>
      <c r="GS1183" s="56"/>
      <c r="GT1183" s="56"/>
      <c r="GU1183" s="56"/>
      <c r="GV1183" s="56"/>
      <c r="GW1183" s="56"/>
      <c r="GX1183" s="56"/>
      <c r="GY1183" s="56"/>
      <c r="GZ1183" s="56"/>
      <c r="HA1183" s="56"/>
      <c r="HB1183" s="56"/>
      <c r="HC1183" s="56"/>
      <c r="HD1183" s="56"/>
      <c r="HE1183" s="56"/>
      <c r="HF1183" s="56"/>
      <c r="HG1183" s="56"/>
      <c r="HH1183" s="56"/>
      <c r="HI1183" s="56"/>
      <c r="HJ1183" s="56"/>
      <c r="HK1183" s="56"/>
      <c r="HL1183" s="56"/>
      <c r="HM1183" s="56"/>
    </row>
    <row r="1184" spans="2:221" x14ac:dyDescent="0.25">
      <c r="B1184" s="56"/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56"/>
      <c r="Q1184" s="56"/>
      <c r="R1184" s="56"/>
      <c r="S1184" s="56"/>
      <c r="T1184" s="56"/>
      <c r="U1184" s="56"/>
      <c r="V1184" s="56"/>
      <c r="W1184" s="56"/>
      <c r="X1184" s="56"/>
      <c r="Y1184" s="56"/>
      <c r="Z1184" s="56"/>
      <c r="AA1184" s="56"/>
      <c r="AB1184" s="56"/>
      <c r="AC1184" s="56"/>
      <c r="AD1184" s="56"/>
      <c r="AE1184" s="56"/>
      <c r="AF1184" s="56"/>
      <c r="AG1184" s="56"/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  <c r="AY1184" s="56"/>
      <c r="AZ1184" s="56"/>
      <c r="BA1184" s="56"/>
      <c r="BB1184" s="56"/>
      <c r="BC1184" s="56"/>
      <c r="BD1184" s="56"/>
      <c r="BE1184" s="56"/>
      <c r="BF1184" s="56"/>
      <c r="BG1184" s="56"/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56"/>
      <c r="BS1184" s="56"/>
      <c r="BT1184" s="56"/>
      <c r="BU1184" s="56"/>
      <c r="BV1184" s="56"/>
      <c r="BW1184" s="56"/>
      <c r="BX1184" s="56"/>
      <c r="BY1184" s="56"/>
      <c r="BZ1184" s="56"/>
      <c r="CA1184" s="56"/>
      <c r="CB1184" s="56"/>
      <c r="CC1184" s="56"/>
      <c r="CD1184" s="56"/>
      <c r="CE1184" s="56"/>
      <c r="CF1184" s="56"/>
      <c r="CG1184" s="56"/>
      <c r="CH1184" s="56"/>
      <c r="CI1184" s="56"/>
      <c r="CJ1184" s="56"/>
      <c r="CK1184" s="56"/>
      <c r="CL1184" s="56"/>
      <c r="CM1184" s="56"/>
      <c r="CN1184" s="56"/>
      <c r="CO1184" s="56"/>
      <c r="CP1184" s="56"/>
      <c r="CQ1184" s="56"/>
      <c r="CR1184" s="56"/>
      <c r="CS1184" s="56"/>
      <c r="CT1184" s="56"/>
      <c r="CU1184" s="56"/>
      <c r="CV1184" s="56"/>
      <c r="CW1184" s="56"/>
      <c r="CX1184" s="56"/>
      <c r="CY1184" s="56"/>
      <c r="CZ1184" s="56"/>
      <c r="DA1184" s="56"/>
      <c r="DB1184" s="56"/>
      <c r="DC1184" s="56"/>
      <c r="DD1184" s="56"/>
      <c r="DE1184" s="56"/>
      <c r="DF1184" s="56"/>
      <c r="DG1184" s="56"/>
      <c r="DH1184" s="56"/>
      <c r="DI1184" s="56"/>
      <c r="DJ1184" s="56"/>
      <c r="DK1184" s="56"/>
      <c r="DL1184" s="56"/>
      <c r="DM1184" s="56"/>
      <c r="DN1184" s="56"/>
      <c r="DO1184" s="56"/>
      <c r="DP1184" s="56"/>
      <c r="DQ1184" s="56"/>
      <c r="DR1184" s="56"/>
      <c r="DS1184" s="56"/>
      <c r="DT1184" s="56"/>
      <c r="DU1184" s="56"/>
      <c r="DV1184" s="56"/>
      <c r="DW1184" s="56"/>
      <c r="DX1184" s="56"/>
      <c r="DY1184" s="56"/>
      <c r="DZ1184" s="56"/>
      <c r="EA1184" s="56"/>
      <c r="EB1184" s="56"/>
      <c r="EC1184" s="56"/>
      <c r="ED1184" s="56"/>
      <c r="EE1184" s="56"/>
      <c r="EF1184" s="56"/>
      <c r="EG1184" s="56"/>
      <c r="EH1184" s="56"/>
      <c r="EI1184" s="56"/>
      <c r="EJ1184" s="56"/>
      <c r="EK1184" s="56"/>
      <c r="EL1184" s="56"/>
      <c r="EM1184" s="56"/>
      <c r="EN1184" s="56"/>
      <c r="EO1184" s="56"/>
      <c r="EP1184" s="56"/>
      <c r="EQ1184" s="56"/>
      <c r="ER1184" s="56"/>
      <c r="ES1184" s="56"/>
      <c r="ET1184" s="56"/>
      <c r="EU1184" s="56"/>
      <c r="EV1184" s="56"/>
      <c r="EW1184" s="56"/>
      <c r="EX1184" s="56"/>
      <c r="EY1184" s="56"/>
      <c r="EZ1184" s="56"/>
      <c r="FA1184" s="56"/>
      <c r="FB1184" s="56"/>
      <c r="FC1184" s="56"/>
      <c r="FD1184" s="56"/>
      <c r="FE1184" s="56"/>
      <c r="FF1184" s="56"/>
      <c r="FG1184" s="56"/>
      <c r="FH1184" s="56"/>
      <c r="FI1184" s="56"/>
      <c r="FJ1184" s="56"/>
      <c r="FK1184" s="56"/>
      <c r="FL1184" s="56"/>
      <c r="FM1184" s="56"/>
      <c r="FN1184" s="56"/>
      <c r="FO1184" s="56"/>
      <c r="FP1184" s="56"/>
      <c r="FQ1184" s="56"/>
      <c r="FR1184" s="56"/>
      <c r="FS1184" s="56"/>
      <c r="FT1184" s="56"/>
      <c r="FU1184" s="56"/>
      <c r="FV1184" s="56"/>
      <c r="FW1184" s="56"/>
      <c r="FX1184" s="56"/>
      <c r="FY1184" s="56"/>
      <c r="FZ1184" s="56"/>
      <c r="GA1184" s="56"/>
      <c r="GB1184" s="56"/>
      <c r="GC1184" s="56"/>
      <c r="GD1184" s="56"/>
      <c r="GE1184" s="56"/>
      <c r="GF1184" s="56"/>
      <c r="GG1184" s="56"/>
      <c r="GH1184" s="56"/>
      <c r="GI1184" s="56"/>
      <c r="GJ1184" s="56"/>
      <c r="GK1184" s="56"/>
      <c r="GL1184" s="56"/>
      <c r="GM1184" s="56"/>
      <c r="GN1184" s="56"/>
      <c r="GO1184" s="56"/>
      <c r="GP1184" s="56"/>
      <c r="GQ1184" s="56"/>
      <c r="GR1184" s="56"/>
      <c r="GS1184" s="56"/>
      <c r="GT1184" s="56"/>
      <c r="GU1184" s="56"/>
      <c r="GV1184" s="56"/>
      <c r="GW1184" s="56"/>
      <c r="GX1184" s="56"/>
      <c r="GY1184" s="56"/>
      <c r="GZ1184" s="56"/>
      <c r="HA1184" s="56"/>
      <c r="HB1184" s="56"/>
      <c r="HC1184" s="56"/>
      <c r="HD1184" s="56"/>
      <c r="HE1184" s="56"/>
      <c r="HF1184" s="56"/>
      <c r="HG1184" s="56"/>
      <c r="HH1184" s="56"/>
      <c r="HI1184" s="56"/>
      <c r="HJ1184" s="56"/>
      <c r="HK1184" s="56"/>
      <c r="HL1184" s="56"/>
      <c r="HM1184" s="56"/>
    </row>
    <row r="1185" spans="2:221" x14ac:dyDescent="0.25">
      <c r="B1185" s="56"/>
      <c r="C1185" s="56"/>
      <c r="D1185" s="56"/>
      <c r="E1185" s="56"/>
      <c r="F1185" s="56"/>
      <c r="G1185" s="56"/>
      <c r="H1185" s="56"/>
      <c r="I1185" s="56"/>
      <c r="J1185" s="56"/>
      <c r="K1185" s="56"/>
      <c r="L1185" s="56"/>
      <c r="M1185" s="56"/>
      <c r="N1185" s="56"/>
      <c r="O1185" s="56"/>
      <c r="P1185" s="56"/>
      <c r="Q1185" s="56"/>
      <c r="R1185" s="56"/>
      <c r="S1185" s="56"/>
      <c r="T1185" s="56"/>
      <c r="U1185" s="56"/>
      <c r="V1185" s="56"/>
      <c r="W1185" s="56"/>
      <c r="X1185" s="56"/>
      <c r="Y1185" s="56"/>
      <c r="Z1185" s="56"/>
      <c r="AA1185" s="56"/>
      <c r="AB1185" s="56"/>
      <c r="AC1185" s="56"/>
      <c r="AD1185" s="56"/>
      <c r="AE1185" s="56"/>
      <c r="AF1185" s="56"/>
      <c r="AG1185" s="56"/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  <c r="AY1185" s="56"/>
      <c r="AZ1185" s="56"/>
      <c r="BA1185" s="56"/>
      <c r="BB1185" s="56"/>
      <c r="BC1185" s="56"/>
      <c r="BD1185" s="56"/>
      <c r="BE1185" s="56"/>
      <c r="BF1185" s="56"/>
      <c r="BG1185" s="56"/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56"/>
      <c r="BS1185" s="56"/>
      <c r="BT1185" s="56"/>
      <c r="BU1185" s="56"/>
      <c r="BV1185" s="56"/>
      <c r="BW1185" s="56"/>
      <c r="BX1185" s="56"/>
      <c r="BY1185" s="56"/>
      <c r="BZ1185" s="56"/>
      <c r="CA1185" s="56"/>
      <c r="CB1185" s="56"/>
      <c r="CC1185" s="56"/>
      <c r="CD1185" s="56"/>
      <c r="CE1185" s="56"/>
      <c r="CF1185" s="56"/>
      <c r="CG1185" s="56"/>
      <c r="CH1185" s="56"/>
      <c r="CI1185" s="56"/>
      <c r="CJ1185" s="56"/>
      <c r="CK1185" s="56"/>
      <c r="CL1185" s="56"/>
      <c r="CM1185" s="56"/>
      <c r="CN1185" s="56"/>
      <c r="CO1185" s="56"/>
      <c r="CP1185" s="56"/>
      <c r="CQ1185" s="56"/>
      <c r="CR1185" s="56"/>
      <c r="CS1185" s="56"/>
      <c r="CT1185" s="56"/>
      <c r="CU1185" s="56"/>
      <c r="CV1185" s="56"/>
      <c r="CW1185" s="56"/>
      <c r="CX1185" s="56"/>
      <c r="CY1185" s="56"/>
      <c r="CZ1185" s="56"/>
      <c r="DA1185" s="56"/>
      <c r="DB1185" s="56"/>
      <c r="DC1185" s="56"/>
      <c r="DD1185" s="56"/>
      <c r="DE1185" s="56"/>
      <c r="DF1185" s="56"/>
      <c r="DG1185" s="56"/>
      <c r="DH1185" s="56"/>
      <c r="DI1185" s="56"/>
      <c r="DJ1185" s="56"/>
      <c r="DK1185" s="56"/>
      <c r="DL1185" s="56"/>
      <c r="DM1185" s="56"/>
      <c r="DN1185" s="56"/>
      <c r="DO1185" s="56"/>
      <c r="DP1185" s="56"/>
      <c r="DQ1185" s="56"/>
      <c r="DR1185" s="56"/>
      <c r="DS1185" s="56"/>
      <c r="DT1185" s="56"/>
      <c r="DU1185" s="56"/>
      <c r="DV1185" s="56"/>
      <c r="DW1185" s="56"/>
      <c r="DX1185" s="56"/>
      <c r="DY1185" s="56"/>
      <c r="DZ1185" s="56"/>
      <c r="EA1185" s="56"/>
      <c r="EB1185" s="56"/>
      <c r="EC1185" s="56"/>
      <c r="ED1185" s="56"/>
      <c r="EE1185" s="56"/>
      <c r="EF1185" s="56"/>
      <c r="EG1185" s="56"/>
      <c r="EH1185" s="56"/>
      <c r="EI1185" s="56"/>
      <c r="EJ1185" s="56"/>
      <c r="EK1185" s="56"/>
      <c r="EL1185" s="56"/>
      <c r="EM1185" s="56"/>
      <c r="EN1185" s="56"/>
      <c r="EO1185" s="56"/>
      <c r="EP1185" s="56"/>
      <c r="EQ1185" s="56"/>
      <c r="ER1185" s="56"/>
      <c r="ES1185" s="56"/>
      <c r="ET1185" s="56"/>
      <c r="EU1185" s="56"/>
      <c r="EV1185" s="56"/>
      <c r="EW1185" s="56"/>
      <c r="EX1185" s="56"/>
      <c r="EY1185" s="56"/>
      <c r="EZ1185" s="56"/>
      <c r="FA1185" s="56"/>
      <c r="FB1185" s="56"/>
      <c r="FC1185" s="56"/>
      <c r="FD1185" s="56"/>
      <c r="FE1185" s="56"/>
      <c r="FF1185" s="56"/>
      <c r="FG1185" s="56"/>
      <c r="FH1185" s="56"/>
      <c r="FI1185" s="56"/>
      <c r="FJ1185" s="56"/>
      <c r="FK1185" s="56"/>
      <c r="FL1185" s="56"/>
      <c r="FM1185" s="56"/>
      <c r="FN1185" s="56"/>
      <c r="FO1185" s="56"/>
      <c r="FP1185" s="56"/>
      <c r="FQ1185" s="56"/>
      <c r="FR1185" s="56"/>
      <c r="FS1185" s="56"/>
      <c r="FT1185" s="56"/>
      <c r="FU1185" s="56"/>
      <c r="FV1185" s="56"/>
      <c r="FW1185" s="56"/>
      <c r="FX1185" s="56"/>
      <c r="FY1185" s="56"/>
      <c r="FZ1185" s="56"/>
      <c r="GA1185" s="56"/>
      <c r="GB1185" s="56"/>
      <c r="GC1185" s="56"/>
      <c r="GD1185" s="56"/>
      <c r="GE1185" s="56"/>
      <c r="GF1185" s="56"/>
      <c r="GG1185" s="56"/>
      <c r="GH1185" s="56"/>
      <c r="GI1185" s="56"/>
      <c r="GJ1185" s="56"/>
      <c r="GK1185" s="56"/>
      <c r="GL1185" s="56"/>
      <c r="GM1185" s="56"/>
      <c r="GN1185" s="56"/>
      <c r="GO1185" s="56"/>
      <c r="GP1185" s="56"/>
      <c r="GQ1185" s="56"/>
      <c r="GR1185" s="56"/>
      <c r="GS1185" s="56"/>
      <c r="GT1185" s="56"/>
      <c r="GU1185" s="56"/>
      <c r="GV1185" s="56"/>
      <c r="GW1185" s="56"/>
      <c r="GX1185" s="56"/>
      <c r="GY1185" s="56"/>
      <c r="GZ1185" s="56"/>
      <c r="HA1185" s="56"/>
      <c r="HB1185" s="56"/>
      <c r="HC1185" s="56"/>
      <c r="HD1185" s="56"/>
      <c r="HE1185" s="56"/>
      <c r="HF1185" s="56"/>
      <c r="HG1185" s="56"/>
      <c r="HH1185" s="56"/>
      <c r="HI1185" s="56"/>
      <c r="HJ1185" s="56"/>
      <c r="HK1185" s="56"/>
      <c r="HL1185" s="56"/>
      <c r="HM1185" s="56"/>
    </row>
    <row r="1186" spans="2:221" x14ac:dyDescent="0.25">
      <c r="B1186" s="56"/>
      <c r="C1186" s="56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  <c r="O1186" s="56"/>
      <c r="P1186" s="56"/>
      <c r="Q1186" s="56"/>
      <c r="R1186" s="56"/>
      <c r="S1186" s="56"/>
      <c r="T1186" s="56"/>
      <c r="U1186" s="56"/>
      <c r="V1186" s="56"/>
      <c r="W1186" s="56"/>
      <c r="X1186" s="56"/>
      <c r="Y1186" s="56"/>
      <c r="Z1186" s="56"/>
      <c r="AA1186" s="56"/>
      <c r="AB1186" s="56"/>
      <c r="AC1186" s="56"/>
      <c r="AD1186" s="56"/>
      <c r="AE1186" s="56"/>
      <c r="AF1186" s="56"/>
      <c r="AG1186" s="56"/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  <c r="AY1186" s="56"/>
      <c r="AZ1186" s="56"/>
      <c r="BA1186" s="56"/>
      <c r="BB1186" s="56"/>
      <c r="BC1186" s="56"/>
      <c r="BD1186" s="56"/>
      <c r="BE1186" s="56"/>
      <c r="BF1186" s="56"/>
      <c r="BG1186" s="56"/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56"/>
      <c r="BS1186" s="56"/>
      <c r="BT1186" s="56"/>
      <c r="BU1186" s="56"/>
      <c r="BV1186" s="56"/>
      <c r="BW1186" s="56"/>
      <c r="BX1186" s="56"/>
      <c r="BY1186" s="56"/>
      <c r="BZ1186" s="56"/>
      <c r="CA1186" s="56"/>
      <c r="CB1186" s="56"/>
      <c r="CC1186" s="56"/>
      <c r="CD1186" s="56"/>
      <c r="CE1186" s="56"/>
      <c r="CF1186" s="56"/>
      <c r="CG1186" s="56"/>
      <c r="CH1186" s="56"/>
      <c r="CI1186" s="56"/>
      <c r="CJ1186" s="56"/>
      <c r="CK1186" s="56"/>
      <c r="CL1186" s="56"/>
      <c r="CM1186" s="56"/>
      <c r="CN1186" s="56"/>
      <c r="CO1186" s="56"/>
      <c r="CP1186" s="56"/>
      <c r="CQ1186" s="56"/>
      <c r="CR1186" s="56"/>
      <c r="CS1186" s="56"/>
      <c r="CT1186" s="56"/>
      <c r="CU1186" s="56"/>
      <c r="CV1186" s="56"/>
      <c r="CW1186" s="56"/>
      <c r="CX1186" s="56"/>
      <c r="CY1186" s="56"/>
      <c r="CZ1186" s="56"/>
      <c r="DA1186" s="56"/>
      <c r="DB1186" s="56"/>
      <c r="DC1186" s="56"/>
      <c r="DD1186" s="56"/>
      <c r="DE1186" s="56"/>
      <c r="DF1186" s="56"/>
      <c r="DG1186" s="56"/>
      <c r="DH1186" s="56"/>
      <c r="DI1186" s="56"/>
      <c r="DJ1186" s="56"/>
      <c r="DK1186" s="56"/>
      <c r="DL1186" s="56"/>
      <c r="DM1186" s="56"/>
      <c r="DN1186" s="56"/>
      <c r="DO1186" s="56"/>
      <c r="DP1186" s="56"/>
      <c r="DQ1186" s="56"/>
      <c r="DR1186" s="56"/>
      <c r="DS1186" s="56"/>
      <c r="DT1186" s="56"/>
      <c r="DU1186" s="56"/>
      <c r="DV1186" s="56"/>
      <c r="DW1186" s="56"/>
      <c r="DX1186" s="56"/>
      <c r="DY1186" s="56"/>
      <c r="DZ1186" s="56"/>
      <c r="EA1186" s="56"/>
      <c r="EB1186" s="56"/>
      <c r="EC1186" s="56"/>
      <c r="ED1186" s="56"/>
      <c r="EE1186" s="56"/>
      <c r="EF1186" s="56"/>
      <c r="EG1186" s="56"/>
      <c r="EH1186" s="56"/>
      <c r="EI1186" s="56"/>
      <c r="EJ1186" s="56"/>
      <c r="EK1186" s="56"/>
      <c r="EL1186" s="56"/>
      <c r="EM1186" s="56"/>
      <c r="EN1186" s="56"/>
      <c r="EO1186" s="56"/>
      <c r="EP1186" s="56"/>
      <c r="EQ1186" s="56"/>
      <c r="ER1186" s="56"/>
      <c r="ES1186" s="56"/>
      <c r="ET1186" s="56"/>
      <c r="EU1186" s="56"/>
      <c r="EV1186" s="56"/>
      <c r="EW1186" s="56"/>
      <c r="EX1186" s="56"/>
      <c r="EY1186" s="56"/>
      <c r="EZ1186" s="56"/>
      <c r="FA1186" s="56"/>
      <c r="FB1186" s="56"/>
      <c r="FC1186" s="56"/>
      <c r="FD1186" s="56"/>
      <c r="FE1186" s="56"/>
      <c r="FF1186" s="56"/>
      <c r="FG1186" s="56"/>
      <c r="FH1186" s="56"/>
      <c r="FI1186" s="56"/>
      <c r="FJ1186" s="56"/>
      <c r="FK1186" s="56"/>
      <c r="FL1186" s="56"/>
      <c r="FM1186" s="56"/>
      <c r="FN1186" s="56"/>
      <c r="FO1186" s="56"/>
      <c r="FP1186" s="56"/>
      <c r="FQ1186" s="56"/>
      <c r="FR1186" s="56"/>
      <c r="FS1186" s="56"/>
      <c r="FT1186" s="56"/>
      <c r="FU1186" s="56"/>
      <c r="FV1186" s="56"/>
      <c r="FW1186" s="56"/>
      <c r="FX1186" s="56"/>
      <c r="FY1186" s="56"/>
      <c r="FZ1186" s="56"/>
      <c r="GA1186" s="56"/>
      <c r="GB1186" s="56"/>
      <c r="GC1186" s="56"/>
      <c r="GD1186" s="56"/>
      <c r="GE1186" s="56"/>
      <c r="GF1186" s="56"/>
      <c r="GG1186" s="56"/>
      <c r="GH1186" s="56"/>
      <c r="GI1186" s="56"/>
      <c r="GJ1186" s="56"/>
      <c r="GK1186" s="56"/>
      <c r="GL1186" s="56"/>
      <c r="GM1186" s="56"/>
      <c r="GN1186" s="56"/>
      <c r="GO1186" s="56"/>
      <c r="GP1186" s="56"/>
      <c r="GQ1186" s="56"/>
      <c r="GR1186" s="56"/>
      <c r="GS1186" s="56"/>
      <c r="GT1186" s="56"/>
      <c r="GU1186" s="56"/>
      <c r="GV1186" s="56"/>
      <c r="GW1186" s="56"/>
      <c r="GX1186" s="56"/>
      <c r="GY1186" s="56"/>
      <c r="GZ1186" s="56"/>
      <c r="HA1186" s="56"/>
      <c r="HB1186" s="56"/>
      <c r="HC1186" s="56"/>
      <c r="HD1186" s="56"/>
      <c r="HE1186" s="56"/>
      <c r="HF1186" s="56"/>
      <c r="HG1186" s="56"/>
      <c r="HH1186" s="56"/>
      <c r="HI1186" s="56"/>
      <c r="HJ1186" s="56"/>
      <c r="HK1186" s="56"/>
      <c r="HL1186" s="56"/>
      <c r="HM1186" s="56"/>
    </row>
    <row r="1187" spans="2:221" x14ac:dyDescent="0.25">
      <c r="B1187" s="56"/>
      <c r="C1187" s="56"/>
      <c r="D1187" s="56"/>
      <c r="E1187" s="56"/>
      <c r="F1187" s="56"/>
      <c r="G1187" s="56"/>
      <c r="H1187" s="56"/>
      <c r="I1187" s="56"/>
      <c r="J1187" s="56"/>
      <c r="K1187" s="56"/>
      <c r="L1187" s="56"/>
      <c r="M1187" s="56"/>
      <c r="N1187" s="56"/>
      <c r="O1187" s="56"/>
      <c r="P1187" s="56"/>
      <c r="Q1187" s="56"/>
      <c r="R1187" s="56"/>
      <c r="S1187" s="56"/>
      <c r="T1187" s="56"/>
      <c r="U1187" s="56"/>
      <c r="V1187" s="56"/>
      <c r="W1187" s="56"/>
      <c r="X1187" s="56"/>
      <c r="Y1187" s="56"/>
      <c r="Z1187" s="56"/>
      <c r="AA1187" s="56"/>
      <c r="AB1187" s="56"/>
      <c r="AC1187" s="56"/>
      <c r="AD1187" s="56"/>
      <c r="AE1187" s="56"/>
      <c r="AF1187" s="56"/>
      <c r="AG1187" s="56"/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  <c r="AY1187" s="56"/>
      <c r="AZ1187" s="56"/>
      <c r="BA1187" s="56"/>
      <c r="BB1187" s="56"/>
      <c r="BC1187" s="56"/>
      <c r="BD1187" s="56"/>
      <c r="BE1187" s="56"/>
      <c r="BF1187" s="56"/>
      <c r="BG1187" s="56"/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56"/>
      <c r="BS1187" s="56"/>
      <c r="BT1187" s="56"/>
      <c r="BU1187" s="56"/>
      <c r="BV1187" s="56"/>
      <c r="BW1187" s="56"/>
      <c r="BX1187" s="56"/>
      <c r="BY1187" s="56"/>
      <c r="BZ1187" s="56"/>
      <c r="CA1187" s="56"/>
      <c r="CB1187" s="56"/>
      <c r="CC1187" s="56"/>
      <c r="CD1187" s="56"/>
      <c r="CE1187" s="56"/>
      <c r="CF1187" s="56"/>
      <c r="CG1187" s="56"/>
      <c r="CH1187" s="56"/>
      <c r="CI1187" s="56"/>
      <c r="CJ1187" s="56"/>
      <c r="CK1187" s="56"/>
      <c r="CL1187" s="56"/>
      <c r="CM1187" s="56"/>
      <c r="CN1187" s="56"/>
      <c r="CO1187" s="56"/>
      <c r="CP1187" s="56"/>
      <c r="CQ1187" s="56"/>
      <c r="CR1187" s="56"/>
      <c r="CS1187" s="56"/>
      <c r="CT1187" s="56"/>
      <c r="CU1187" s="56"/>
      <c r="CV1187" s="56"/>
      <c r="CW1187" s="56"/>
      <c r="CX1187" s="56"/>
      <c r="CY1187" s="56"/>
      <c r="CZ1187" s="56"/>
      <c r="DA1187" s="56"/>
      <c r="DB1187" s="56"/>
      <c r="DC1187" s="56"/>
      <c r="DD1187" s="56"/>
      <c r="DE1187" s="56"/>
      <c r="DF1187" s="56"/>
      <c r="DG1187" s="56"/>
      <c r="DH1187" s="56"/>
      <c r="DI1187" s="56"/>
      <c r="DJ1187" s="56"/>
      <c r="DK1187" s="56"/>
      <c r="DL1187" s="56"/>
      <c r="DM1187" s="56"/>
      <c r="DN1187" s="56"/>
      <c r="DO1187" s="56"/>
      <c r="DP1187" s="56"/>
      <c r="DQ1187" s="56"/>
      <c r="DR1187" s="56"/>
      <c r="DS1187" s="56"/>
      <c r="DT1187" s="56"/>
      <c r="DU1187" s="56"/>
      <c r="DV1187" s="56"/>
      <c r="DW1187" s="56"/>
      <c r="DX1187" s="56"/>
      <c r="DY1187" s="56"/>
      <c r="DZ1187" s="56"/>
      <c r="EA1187" s="56"/>
      <c r="EB1187" s="56"/>
      <c r="EC1187" s="56"/>
      <c r="ED1187" s="56"/>
      <c r="EE1187" s="56"/>
      <c r="EF1187" s="56"/>
      <c r="EG1187" s="56"/>
      <c r="EH1187" s="56"/>
      <c r="EI1187" s="56"/>
      <c r="EJ1187" s="56"/>
      <c r="EK1187" s="56"/>
      <c r="EL1187" s="56"/>
      <c r="EM1187" s="56"/>
      <c r="EN1187" s="56"/>
      <c r="EO1187" s="56"/>
      <c r="EP1187" s="56"/>
      <c r="EQ1187" s="56"/>
      <c r="ER1187" s="56"/>
      <c r="ES1187" s="56"/>
      <c r="ET1187" s="56"/>
      <c r="EU1187" s="56"/>
      <c r="EV1187" s="56"/>
      <c r="EW1187" s="56"/>
      <c r="EX1187" s="56"/>
      <c r="EY1187" s="56"/>
      <c r="EZ1187" s="56"/>
      <c r="FA1187" s="56"/>
      <c r="FB1187" s="56"/>
      <c r="FC1187" s="56"/>
      <c r="FD1187" s="56"/>
      <c r="FE1187" s="56"/>
      <c r="FF1187" s="56"/>
      <c r="FG1187" s="56"/>
      <c r="FH1187" s="56"/>
      <c r="FI1187" s="56"/>
      <c r="FJ1187" s="56"/>
      <c r="FK1187" s="56"/>
      <c r="FL1187" s="56"/>
      <c r="FM1187" s="56"/>
      <c r="FN1187" s="56"/>
      <c r="FO1187" s="56"/>
      <c r="FP1187" s="56"/>
      <c r="FQ1187" s="56"/>
      <c r="FR1187" s="56"/>
      <c r="FS1187" s="56"/>
      <c r="FT1187" s="56"/>
      <c r="FU1187" s="56"/>
      <c r="FV1187" s="56"/>
      <c r="FW1187" s="56"/>
      <c r="FX1187" s="56"/>
      <c r="FY1187" s="56"/>
      <c r="FZ1187" s="56"/>
      <c r="GA1187" s="56"/>
      <c r="GB1187" s="56"/>
      <c r="GC1187" s="56"/>
      <c r="GD1187" s="56"/>
      <c r="GE1187" s="56"/>
      <c r="GF1187" s="56"/>
      <c r="GG1187" s="56"/>
      <c r="GH1187" s="56"/>
      <c r="GI1187" s="56"/>
      <c r="GJ1187" s="56"/>
      <c r="GK1187" s="56"/>
      <c r="GL1187" s="56"/>
      <c r="GM1187" s="56"/>
      <c r="GN1187" s="56"/>
      <c r="GO1187" s="56"/>
      <c r="GP1187" s="56"/>
      <c r="GQ1187" s="56"/>
      <c r="GR1187" s="56"/>
      <c r="GS1187" s="56"/>
      <c r="GT1187" s="56"/>
      <c r="GU1187" s="56"/>
      <c r="GV1187" s="56"/>
      <c r="GW1187" s="56"/>
      <c r="GX1187" s="56"/>
      <c r="GY1187" s="56"/>
      <c r="GZ1187" s="56"/>
      <c r="HA1187" s="56"/>
      <c r="HB1187" s="56"/>
      <c r="HC1187" s="56"/>
      <c r="HD1187" s="56"/>
      <c r="HE1187" s="56"/>
      <c r="HF1187" s="56"/>
      <c r="HG1187" s="56"/>
      <c r="HH1187" s="56"/>
      <c r="HI1187" s="56"/>
      <c r="HJ1187" s="56"/>
      <c r="HK1187" s="56"/>
      <c r="HL1187" s="56"/>
      <c r="HM1187" s="56"/>
    </row>
    <row r="1188" spans="2:221" x14ac:dyDescent="0.25">
      <c r="B1188" s="56"/>
      <c r="C1188" s="56"/>
      <c r="D1188" s="56"/>
      <c r="E1188" s="56"/>
      <c r="F1188" s="56"/>
      <c r="G1188" s="56"/>
      <c r="H1188" s="56"/>
      <c r="I1188" s="56"/>
      <c r="J1188" s="56"/>
      <c r="K1188" s="56"/>
      <c r="L1188" s="56"/>
      <c r="M1188" s="56"/>
      <c r="N1188" s="56"/>
      <c r="O1188" s="56"/>
      <c r="P1188" s="56"/>
      <c r="Q1188" s="56"/>
      <c r="R1188" s="56"/>
      <c r="S1188" s="56"/>
      <c r="T1188" s="56"/>
      <c r="U1188" s="56"/>
      <c r="V1188" s="56"/>
      <c r="W1188" s="56"/>
      <c r="X1188" s="56"/>
      <c r="Y1188" s="56"/>
      <c r="Z1188" s="56"/>
      <c r="AA1188" s="56"/>
      <c r="AB1188" s="56"/>
      <c r="AC1188" s="56"/>
      <c r="AD1188" s="56"/>
      <c r="AE1188" s="56"/>
      <c r="AF1188" s="56"/>
      <c r="AG1188" s="56"/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  <c r="AY1188" s="56"/>
      <c r="AZ1188" s="56"/>
      <c r="BA1188" s="56"/>
      <c r="BB1188" s="56"/>
      <c r="BC1188" s="56"/>
      <c r="BD1188" s="56"/>
      <c r="BE1188" s="56"/>
      <c r="BF1188" s="56"/>
      <c r="BG1188" s="56"/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56"/>
      <c r="BS1188" s="56"/>
      <c r="BT1188" s="56"/>
      <c r="BU1188" s="56"/>
      <c r="BV1188" s="56"/>
      <c r="BW1188" s="56"/>
      <c r="BX1188" s="56"/>
      <c r="BY1188" s="56"/>
      <c r="BZ1188" s="56"/>
      <c r="CA1188" s="56"/>
      <c r="CB1188" s="56"/>
      <c r="CC1188" s="56"/>
      <c r="CD1188" s="56"/>
      <c r="CE1188" s="56"/>
      <c r="CF1188" s="56"/>
      <c r="CG1188" s="56"/>
      <c r="CH1188" s="56"/>
      <c r="CI1188" s="56"/>
      <c r="CJ1188" s="56"/>
      <c r="CK1188" s="56"/>
      <c r="CL1188" s="56"/>
      <c r="CM1188" s="56"/>
      <c r="CN1188" s="56"/>
      <c r="CO1188" s="56"/>
      <c r="CP1188" s="56"/>
      <c r="CQ1188" s="56"/>
      <c r="CR1188" s="56"/>
      <c r="CS1188" s="56"/>
      <c r="CT1188" s="56"/>
      <c r="CU1188" s="56"/>
      <c r="CV1188" s="56"/>
      <c r="CW1188" s="56"/>
      <c r="CX1188" s="56"/>
      <c r="CY1188" s="56"/>
      <c r="CZ1188" s="56"/>
      <c r="DA1188" s="56"/>
      <c r="DB1188" s="56"/>
      <c r="DC1188" s="56"/>
      <c r="DD1188" s="56"/>
      <c r="DE1188" s="56"/>
      <c r="DF1188" s="56"/>
      <c r="DG1188" s="56"/>
      <c r="DH1188" s="56"/>
      <c r="DI1188" s="56"/>
      <c r="DJ1188" s="56"/>
      <c r="DK1188" s="56"/>
      <c r="DL1188" s="56"/>
      <c r="DM1188" s="56"/>
      <c r="DN1188" s="56"/>
      <c r="DO1188" s="56"/>
      <c r="DP1188" s="56"/>
      <c r="DQ1188" s="56"/>
      <c r="DR1188" s="56"/>
      <c r="DS1188" s="56"/>
      <c r="DT1188" s="56"/>
      <c r="DU1188" s="56"/>
      <c r="DV1188" s="56"/>
      <c r="DW1188" s="56"/>
      <c r="DX1188" s="56"/>
      <c r="DY1188" s="56"/>
      <c r="DZ1188" s="56"/>
      <c r="EA1188" s="56"/>
      <c r="EB1188" s="56"/>
      <c r="EC1188" s="56"/>
      <c r="ED1188" s="56"/>
      <c r="EE1188" s="56"/>
      <c r="EF1188" s="56"/>
      <c r="EG1188" s="56"/>
      <c r="EH1188" s="56"/>
      <c r="EI1188" s="56"/>
      <c r="EJ1188" s="56"/>
      <c r="EK1188" s="56"/>
      <c r="EL1188" s="56"/>
      <c r="EM1188" s="56"/>
      <c r="EN1188" s="56"/>
      <c r="EO1188" s="56"/>
      <c r="EP1188" s="56"/>
      <c r="EQ1188" s="56"/>
      <c r="ER1188" s="56"/>
      <c r="ES1188" s="56"/>
      <c r="ET1188" s="56"/>
      <c r="EU1188" s="56"/>
      <c r="EV1188" s="56"/>
      <c r="EW1188" s="56"/>
      <c r="EX1188" s="56"/>
      <c r="EY1188" s="56"/>
      <c r="EZ1188" s="56"/>
      <c r="FA1188" s="56"/>
      <c r="FB1188" s="56"/>
      <c r="FC1188" s="56"/>
      <c r="FD1188" s="56"/>
      <c r="FE1188" s="56"/>
      <c r="FF1188" s="56"/>
      <c r="FG1188" s="56"/>
      <c r="FH1188" s="56"/>
      <c r="FI1188" s="56"/>
      <c r="FJ1188" s="56"/>
      <c r="FK1188" s="56"/>
      <c r="FL1188" s="56"/>
      <c r="FM1188" s="56"/>
      <c r="FN1188" s="56"/>
      <c r="FO1188" s="56"/>
      <c r="FP1188" s="56"/>
      <c r="FQ1188" s="56"/>
      <c r="FR1188" s="56"/>
      <c r="FS1188" s="56"/>
      <c r="FT1188" s="56"/>
      <c r="FU1188" s="56"/>
      <c r="FV1188" s="56"/>
      <c r="FW1188" s="56"/>
      <c r="FX1188" s="56"/>
      <c r="FY1188" s="56"/>
      <c r="FZ1188" s="56"/>
      <c r="GA1188" s="56"/>
      <c r="GB1188" s="56"/>
      <c r="GC1188" s="56"/>
      <c r="GD1188" s="56"/>
      <c r="GE1188" s="56"/>
      <c r="GF1188" s="56"/>
      <c r="GG1188" s="56"/>
      <c r="GH1188" s="56"/>
      <c r="GI1188" s="56"/>
      <c r="GJ1188" s="56"/>
      <c r="GK1188" s="56"/>
      <c r="GL1188" s="56"/>
      <c r="GM1188" s="56"/>
      <c r="GN1188" s="56"/>
      <c r="GO1188" s="56"/>
      <c r="GP1188" s="56"/>
      <c r="GQ1188" s="56"/>
      <c r="GR1188" s="56"/>
      <c r="GS1188" s="56"/>
      <c r="GT1188" s="56"/>
      <c r="GU1188" s="56"/>
      <c r="GV1188" s="56"/>
      <c r="GW1188" s="56"/>
      <c r="GX1188" s="56"/>
      <c r="GY1188" s="56"/>
      <c r="GZ1188" s="56"/>
      <c r="HA1188" s="56"/>
      <c r="HB1188" s="56"/>
      <c r="HC1188" s="56"/>
      <c r="HD1188" s="56"/>
      <c r="HE1188" s="56"/>
      <c r="HF1188" s="56"/>
      <c r="HG1188" s="56"/>
      <c r="HH1188" s="56"/>
      <c r="HI1188" s="56"/>
      <c r="HJ1188" s="56"/>
      <c r="HK1188" s="56"/>
      <c r="HL1188" s="56"/>
      <c r="HM1188" s="56"/>
    </row>
    <row r="1189" spans="2:221" x14ac:dyDescent="0.25">
      <c r="B1189" s="56"/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6"/>
      <c r="R1189" s="56"/>
      <c r="S1189" s="56"/>
      <c r="T1189" s="56"/>
      <c r="U1189" s="56"/>
      <c r="V1189" s="56"/>
      <c r="W1189" s="56"/>
      <c r="X1189" s="56"/>
      <c r="Y1189" s="56"/>
      <c r="Z1189" s="56"/>
      <c r="AA1189" s="56"/>
      <c r="AB1189" s="56"/>
      <c r="AC1189" s="56"/>
      <c r="AD1189" s="56"/>
      <c r="AE1189" s="56"/>
      <c r="AF1189" s="56"/>
      <c r="AG1189" s="56"/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  <c r="AY1189" s="56"/>
      <c r="AZ1189" s="56"/>
      <c r="BA1189" s="56"/>
      <c r="BB1189" s="56"/>
      <c r="BC1189" s="56"/>
      <c r="BD1189" s="56"/>
      <c r="BE1189" s="56"/>
      <c r="BF1189" s="56"/>
      <c r="BG1189" s="56"/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56"/>
      <c r="BS1189" s="56"/>
      <c r="BT1189" s="56"/>
      <c r="BU1189" s="56"/>
      <c r="BV1189" s="56"/>
      <c r="BW1189" s="56"/>
      <c r="BX1189" s="56"/>
      <c r="BY1189" s="56"/>
      <c r="BZ1189" s="56"/>
      <c r="CA1189" s="56"/>
      <c r="CB1189" s="56"/>
      <c r="CC1189" s="56"/>
      <c r="CD1189" s="56"/>
      <c r="CE1189" s="56"/>
      <c r="CF1189" s="56"/>
      <c r="CG1189" s="56"/>
      <c r="CH1189" s="56"/>
      <c r="CI1189" s="56"/>
      <c r="CJ1189" s="56"/>
      <c r="CK1189" s="56"/>
      <c r="CL1189" s="56"/>
      <c r="CM1189" s="56"/>
      <c r="CN1189" s="56"/>
      <c r="CO1189" s="56"/>
      <c r="CP1189" s="56"/>
      <c r="CQ1189" s="56"/>
      <c r="CR1189" s="56"/>
      <c r="CS1189" s="56"/>
      <c r="CT1189" s="56"/>
      <c r="CU1189" s="56"/>
      <c r="CV1189" s="56"/>
      <c r="CW1189" s="56"/>
      <c r="CX1189" s="56"/>
      <c r="CY1189" s="56"/>
      <c r="CZ1189" s="56"/>
      <c r="DA1189" s="56"/>
      <c r="DB1189" s="56"/>
      <c r="DC1189" s="56"/>
      <c r="DD1189" s="56"/>
      <c r="DE1189" s="56"/>
      <c r="DF1189" s="56"/>
      <c r="DG1189" s="56"/>
      <c r="DH1189" s="56"/>
      <c r="DI1189" s="56"/>
      <c r="DJ1189" s="56"/>
      <c r="DK1189" s="56"/>
      <c r="DL1189" s="56"/>
      <c r="DM1189" s="56"/>
      <c r="DN1189" s="56"/>
      <c r="DO1189" s="56"/>
      <c r="DP1189" s="56"/>
      <c r="DQ1189" s="56"/>
      <c r="DR1189" s="56"/>
      <c r="DS1189" s="56"/>
      <c r="DT1189" s="56"/>
      <c r="DU1189" s="56"/>
      <c r="DV1189" s="56"/>
      <c r="DW1189" s="56"/>
      <c r="DX1189" s="56"/>
      <c r="DY1189" s="56"/>
      <c r="DZ1189" s="56"/>
      <c r="EA1189" s="56"/>
      <c r="EB1189" s="56"/>
      <c r="EC1189" s="56"/>
      <c r="ED1189" s="56"/>
      <c r="EE1189" s="56"/>
      <c r="EF1189" s="56"/>
      <c r="EG1189" s="56"/>
      <c r="EH1189" s="56"/>
      <c r="EI1189" s="56"/>
      <c r="EJ1189" s="56"/>
      <c r="EK1189" s="56"/>
      <c r="EL1189" s="56"/>
      <c r="EM1189" s="56"/>
      <c r="EN1189" s="56"/>
      <c r="EO1189" s="56"/>
      <c r="EP1189" s="56"/>
      <c r="EQ1189" s="56"/>
      <c r="ER1189" s="56"/>
      <c r="ES1189" s="56"/>
      <c r="ET1189" s="56"/>
      <c r="EU1189" s="56"/>
      <c r="EV1189" s="56"/>
      <c r="EW1189" s="56"/>
      <c r="EX1189" s="56"/>
      <c r="EY1189" s="56"/>
      <c r="EZ1189" s="56"/>
      <c r="FA1189" s="56"/>
      <c r="FB1189" s="56"/>
      <c r="FC1189" s="56"/>
      <c r="FD1189" s="56"/>
      <c r="FE1189" s="56"/>
      <c r="FF1189" s="56"/>
      <c r="FG1189" s="56"/>
      <c r="FH1189" s="56"/>
      <c r="FI1189" s="56"/>
      <c r="FJ1189" s="56"/>
      <c r="FK1189" s="56"/>
      <c r="FL1189" s="56"/>
      <c r="FM1189" s="56"/>
      <c r="FN1189" s="56"/>
      <c r="FO1189" s="56"/>
      <c r="FP1189" s="56"/>
      <c r="FQ1189" s="56"/>
      <c r="FR1189" s="56"/>
      <c r="FS1189" s="56"/>
      <c r="FT1189" s="56"/>
      <c r="FU1189" s="56"/>
      <c r="FV1189" s="56"/>
      <c r="FW1189" s="56"/>
      <c r="FX1189" s="56"/>
      <c r="FY1189" s="56"/>
      <c r="FZ1189" s="56"/>
      <c r="GA1189" s="56"/>
      <c r="GB1189" s="56"/>
      <c r="GC1189" s="56"/>
      <c r="GD1189" s="56"/>
      <c r="GE1189" s="56"/>
      <c r="GF1189" s="56"/>
      <c r="GG1189" s="56"/>
      <c r="GH1189" s="56"/>
      <c r="GI1189" s="56"/>
      <c r="GJ1189" s="56"/>
      <c r="GK1189" s="56"/>
      <c r="GL1189" s="56"/>
      <c r="GM1189" s="56"/>
      <c r="GN1189" s="56"/>
      <c r="GO1189" s="56"/>
      <c r="GP1189" s="56"/>
      <c r="GQ1189" s="56"/>
      <c r="GR1189" s="56"/>
      <c r="GS1189" s="56"/>
      <c r="GT1189" s="56"/>
      <c r="GU1189" s="56"/>
      <c r="GV1189" s="56"/>
      <c r="GW1189" s="56"/>
      <c r="GX1189" s="56"/>
      <c r="GY1189" s="56"/>
      <c r="GZ1189" s="56"/>
      <c r="HA1189" s="56"/>
      <c r="HB1189" s="56"/>
      <c r="HC1189" s="56"/>
      <c r="HD1189" s="56"/>
      <c r="HE1189" s="56"/>
      <c r="HF1189" s="56"/>
      <c r="HG1189" s="56"/>
      <c r="HH1189" s="56"/>
      <c r="HI1189" s="56"/>
      <c r="HJ1189" s="56"/>
      <c r="HK1189" s="56"/>
      <c r="HL1189" s="56"/>
      <c r="HM1189" s="56"/>
    </row>
    <row r="1190" spans="2:221" x14ac:dyDescent="0.25">
      <c r="B1190" s="56"/>
      <c r="C1190" s="56"/>
      <c r="D1190" s="56"/>
      <c r="E1190" s="56"/>
      <c r="F1190" s="56"/>
      <c r="G1190" s="56"/>
      <c r="H1190" s="56"/>
      <c r="I1190" s="56"/>
      <c r="J1190" s="56"/>
      <c r="K1190" s="56"/>
      <c r="L1190" s="56"/>
      <c r="M1190" s="56"/>
      <c r="N1190" s="56"/>
      <c r="O1190" s="56"/>
      <c r="P1190" s="56"/>
      <c r="Q1190" s="56"/>
      <c r="R1190" s="56"/>
      <c r="S1190" s="56"/>
      <c r="T1190" s="56"/>
      <c r="U1190" s="56"/>
      <c r="V1190" s="56"/>
      <c r="W1190" s="56"/>
      <c r="X1190" s="56"/>
      <c r="Y1190" s="56"/>
      <c r="Z1190" s="56"/>
      <c r="AA1190" s="56"/>
      <c r="AB1190" s="56"/>
      <c r="AC1190" s="56"/>
      <c r="AD1190" s="56"/>
      <c r="AE1190" s="56"/>
      <c r="AF1190" s="56"/>
      <c r="AG1190" s="56"/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  <c r="AY1190" s="56"/>
      <c r="AZ1190" s="56"/>
      <c r="BA1190" s="56"/>
      <c r="BB1190" s="56"/>
      <c r="BC1190" s="56"/>
      <c r="BD1190" s="56"/>
      <c r="BE1190" s="56"/>
      <c r="BF1190" s="56"/>
      <c r="BG1190" s="56"/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56"/>
      <c r="BS1190" s="56"/>
      <c r="BT1190" s="56"/>
      <c r="BU1190" s="56"/>
      <c r="BV1190" s="56"/>
      <c r="BW1190" s="56"/>
      <c r="BX1190" s="56"/>
      <c r="BY1190" s="56"/>
      <c r="BZ1190" s="56"/>
      <c r="CA1190" s="56"/>
      <c r="CB1190" s="56"/>
      <c r="CC1190" s="56"/>
      <c r="CD1190" s="56"/>
      <c r="CE1190" s="56"/>
      <c r="CF1190" s="56"/>
      <c r="CG1190" s="56"/>
      <c r="CH1190" s="56"/>
      <c r="CI1190" s="56"/>
      <c r="CJ1190" s="56"/>
      <c r="CK1190" s="56"/>
      <c r="CL1190" s="56"/>
      <c r="CM1190" s="56"/>
      <c r="CN1190" s="56"/>
      <c r="CO1190" s="56"/>
      <c r="CP1190" s="56"/>
      <c r="CQ1190" s="56"/>
      <c r="CR1190" s="56"/>
      <c r="CS1190" s="56"/>
      <c r="CT1190" s="56"/>
      <c r="CU1190" s="56"/>
      <c r="CV1190" s="56"/>
      <c r="CW1190" s="56"/>
      <c r="CX1190" s="56"/>
      <c r="CY1190" s="56"/>
      <c r="CZ1190" s="56"/>
      <c r="DA1190" s="56"/>
      <c r="DB1190" s="56"/>
      <c r="DC1190" s="56"/>
      <c r="DD1190" s="56"/>
      <c r="DE1190" s="56"/>
      <c r="DF1190" s="56"/>
      <c r="DG1190" s="56"/>
      <c r="DH1190" s="56"/>
      <c r="DI1190" s="56"/>
      <c r="DJ1190" s="56"/>
      <c r="DK1190" s="56"/>
      <c r="DL1190" s="56"/>
      <c r="DM1190" s="56"/>
      <c r="DN1190" s="56"/>
      <c r="DO1190" s="56"/>
      <c r="DP1190" s="56"/>
      <c r="DQ1190" s="56"/>
      <c r="DR1190" s="56"/>
      <c r="DS1190" s="56"/>
      <c r="DT1190" s="56"/>
      <c r="DU1190" s="56"/>
      <c r="DV1190" s="56"/>
      <c r="DW1190" s="56"/>
      <c r="DX1190" s="56"/>
      <c r="DY1190" s="56"/>
      <c r="DZ1190" s="56"/>
      <c r="EA1190" s="56"/>
      <c r="EB1190" s="56"/>
      <c r="EC1190" s="56"/>
      <c r="ED1190" s="56"/>
      <c r="EE1190" s="56"/>
      <c r="EF1190" s="56"/>
      <c r="EG1190" s="56"/>
      <c r="EH1190" s="56"/>
      <c r="EI1190" s="56"/>
      <c r="EJ1190" s="56"/>
      <c r="EK1190" s="56"/>
      <c r="EL1190" s="56"/>
      <c r="EM1190" s="56"/>
      <c r="EN1190" s="56"/>
      <c r="EO1190" s="56"/>
      <c r="EP1190" s="56"/>
      <c r="EQ1190" s="56"/>
      <c r="ER1190" s="56"/>
      <c r="ES1190" s="56"/>
      <c r="ET1190" s="56"/>
      <c r="EU1190" s="56"/>
      <c r="EV1190" s="56"/>
      <c r="EW1190" s="56"/>
      <c r="EX1190" s="56"/>
      <c r="EY1190" s="56"/>
      <c r="EZ1190" s="56"/>
      <c r="FA1190" s="56"/>
      <c r="FB1190" s="56"/>
      <c r="FC1190" s="56"/>
      <c r="FD1190" s="56"/>
      <c r="FE1190" s="56"/>
      <c r="FF1190" s="56"/>
      <c r="FG1190" s="56"/>
      <c r="FH1190" s="56"/>
      <c r="FI1190" s="56"/>
      <c r="FJ1190" s="56"/>
      <c r="FK1190" s="56"/>
      <c r="FL1190" s="56"/>
      <c r="FM1190" s="56"/>
      <c r="FN1190" s="56"/>
      <c r="FO1190" s="56"/>
      <c r="FP1190" s="56"/>
      <c r="FQ1190" s="56"/>
      <c r="FR1190" s="56"/>
      <c r="FS1190" s="56"/>
      <c r="FT1190" s="56"/>
      <c r="FU1190" s="56"/>
      <c r="FV1190" s="56"/>
      <c r="FW1190" s="56"/>
      <c r="FX1190" s="56"/>
      <c r="FY1190" s="56"/>
      <c r="FZ1190" s="56"/>
      <c r="GA1190" s="56"/>
      <c r="GB1190" s="56"/>
      <c r="GC1190" s="56"/>
      <c r="GD1190" s="56"/>
      <c r="GE1190" s="56"/>
      <c r="GF1190" s="56"/>
      <c r="GG1190" s="56"/>
      <c r="GH1190" s="56"/>
      <c r="GI1190" s="56"/>
      <c r="GJ1190" s="56"/>
      <c r="GK1190" s="56"/>
      <c r="GL1190" s="56"/>
      <c r="GM1190" s="56"/>
      <c r="GN1190" s="56"/>
      <c r="GO1190" s="56"/>
      <c r="GP1190" s="56"/>
      <c r="GQ1190" s="56"/>
      <c r="GR1190" s="56"/>
      <c r="GS1190" s="56"/>
      <c r="GT1190" s="56"/>
      <c r="GU1190" s="56"/>
      <c r="GV1190" s="56"/>
      <c r="GW1190" s="56"/>
      <c r="GX1190" s="56"/>
      <c r="GY1190" s="56"/>
      <c r="GZ1190" s="56"/>
      <c r="HA1190" s="56"/>
      <c r="HB1190" s="56"/>
      <c r="HC1190" s="56"/>
      <c r="HD1190" s="56"/>
      <c r="HE1190" s="56"/>
      <c r="HF1190" s="56"/>
      <c r="HG1190" s="56"/>
      <c r="HH1190" s="56"/>
      <c r="HI1190" s="56"/>
      <c r="HJ1190" s="56"/>
      <c r="HK1190" s="56"/>
      <c r="HL1190" s="56"/>
      <c r="HM1190" s="56"/>
    </row>
    <row r="1191" spans="2:221" x14ac:dyDescent="0.25">
      <c r="B1191" s="56"/>
      <c r="C1191" s="56"/>
      <c r="D1191" s="56"/>
      <c r="E1191" s="56"/>
      <c r="F1191" s="56"/>
      <c r="G1191" s="56"/>
      <c r="H1191" s="56"/>
      <c r="I1191" s="56"/>
      <c r="J1191" s="56"/>
      <c r="K1191" s="56"/>
      <c r="L1191" s="56"/>
      <c r="M1191" s="56"/>
      <c r="N1191" s="56"/>
      <c r="O1191" s="56"/>
      <c r="P1191" s="56"/>
      <c r="Q1191" s="56"/>
      <c r="R1191" s="56"/>
      <c r="S1191" s="56"/>
      <c r="T1191" s="56"/>
      <c r="U1191" s="56"/>
      <c r="V1191" s="56"/>
      <c r="W1191" s="56"/>
      <c r="X1191" s="56"/>
      <c r="Y1191" s="56"/>
      <c r="Z1191" s="56"/>
      <c r="AA1191" s="56"/>
      <c r="AB1191" s="56"/>
      <c r="AC1191" s="56"/>
      <c r="AD1191" s="56"/>
      <c r="AE1191" s="56"/>
      <c r="AF1191" s="56"/>
      <c r="AG1191" s="56"/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  <c r="AY1191" s="56"/>
      <c r="AZ1191" s="56"/>
      <c r="BA1191" s="56"/>
      <c r="BB1191" s="56"/>
      <c r="BC1191" s="56"/>
      <c r="BD1191" s="56"/>
      <c r="BE1191" s="56"/>
      <c r="BF1191" s="56"/>
      <c r="BG1191" s="56"/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56"/>
      <c r="BS1191" s="56"/>
      <c r="BT1191" s="56"/>
      <c r="BU1191" s="56"/>
      <c r="BV1191" s="56"/>
      <c r="BW1191" s="56"/>
      <c r="BX1191" s="56"/>
      <c r="BY1191" s="56"/>
      <c r="BZ1191" s="56"/>
      <c r="CA1191" s="56"/>
      <c r="CB1191" s="56"/>
      <c r="CC1191" s="56"/>
      <c r="CD1191" s="56"/>
      <c r="CE1191" s="56"/>
      <c r="CF1191" s="56"/>
      <c r="CG1191" s="56"/>
      <c r="CH1191" s="56"/>
      <c r="CI1191" s="56"/>
      <c r="CJ1191" s="56"/>
      <c r="CK1191" s="56"/>
      <c r="CL1191" s="56"/>
      <c r="CM1191" s="56"/>
      <c r="CN1191" s="56"/>
      <c r="CO1191" s="56"/>
      <c r="CP1191" s="56"/>
      <c r="CQ1191" s="56"/>
      <c r="CR1191" s="56"/>
      <c r="CS1191" s="56"/>
      <c r="CT1191" s="56"/>
      <c r="CU1191" s="56"/>
      <c r="CV1191" s="56"/>
      <c r="CW1191" s="56"/>
      <c r="CX1191" s="56"/>
      <c r="CY1191" s="56"/>
      <c r="CZ1191" s="56"/>
      <c r="DA1191" s="56"/>
      <c r="DB1191" s="56"/>
      <c r="DC1191" s="56"/>
      <c r="DD1191" s="56"/>
      <c r="DE1191" s="56"/>
      <c r="DF1191" s="56"/>
      <c r="DG1191" s="56"/>
      <c r="DH1191" s="56"/>
      <c r="DI1191" s="56"/>
      <c r="DJ1191" s="56"/>
      <c r="DK1191" s="56"/>
      <c r="DL1191" s="56"/>
      <c r="DM1191" s="56"/>
      <c r="DN1191" s="56"/>
      <c r="DO1191" s="56"/>
      <c r="DP1191" s="56"/>
      <c r="DQ1191" s="56"/>
      <c r="DR1191" s="56"/>
      <c r="DS1191" s="56"/>
      <c r="DT1191" s="56"/>
      <c r="DU1191" s="56"/>
      <c r="DV1191" s="56"/>
      <c r="DW1191" s="56"/>
      <c r="DX1191" s="56"/>
      <c r="DY1191" s="56"/>
      <c r="DZ1191" s="56"/>
      <c r="EA1191" s="56"/>
      <c r="EB1191" s="56"/>
      <c r="EC1191" s="56"/>
      <c r="ED1191" s="56"/>
      <c r="EE1191" s="56"/>
      <c r="EF1191" s="56"/>
      <c r="EG1191" s="56"/>
      <c r="EH1191" s="56"/>
      <c r="EI1191" s="56"/>
      <c r="EJ1191" s="56"/>
      <c r="EK1191" s="56"/>
      <c r="EL1191" s="56"/>
      <c r="EM1191" s="56"/>
      <c r="EN1191" s="56"/>
      <c r="EO1191" s="56"/>
      <c r="EP1191" s="56"/>
      <c r="EQ1191" s="56"/>
      <c r="ER1191" s="56"/>
      <c r="ES1191" s="56"/>
      <c r="ET1191" s="56"/>
      <c r="EU1191" s="56"/>
      <c r="EV1191" s="56"/>
      <c r="EW1191" s="56"/>
      <c r="EX1191" s="56"/>
      <c r="EY1191" s="56"/>
      <c r="EZ1191" s="56"/>
      <c r="FA1191" s="56"/>
      <c r="FB1191" s="56"/>
      <c r="FC1191" s="56"/>
      <c r="FD1191" s="56"/>
      <c r="FE1191" s="56"/>
      <c r="FF1191" s="56"/>
      <c r="FG1191" s="56"/>
      <c r="FH1191" s="56"/>
      <c r="FI1191" s="56"/>
      <c r="FJ1191" s="56"/>
      <c r="FK1191" s="56"/>
      <c r="FL1191" s="56"/>
      <c r="FM1191" s="56"/>
      <c r="FN1191" s="56"/>
      <c r="FO1191" s="56"/>
      <c r="FP1191" s="56"/>
      <c r="FQ1191" s="56"/>
      <c r="FR1191" s="56"/>
      <c r="FS1191" s="56"/>
      <c r="FT1191" s="56"/>
      <c r="FU1191" s="56"/>
      <c r="FV1191" s="56"/>
      <c r="FW1191" s="56"/>
      <c r="FX1191" s="56"/>
      <c r="FY1191" s="56"/>
      <c r="FZ1191" s="56"/>
      <c r="GA1191" s="56"/>
      <c r="GB1191" s="56"/>
      <c r="GC1191" s="56"/>
      <c r="GD1191" s="56"/>
      <c r="GE1191" s="56"/>
      <c r="GF1191" s="56"/>
      <c r="GG1191" s="56"/>
      <c r="GH1191" s="56"/>
      <c r="GI1191" s="56"/>
      <c r="GJ1191" s="56"/>
      <c r="GK1191" s="56"/>
      <c r="GL1191" s="56"/>
      <c r="GM1191" s="56"/>
      <c r="GN1191" s="56"/>
      <c r="GO1191" s="56"/>
      <c r="GP1191" s="56"/>
      <c r="GQ1191" s="56"/>
      <c r="GR1191" s="56"/>
      <c r="GS1191" s="56"/>
      <c r="GT1191" s="56"/>
      <c r="GU1191" s="56"/>
      <c r="GV1191" s="56"/>
      <c r="GW1191" s="56"/>
      <c r="GX1191" s="56"/>
      <c r="GY1191" s="56"/>
      <c r="GZ1191" s="56"/>
      <c r="HA1191" s="56"/>
      <c r="HB1191" s="56"/>
      <c r="HC1191" s="56"/>
      <c r="HD1191" s="56"/>
      <c r="HE1191" s="56"/>
      <c r="HF1191" s="56"/>
      <c r="HG1191" s="56"/>
      <c r="HH1191" s="56"/>
      <c r="HI1191" s="56"/>
      <c r="HJ1191" s="56"/>
      <c r="HK1191" s="56"/>
      <c r="HL1191" s="56"/>
      <c r="HM1191" s="56"/>
    </row>
    <row r="1192" spans="2:221" x14ac:dyDescent="0.25">
      <c r="B1192" s="56"/>
      <c r="C1192" s="56"/>
      <c r="D1192" s="56"/>
      <c r="E1192" s="56"/>
      <c r="F1192" s="56"/>
      <c r="G1192" s="56"/>
      <c r="H1192" s="56"/>
      <c r="I1192" s="56"/>
      <c r="J1192" s="56"/>
      <c r="K1192" s="56"/>
      <c r="L1192" s="56"/>
      <c r="M1192" s="56"/>
      <c r="N1192" s="56"/>
      <c r="O1192" s="56"/>
      <c r="P1192" s="56"/>
      <c r="Q1192" s="56"/>
      <c r="R1192" s="56"/>
      <c r="S1192" s="56"/>
      <c r="T1192" s="56"/>
      <c r="U1192" s="56"/>
      <c r="V1192" s="56"/>
      <c r="W1192" s="56"/>
      <c r="X1192" s="56"/>
      <c r="Y1192" s="56"/>
      <c r="Z1192" s="56"/>
      <c r="AA1192" s="56"/>
      <c r="AB1192" s="56"/>
      <c r="AC1192" s="56"/>
      <c r="AD1192" s="56"/>
      <c r="AE1192" s="56"/>
      <c r="AF1192" s="56"/>
      <c r="AG1192" s="56"/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  <c r="AY1192" s="56"/>
      <c r="AZ1192" s="56"/>
      <c r="BA1192" s="56"/>
      <c r="BB1192" s="56"/>
      <c r="BC1192" s="56"/>
      <c r="BD1192" s="56"/>
      <c r="BE1192" s="56"/>
      <c r="BF1192" s="56"/>
      <c r="BG1192" s="56"/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56"/>
      <c r="BS1192" s="56"/>
      <c r="BT1192" s="56"/>
      <c r="BU1192" s="56"/>
      <c r="BV1192" s="56"/>
      <c r="BW1192" s="56"/>
      <c r="BX1192" s="56"/>
      <c r="BY1192" s="56"/>
      <c r="BZ1192" s="56"/>
      <c r="CA1192" s="56"/>
      <c r="CB1192" s="56"/>
      <c r="CC1192" s="56"/>
      <c r="CD1192" s="56"/>
      <c r="CE1192" s="56"/>
      <c r="CF1192" s="56"/>
      <c r="CG1192" s="56"/>
      <c r="CH1192" s="56"/>
      <c r="CI1192" s="56"/>
      <c r="CJ1192" s="56"/>
      <c r="CK1192" s="56"/>
      <c r="CL1192" s="56"/>
      <c r="CM1192" s="56"/>
      <c r="CN1192" s="56"/>
      <c r="CO1192" s="56"/>
      <c r="CP1192" s="56"/>
      <c r="CQ1192" s="56"/>
      <c r="CR1192" s="56"/>
      <c r="CS1192" s="56"/>
      <c r="CT1192" s="56"/>
      <c r="CU1192" s="56"/>
      <c r="CV1192" s="56"/>
      <c r="CW1192" s="56"/>
      <c r="CX1192" s="56"/>
      <c r="CY1192" s="56"/>
      <c r="CZ1192" s="56"/>
      <c r="DA1192" s="56"/>
      <c r="DB1192" s="56"/>
      <c r="DC1192" s="56"/>
      <c r="DD1192" s="56"/>
      <c r="DE1192" s="56"/>
      <c r="DF1192" s="56"/>
      <c r="DG1192" s="56"/>
      <c r="DH1192" s="56"/>
      <c r="DI1192" s="56"/>
      <c r="DJ1192" s="56"/>
      <c r="DK1192" s="56"/>
      <c r="DL1192" s="56"/>
      <c r="DM1192" s="56"/>
      <c r="DN1192" s="56"/>
      <c r="DO1192" s="56"/>
      <c r="DP1192" s="56"/>
      <c r="DQ1192" s="56"/>
      <c r="DR1192" s="56"/>
      <c r="DS1192" s="56"/>
      <c r="DT1192" s="56"/>
      <c r="DU1192" s="56"/>
      <c r="DV1192" s="56"/>
      <c r="DW1192" s="56"/>
      <c r="DX1192" s="56"/>
      <c r="DY1192" s="56"/>
      <c r="DZ1192" s="56"/>
      <c r="EA1192" s="56"/>
      <c r="EB1192" s="56"/>
      <c r="EC1192" s="56"/>
      <c r="ED1192" s="56"/>
      <c r="EE1192" s="56"/>
      <c r="EF1192" s="56"/>
      <c r="EG1192" s="56"/>
      <c r="EH1192" s="56"/>
      <c r="EI1192" s="56"/>
      <c r="EJ1192" s="56"/>
      <c r="EK1192" s="56"/>
      <c r="EL1192" s="56"/>
      <c r="EM1192" s="56"/>
      <c r="EN1192" s="56"/>
      <c r="EO1192" s="56"/>
      <c r="EP1192" s="56"/>
      <c r="EQ1192" s="56"/>
      <c r="ER1192" s="56"/>
      <c r="ES1192" s="56"/>
      <c r="ET1192" s="56"/>
      <c r="EU1192" s="56"/>
      <c r="EV1192" s="56"/>
      <c r="EW1192" s="56"/>
      <c r="EX1192" s="56"/>
      <c r="EY1192" s="56"/>
      <c r="EZ1192" s="56"/>
      <c r="FA1192" s="56"/>
      <c r="FB1192" s="56"/>
      <c r="FC1192" s="56"/>
      <c r="FD1192" s="56"/>
      <c r="FE1192" s="56"/>
      <c r="FF1192" s="56"/>
      <c r="FG1192" s="56"/>
      <c r="FH1192" s="56"/>
      <c r="FI1192" s="56"/>
      <c r="FJ1192" s="56"/>
      <c r="FK1192" s="56"/>
      <c r="FL1192" s="56"/>
      <c r="FM1192" s="56"/>
      <c r="FN1192" s="56"/>
      <c r="FO1192" s="56"/>
      <c r="FP1192" s="56"/>
      <c r="FQ1192" s="56"/>
      <c r="FR1192" s="56"/>
      <c r="FS1192" s="56"/>
      <c r="FT1192" s="56"/>
      <c r="FU1192" s="56"/>
      <c r="FV1192" s="56"/>
      <c r="FW1192" s="56"/>
      <c r="FX1192" s="56"/>
      <c r="FY1192" s="56"/>
      <c r="FZ1192" s="56"/>
      <c r="GA1192" s="56"/>
      <c r="GB1192" s="56"/>
      <c r="GC1192" s="56"/>
      <c r="GD1192" s="56"/>
      <c r="GE1192" s="56"/>
      <c r="GF1192" s="56"/>
      <c r="GG1192" s="56"/>
      <c r="GH1192" s="56"/>
      <c r="GI1192" s="56"/>
      <c r="GJ1192" s="56"/>
      <c r="GK1192" s="56"/>
      <c r="GL1192" s="56"/>
      <c r="GM1192" s="56"/>
      <c r="GN1192" s="56"/>
      <c r="GO1192" s="56"/>
      <c r="GP1192" s="56"/>
      <c r="GQ1192" s="56"/>
      <c r="GR1192" s="56"/>
      <c r="GS1192" s="56"/>
      <c r="GT1192" s="56"/>
      <c r="GU1192" s="56"/>
      <c r="GV1192" s="56"/>
      <c r="GW1192" s="56"/>
      <c r="GX1192" s="56"/>
      <c r="GY1192" s="56"/>
      <c r="GZ1192" s="56"/>
      <c r="HA1192" s="56"/>
      <c r="HB1192" s="56"/>
      <c r="HC1192" s="56"/>
      <c r="HD1192" s="56"/>
      <c r="HE1192" s="56"/>
      <c r="HF1192" s="56"/>
      <c r="HG1192" s="56"/>
      <c r="HH1192" s="56"/>
      <c r="HI1192" s="56"/>
      <c r="HJ1192" s="56"/>
      <c r="HK1192" s="56"/>
      <c r="HL1192" s="56"/>
      <c r="HM1192" s="56"/>
    </row>
    <row r="1193" spans="2:221" x14ac:dyDescent="0.25">
      <c r="B1193" s="56"/>
      <c r="C1193" s="56"/>
      <c r="D1193" s="56"/>
      <c r="E1193" s="56"/>
      <c r="F1193" s="56"/>
      <c r="G1193" s="56"/>
      <c r="H1193" s="56"/>
      <c r="I1193" s="56"/>
      <c r="J1193" s="56"/>
      <c r="K1193" s="56"/>
      <c r="L1193" s="56"/>
      <c r="M1193" s="56"/>
      <c r="N1193" s="56"/>
      <c r="O1193" s="56"/>
      <c r="P1193" s="56"/>
      <c r="Q1193" s="56"/>
      <c r="R1193" s="56"/>
      <c r="S1193" s="56"/>
      <c r="T1193" s="56"/>
      <c r="U1193" s="56"/>
      <c r="V1193" s="56"/>
      <c r="W1193" s="56"/>
      <c r="X1193" s="56"/>
      <c r="Y1193" s="56"/>
      <c r="Z1193" s="56"/>
      <c r="AA1193" s="56"/>
      <c r="AB1193" s="56"/>
      <c r="AC1193" s="56"/>
      <c r="AD1193" s="56"/>
      <c r="AE1193" s="56"/>
      <c r="AF1193" s="56"/>
      <c r="AG1193" s="56"/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  <c r="BU1193" s="56"/>
      <c r="BV1193" s="56"/>
      <c r="BW1193" s="56"/>
      <c r="BX1193" s="56"/>
      <c r="BY1193" s="56"/>
      <c r="BZ1193" s="56"/>
      <c r="CA1193" s="56"/>
      <c r="CB1193" s="56"/>
      <c r="CC1193" s="56"/>
      <c r="CD1193" s="56"/>
      <c r="CE1193" s="56"/>
      <c r="CF1193" s="56"/>
      <c r="CG1193" s="56"/>
      <c r="CH1193" s="56"/>
      <c r="CI1193" s="56"/>
      <c r="CJ1193" s="56"/>
      <c r="CK1193" s="56"/>
      <c r="CL1193" s="56"/>
      <c r="CM1193" s="56"/>
      <c r="CN1193" s="56"/>
      <c r="CO1193" s="56"/>
      <c r="CP1193" s="56"/>
      <c r="CQ1193" s="56"/>
      <c r="CR1193" s="56"/>
      <c r="CS1193" s="56"/>
      <c r="CT1193" s="56"/>
      <c r="CU1193" s="56"/>
      <c r="CV1193" s="56"/>
      <c r="CW1193" s="56"/>
      <c r="CX1193" s="56"/>
      <c r="CY1193" s="56"/>
      <c r="CZ1193" s="56"/>
      <c r="DA1193" s="56"/>
      <c r="DB1193" s="56"/>
      <c r="DC1193" s="56"/>
      <c r="DD1193" s="56"/>
      <c r="DE1193" s="56"/>
      <c r="DF1193" s="56"/>
      <c r="DG1193" s="56"/>
      <c r="DH1193" s="56"/>
      <c r="DI1193" s="56"/>
      <c r="DJ1193" s="56"/>
      <c r="DK1193" s="56"/>
      <c r="DL1193" s="56"/>
      <c r="DM1193" s="56"/>
      <c r="DN1193" s="56"/>
      <c r="DO1193" s="56"/>
      <c r="DP1193" s="56"/>
      <c r="DQ1193" s="56"/>
      <c r="DR1193" s="56"/>
      <c r="DS1193" s="56"/>
      <c r="DT1193" s="56"/>
      <c r="DU1193" s="56"/>
      <c r="DV1193" s="56"/>
      <c r="DW1193" s="56"/>
      <c r="DX1193" s="56"/>
      <c r="DY1193" s="56"/>
      <c r="DZ1193" s="56"/>
      <c r="EA1193" s="56"/>
      <c r="EB1193" s="56"/>
      <c r="EC1193" s="56"/>
      <c r="ED1193" s="56"/>
      <c r="EE1193" s="56"/>
      <c r="EF1193" s="56"/>
      <c r="EG1193" s="56"/>
      <c r="EH1193" s="56"/>
      <c r="EI1193" s="56"/>
      <c r="EJ1193" s="56"/>
      <c r="EK1193" s="56"/>
      <c r="EL1193" s="56"/>
      <c r="EM1193" s="56"/>
      <c r="EN1193" s="56"/>
      <c r="EO1193" s="56"/>
      <c r="EP1193" s="56"/>
      <c r="EQ1193" s="56"/>
      <c r="ER1193" s="56"/>
      <c r="ES1193" s="56"/>
      <c r="ET1193" s="56"/>
      <c r="EU1193" s="56"/>
      <c r="EV1193" s="56"/>
      <c r="EW1193" s="56"/>
      <c r="EX1193" s="56"/>
      <c r="EY1193" s="56"/>
      <c r="EZ1193" s="56"/>
      <c r="FA1193" s="56"/>
      <c r="FB1193" s="56"/>
      <c r="FC1193" s="56"/>
      <c r="FD1193" s="56"/>
      <c r="FE1193" s="56"/>
      <c r="FF1193" s="56"/>
      <c r="FG1193" s="56"/>
      <c r="FH1193" s="56"/>
      <c r="FI1193" s="56"/>
      <c r="FJ1193" s="56"/>
      <c r="FK1193" s="56"/>
      <c r="FL1193" s="56"/>
      <c r="FM1193" s="56"/>
      <c r="FN1193" s="56"/>
      <c r="FO1193" s="56"/>
      <c r="FP1193" s="56"/>
      <c r="FQ1193" s="56"/>
      <c r="FR1193" s="56"/>
      <c r="FS1193" s="56"/>
      <c r="FT1193" s="56"/>
      <c r="FU1193" s="56"/>
      <c r="FV1193" s="56"/>
      <c r="FW1193" s="56"/>
      <c r="FX1193" s="56"/>
      <c r="FY1193" s="56"/>
      <c r="FZ1193" s="56"/>
      <c r="GA1193" s="56"/>
      <c r="GB1193" s="56"/>
      <c r="GC1193" s="56"/>
      <c r="GD1193" s="56"/>
      <c r="GE1193" s="56"/>
      <c r="GF1193" s="56"/>
      <c r="GG1193" s="56"/>
      <c r="GH1193" s="56"/>
      <c r="GI1193" s="56"/>
      <c r="GJ1193" s="56"/>
      <c r="GK1193" s="56"/>
      <c r="GL1193" s="56"/>
      <c r="GM1193" s="56"/>
      <c r="GN1193" s="56"/>
      <c r="GO1193" s="56"/>
      <c r="GP1193" s="56"/>
      <c r="GQ1193" s="56"/>
      <c r="GR1193" s="56"/>
      <c r="GS1193" s="56"/>
      <c r="GT1193" s="56"/>
      <c r="GU1193" s="56"/>
      <c r="GV1193" s="56"/>
      <c r="GW1193" s="56"/>
      <c r="GX1193" s="56"/>
      <c r="GY1193" s="56"/>
      <c r="GZ1193" s="56"/>
      <c r="HA1193" s="56"/>
      <c r="HB1193" s="56"/>
      <c r="HC1193" s="56"/>
      <c r="HD1193" s="56"/>
      <c r="HE1193" s="56"/>
      <c r="HF1193" s="56"/>
      <c r="HG1193" s="56"/>
      <c r="HH1193" s="56"/>
      <c r="HI1193" s="56"/>
      <c r="HJ1193" s="56"/>
      <c r="HK1193" s="56"/>
      <c r="HL1193" s="56"/>
      <c r="HM1193" s="56"/>
    </row>
    <row r="1194" spans="2:221" x14ac:dyDescent="0.25">
      <c r="B1194" s="56"/>
      <c r="C1194" s="56"/>
      <c r="D1194" s="56"/>
      <c r="E1194" s="56"/>
      <c r="F1194" s="56"/>
      <c r="G1194" s="56"/>
      <c r="H1194" s="56"/>
      <c r="I1194" s="56"/>
      <c r="J1194" s="56"/>
      <c r="K1194" s="56"/>
      <c r="L1194" s="56"/>
      <c r="M1194" s="56"/>
      <c r="N1194" s="56"/>
      <c r="O1194" s="56"/>
      <c r="P1194" s="56"/>
      <c r="Q1194" s="56"/>
      <c r="R1194" s="56"/>
      <c r="S1194" s="56"/>
      <c r="T1194" s="56"/>
      <c r="U1194" s="56"/>
      <c r="V1194" s="56"/>
      <c r="W1194" s="56"/>
      <c r="X1194" s="56"/>
      <c r="Y1194" s="56"/>
      <c r="Z1194" s="56"/>
      <c r="AA1194" s="56"/>
      <c r="AB1194" s="56"/>
      <c r="AC1194" s="56"/>
      <c r="AD1194" s="56"/>
      <c r="AE1194" s="56"/>
      <c r="AF1194" s="56"/>
      <c r="AG1194" s="56"/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  <c r="BC1194" s="56"/>
      <c r="BD1194" s="56"/>
      <c r="BE1194" s="56"/>
      <c r="BF1194" s="56"/>
      <c r="BG1194" s="56"/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56"/>
      <c r="BS1194" s="56"/>
      <c r="BT1194" s="56"/>
      <c r="BU1194" s="56"/>
      <c r="BV1194" s="56"/>
      <c r="BW1194" s="56"/>
      <c r="BX1194" s="56"/>
      <c r="BY1194" s="56"/>
      <c r="BZ1194" s="56"/>
      <c r="CA1194" s="56"/>
      <c r="CB1194" s="56"/>
      <c r="CC1194" s="56"/>
      <c r="CD1194" s="56"/>
      <c r="CE1194" s="56"/>
      <c r="CF1194" s="56"/>
      <c r="CG1194" s="56"/>
      <c r="CH1194" s="56"/>
      <c r="CI1194" s="56"/>
      <c r="CJ1194" s="56"/>
      <c r="CK1194" s="56"/>
      <c r="CL1194" s="56"/>
      <c r="CM1194" s="56"/>
      <c r="CN1194" s="56"/>
      <c r="CO1194" s="56"/>
      <c r="CP1194" s="56"/>
      <c r="CQ1194" s="56"/>
      <c r="CR1194" s="56"/>
      <c r="CS1194" s="56"/>
      <c r="CT1194" s="56"/>
      <c r="CU1194" s="56"/>
      <c r="CV1194" s="56"/>
      <c r="CW1194" s="56"/>
      <c r="CX1194" s="56"/>
      <c r="CY1194" s="56"/>
      <c r="CZ1194" s="56"/>
      <c r="DA1194" s="56"/>
      <c r="DB1194" s="56"/>
      <c r="DC1194" s="56"/>
      <c r="DD1194" s="56"/>
      <c r="DE1194" s="56"/>
      <c r="DF1194" s="56"/>
      <c r="DG1194" s="56"/>
      <c r="DH1194" s="56"/>
      <c r="DI1194" s="56"/>
      <c r="DJ1194" s="56"/>
      <c r="DK1194" s="56"/>
      <c r="DL1194" s="56"/>
      <c r="DM1194" s="56"/>
      <c r="DN1194" s="56"/>
      <c r="DO1194" s="56"/>
      <c r="DP1194" s="56"/>
      <c r="DQ1194" s="56"/>
      <c r="DR1194" s="56"/>
      <c r="DS1194" s="56"/>
      <c r="DT1194" s="56"/>
      <c r="DU1194" s="56"/>
      <c r="DV1194" s="56"/>
      <c r="DW1194" s="56"/>
      <c r="DX1194" s="56"/>
      <c r="DY1194" s="56"/>
      <c r="DZ1194" s="56"/>
      <c r="EA1194" s="56"/>
      <c r="EB1194" s="56"/>
      <c r="EC1194" s="56"/>
      <c r="ED1194" s="56"/>
      <c r="EE1194" s="56"/>
      <c r="EF1194" s="56"/>
      <c r="EG1194" s="56"/>
      <c r="EH1194" s="56"/>
      <c r="EI1194" s="56"/>
      <c r="EJ1194" s="56"/>
      <c r="EK1194" s="56"/>
      <c r="EL1194" s="56"/>
      <c r="EM1194" s="56"/>
      <c r="EN1194" s="56"/>
      <c r="EO1194" s="56"/>
      <c r="EP1194" s="56"/>
      <c r="EQ1194" s="56"/>
      <c r="ER1194" s="56"/>
      <c r="ES1194" s="56"/>
      <c r="ET1194" s="56"/>
      <c r="EU1194" s="56"/>
      <c r="EV1194" s="56"/>
      <c r="EW1194" s="56"/>
      <c r="EX1194" s="56"/>
      <c r="EY1194" s="56"/>
      <c r="EZ1194" s="56"/>
      <c r="FA1194" s="56"/>
      <c r="FB1194" s="56"/>
      <c r="FC1194" s="56"/>
      <c r="FD1194" s="56"/>
      <c r="FE1194" s="56"/>
      <c r="FF1194" s="56"/>
      <c r="FG1194" s="56"/>
      <c r="FH1194" s="56"/>
      <c r="FI1194" s="56"/>
      <c r="FJ1194" s="56"/>
      <c r="FK1194" s="56"/>
      <c r="FL1194" s="56"/>
      <c r="FM1194" s="56"/>
      <c r="FN1194" s="56"/>
      <c r="FO1194" s="56"/>
      <c r="FP1194" s="56"/>
      <c r="FQ1194" s="56"/>
      <c r="FR1194" s="56"/>
      <c r="FS1194" s="56"/>
      <c r="FT1194" s="56"/>
      <c r="FU1194" s="56"/>
      <c r="FV1194" s="56"/>
      <c r="FW1194" s="56"/>
      <c r="FX1194" s="56"/>
      <c r="FY1194" s="56"/>
      <c r="FZ1194" s="56"/>
      <c r="GA1194" s="56"/>
      <c r="GB1194" s="56"/>
      <c r="GC1194" s="56"/>
      <c r="GD1194" s="56"/>
      <c r="GE1194" s="56"/>
      <c r="GF1194" s="56"/>
      <c r="GG1194" s="56"/>
      <c r="GH1194" s="56"/>
      <c r="GI1194" s="56"/>
      <c r="GJ1194" s="56"/>
      <c r="GK1194" s="56"/>
      <c r="GL1194" s="56"/>
      <c r="GM1194" s="56"/>
      <c r="GN1194" s="56"/>
      <c r="GO1194" s="56"/>
      <c r="GP1194" s="56"/>
      <c r="GQ1194" s="56"/>
      <c r="GR1194" s="56"/>
      <c r="GS1194" s="56"/>
      <c r="GT1194" s="56"/>
      <c r="GU1194" s="56"/>
      <c r="GV1194" s="56"/>
      <c r="GW1194" s="56"/>
      <c r="GX1194" s="56"/>
      <c r="GY1194" s="56"/>
      <c r="GZ1194" s="56"/>
      <c r="HA1194" s="56"/>
      <c r="HB1194" s="56"/>
      <c r="HC1194" s="56"/>
      <c r="HD1194" s="56"/>
      <c r="HE1194" s="56"/>
      <c r="HF1194" s="56"/>
      <c r="HG1194" s="56"/>
      <c r="HH1194" s="56"/>
      <c r="HI1194" s="56"/>
      <c r="HJ1194" s="56"/>
      <c r="HK1194" s="56"/>
      <c r="HL1194" s="56"/>
      <c r="HM1194" s="56"/>
    </row>
    <row r="1195" spans="2:221" x14ac:dyDescent="0.25">
      <c r="B1195" s="56"/>
      <c r="C1195" s="56"/>
      <c r="D1195" s="56"/>
      <c r="E1195" s="56"/>
      <c r="F1195" s="56"/>
      <c r="G1195" s="56"/>
      <c r="H1195" s="56"/>
      <c r="I1195" s="56"/>
      <c r="J1195" s="56"/>
      <c r="K1195" s="56"/>
      <c r="L1195" s="56"/>
      <c r="M1195" s="56"/>
      <c r="N1195" s="56"/>
      <c r="O1195" s="56"/>
      <c r="P1195" s="56"/>
      <c r="Q1195" s="56"/>
      <c r="R1195" s="56"/>
      <c r="S1195" s="56"/>
      <c r="T1195" s="56"/>
      <c r="U1195" s="56"/>
      <c r="V1195" s="56"/>
      <c r="W1195" s="56"/>
      <c r="X1195" s="56"/>
      <c r="Y1195" s="56"/>
      <c r="Z1195" s="56"/>
      <c r="AA1195" s="56"/>
      <c r="AB1195" s="56"/>
      <c r="AC1195" s="56"/>
      <c r="AD1195" s="56"/>
      <c r="AE1195" s="56"/>
      <c r="AF1195" s="56"/>
      <c r="AG1195" s="56"/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  <c r="AY1195" s="56"/>
      <c r="AZ1195" s="56"/>
      <c r="BA1195" s="56"/>
      <c r="BB1195" s="56"/>
      <c r="BC1195" s="56"/>
      <c r="BD1195" s="56"/>
      <c r="BE1195" s="56"/>
      <c r="BF1195" s="56"/>
      <c r="BG1195" s="56"/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56"/>
      <c r="BS1195" s="56"/>
      <c r="BT1195" s="56"/>
      <c r="BU1195" s="56"/>
      <c r="BV1195" s="56"/>
      <c r="BW1195" s="56"/>
      <c r="BX1195" s="56"/>
      <c r="BY1195" s="56"/>
      <c r="BZ1195" s="56"/>
      <c r="CA1195" s="56"/>
      <c r="CB1195" s="56"/>
      <c r="CC1195" s="56"/>
      <c r="CD1195" s="56"/>
      <c r="CE1195" s="56"/>
      <c r="CF1195" s="56"/>
      <c r="CG1195" s="56"/>
      <c r="CH1195" s="56"/>
      <c r="CI1195" s="56"/>
      <c r="CJ1195" s="56"/>
      <c r="CK1195" s="56"/>
      <c r="CL1195" s="56"/>
      <c r="CM1195" s="56"/>
      <c r="CN1195" s="56"/>
      <c r="CO1195" s="56"/>
      <c r="CP1195" s="56"/>
      <c r="CQ1195" s="56"/>
      <c r="CR1195" s="56"/>
      <c r="CS1195" s="56"/>
      <c r="CT1195" s="56"/>
      <c r="CU1195" s="56"/>
      <c r="CV1195" s="56"/>
      <c r="CW1195" s="56"/>
      <c r="CX1195" s="56"/>
      <c r="CY1195" s="56"/>
      <c r="CZ1195" s="56"/>
      <c r="DA1195" s="56"/>
      <c r="DB1195" s="56"/>
      <c r="DC1195" s="56"/>
      <c r="DD1195" s="56"/>
      <c r="DE1195" s="56"/>
      <c r="DF1195" s="56"/>
      <c r="DG1195" s="56"/>
      <c r="DH1195" s="56"/>
      <c r="DI1195" s="56"/>
      <c r="DJ1195" s="56"/>
      <c r="DK1195" s="56"/>
      <c r="DL1195" s="56"/>
      <c r="DM1195" s="56"/>
      <c r="DN1195" s="56"/>
      <c r="DO1195" s="56"/>
      <c r="DP1195" s="56"/>
      <c r="DQ1195" s="56"/>
      <c r="DR1195" s="56"/>
      <c r="DS1195" s="56"/>
      <c r="DT1195" s="56"/>
      <c r="DU1195" s="56"/>
      <c r="DV1195" s="56"/>
      <c r="DW1195" s="56"/>
      <c r="DX1195" s="56"/>
      <c r="DY1195" s="56"/>
      <c r="DZ1195" s="56"/>
      <c r="EA1195" s="56"/>
      <c r="EB1195" s="56"/>
      <c r="EC1195" s="56"/>
      <c r="ED1195" s="56"/>
      <c r="EE1195" s="56"/>
      <c r="EF1195" s="56"/>
      <c r="EG1195" s="56"/>
      <c r="EH1195" s="56"/>
      <c r="EI1195" s="56"/>
      <c r="EJ1195" s="56"/>
      <c r="EK1195" s="56"/>
      <c r="EL1195" s="56"/>
      <c r="EM1195" s="56"/>
      <c r="EN1195" s="56"/>
      <c r="EO1195" s="56"/>
      <c r="EP1195" s="56"/>
      <c r="EQ1195" s="56"/>
      <c r="ER1195" s="56"/>
      <c r="ES1195" s="56"/>
      <c r="ET1195" s="56"/>
      <c r="EU1195" s="56"/>
      <c r="EV1195" s="56"/>
      <c r="EW1195" s="56"/>
      <c r="EX1195" s="56"/>
      <c r="EY1195" s="56"/>
      <c r="EZ1195" s="56"/>
      <c r="FA1195" s="56"/>
      <c r="FB1195" s="56"/>
      <c r="FC1195" s="56"/>
      <c r="FD1195" s="56"/>
      <c r="FE1195" s="56"/>
      <c r="FF1195" s="56"/>
      <c r="FG1195" s="56"/>
      <c r="FH1195" s="56"/>
      <c r="FI1195" s="56"/>
      <c r="FJ1195" s="56"/>
      <c r="FK1195" s="56"/>
      <c r="FL1195" s="56"/>
      <c r="FM1195" s="56"/>
      <c r="FN1195" s="56"/>
      <c r="FO1195" s="56"/>
      <c r="FP1195" s="56"/>
      <c r="FQ1195" s="56"/>
      <c r="FR1195" s="56"/>
      <c r="FS1195" s="56"/>
      <c r="FT1195" s="56"/>
      <c r="FU1195" s="56"/>
      <c r="FV1195" s="56"/>
      <c r="FW1195" s="56"/>
      <c r="FX1195" s="56"/>
      <c r="FY1195" s="56"/>
      <c r="FZ1195" s="56"/>
      <c r="GA1195" s="56"/>
      <c r="GB1195" s="56"/>
      <c r="GC1195" s="56"/>
      <c r="GD1195" s="56"/>
      <c r="GE1195" s="56"/>
      <c r="GF1195" s="56"/>
      <c r="GG1195" s="56"/>
      <c r="GH1195" s="56"/>
      <c r="GI1195" s="56"/>
      <c r="GJ1195" s="56"/>
      <c r="GK1195" s="56"/>
      <c r="GL1195" s="56"/>
      <c r="GM1195" s="56"/>
      <c r="GN1195" s="56"/>
      <c r="GO1195" s="56"/>
      <c r="GP1195" s="56"/>
      <c r="GQ1195" s="56"/>
      <c r="GR1195" s="56"/>
      <c r="GS1195" s="56"/>
      <c r="GT1195" s="56"/>
      <c r="GU1195" s="56"/>
      <c r="GV1195" s="56"/>
      <c r="GW1195" s="56"/>
      <c r="GX1195" s="56"/>
      <c r="GY1195" s="56"/>
      <c r="GZ1195" s="56"/>
      <c r="HA1195" s="56"/>
      <c r="HB1195" s="56"/>
      <c r="HC1195" s="56"/>
      <c r="HD1195" s="56"/>
      <c r="HE1195" s="56"/>
      <c r="HF1195" s="56"/>
      <c r="HG1195" s="56"/>
      <c r="HH1195" s="56"/>
      <c r="HI1195" s="56"/>
      <c r="HJ1195" s="56"/>
      <c r="HK1195" s="56"/>
      <c r="HL1195" s="56"/>
      <c r="HM1195" s="56"/>
    </row>
    <row r="1196" spans="2:221" x14ac:dyDescent="0.25">
      <c r="B1196" s="56"/>
      <c r="C1196" s="56"/>
      <c r="D1196" s="56"/>
      <c r="E1196" s="56"/>
      <c r="F1196" s="56"/>
      <c r="G1196" s="56"/>
      <c r="H1196" s="56"/>
      <c r="I1196" s="56"/>
      <c r="J1196" s="56"/>
      <c r="K1196" s="56"/>
      <c r="L1196" s="56"/>
      <c r="M1196" s="56"/>
      <c r="N1196" s="56"/>
      <c r="O1196" s="56"/>
      <c r="P1196" s="56"/>
      <c r="Q1196" s="56"/>
      <c r="R1196" s="56"/>
      <c r="S1196" s="56"/>
      <c r="T1196" s="56"/>
      <c r="U1196" s="56"/>
      <c r="V1196" s="56"/>
      <c r="W1196" s="56"/>
      <c r="X1196" s="56"/>
      <c r="Y1196" s="56"/>
      <c r="Z1196" s="56"/>
      <c r="AA1196" s="56"/>
      <c r="AB1196" s="56"/>
      <c r="AC1196" s="56"/>
      <c r="AD1196" s="56"/>
      <c r="AE1196" s="56"/>
      <c r="AF1196" s="56"/>
      <c r="AG1196" s="56"/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  <c r="AY1196" s="56"/>
      <c r="AZ1196" s="56"/>
      <c r="BA1196" s="56"/>
      <c r="BB1196" s="56"/>
      <c r="BC1196" s="56"/>
      <c r="BD1196" s="56"/>
      <c r="BE1196" s="56"/>
      <c r="BF1196" s="56"/>
      <c r="BG1196" s="56"/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56"/>
      <c r="BS1196" s="56"/>
      <c r="BT1196" s="56"/>
      <c r="BU1196" s="56"/>
      <c r="BV1196" s="56"/>
      <c r="BW1196" s="56"/>
      <c r="BX1196" s="56"/>
      <c r="BY1196" s="56"/>
      <c r="BZ1196" s="56"/>
      <c r="CA1196" s="56"/>
      <c r="CB1196" s="56"/>
      <c r="CC1196" s="56"/>
      <c r="CD1196" s="56"/>
      <c r="CE1196" s="56"/>
      <c r="CF1196" s="56"/>
      <c r="CG1196" s="56"/>
      <c r="CH1196" s="56"/>
      <c r="CI1196" s="56"/>
      <c r="CJ1196" s="56"/>
      <c r="CK1196" s="56"/>
      <c r="CL1196" s="56"/>
      <c r="CM1196" s="56"/>
      <c r="CN1196" s="56"/>
      <c r="CO1196" s="56"/>
      <c r="CP1196" s="56"/>
      <c r="CQ1196" s="56"/>
      <c r="CR1196" s="56"/>
      <c r="CS1196" s="56"/>
      <c r="CT1196" s="56"/>
      <c r="CU1196" s="56"/>
      <c r="CV1196" s="56"/>
      <c r="CW1196" s="56"/>
      <c r="CX1196" s="56"/>
      <c r="CY1196" s="56"/>
      <c r="CZ1196" s="56"/>
      <c r="DA1196" s="56"/>
      <c r="DB1196" s="56"/>
      <c r="DC1196" s="56"/>
      <c r="DD1196" s="56"/>
      <c r="DE1196" s="56"/>
      <c r="DF1196" s="56"/>
      <c r="DG1196" s="56"/>
      <c r="DH1196" s="56"/>
      <c r="DI1196" s="56"/>
      <c r="DJ1196" s="56"/>
      <c r="DK1196" s="56"/>
      <c r="DL1196" s="56"/>
      <c r="DM1196" s="56"/>
      <c r="DN1196" s="56"/>
      <c r="DO1196" s="56"/>
      <c r="DP1196" s="56"/>
      <c r="DQ1196" s="56"/>
      <c r="DR1196" s="56"/>
      <c r="DS1196" s="56"/>
      <c r="DT1196" s="56"/>
      <c r="DU1196" s="56"/>
      <c r="DV1196" s="56"/>
      <c r="DW1196" s="56"/>
      <c r="DX1196" s="56"/>
      <c r="DY1196" s="56"/>
      <c r="DZ1196" s="56"/>
      <c r="EA1196" s="56"/>
      <c r="EB1196" s="56"/>
      <c r="EC1196" s="56"/>
      <c r="ED1196" s="56"/>
      <c r="EE1196" s="56"/>
      <c r="EF1196" s="56"/>
      <c r="EG1196" s="56"/>
      <c r="EH1196" s="56"/>
      <c r="EI1196" s="56"/>
      <c r="EJ1196" s="56"/>
      <c r="EK1196" s="56"/>
      <c r="EL1196" s="56"/>
      <c r="EM1196" s="56"/>
      <c r="EN1196" s="56"/>
      <c r="EO1196" s="56"/>
      <c r="EP1196" s="56"/>
      <c r="EQ1196" s="56"/>
      <c r="ER1196" s="56"/>
      <c r="ES1196" s="56"/>
      <c r="ET1196" s="56"/>
      <c r="EU1196" s="56"/>
      <c r="EV1196" s="56"/>
      <c r="EW1196" s="56"/>
      <c r="EX1196" s="56"/>
      <c r="EY1196" s="56"/>
      <c r="EZ1196" s="56"/>
      <c r="FA1196" s="56"/>
      <c r="FB1196" s="56"/>
      <c r="FC1196" s="56"/>
      <c r="FD1196" s="56"/>
      <c r="FE1196" s="56"/>
      <c r="FF1196" s="56"/>
      <c r="FG1196" s="56"/>
      <c r="FH1196" s="56"/>
      <c r="FI1196" s="56"/>
      <c r="FJ1196" s="56"/>
      <c r="FK1196" s="56"/>
      <c r="FL1196" s="56"/>
      <c r="FM1196" s="56"/>
      <c r="FN1196" s="56"/>
      <c r="FO1196" s="56"/>
      <c r="FP1196" s="56"/>
      <c r="FQ1196" s="56"/>
      <c r="FR1196" s="56"/>
      <c r="FS1196" s="56"/>
      <c r="FT1196" s="56"/>
      <c r="FU1196" s="56"/>
      <c r="FV1196" s="56"/>
      <c r="FW1196" s="56"/>
      <c r="FX1196" s="56"/>
      <c r="FY1196" s="56"/>
      <c r="FZ1196" s="56"/>
      <c r="GA1196" s="56"/>
      <c r="GB1196" s="56"/>
      <c r="GC1196" s="56"/>
      <c r="GD1196" s="56"/>
      <c r="GE1196" s="56"/>
      <c r="GF1196" s="56"/>
      <c r="GG1196" s="56"/>
      <c r="GH1196" s="56"/>
      <c r="GI1196" s="56"/>
      <c r="GJ1196" s="56"/>
      <c r="GK1196" s="56"/>
      <c r="GL1196" s="56"/>
      <c r="GM1196" s="56"/>
      <c r="GN1196" s="56"/>
      <c r="GO1196" s="56"/>
      <c r="GP1196" s="56"/>
      <c r="GQ1196" s="56"/>
      <c r="GR1196" s="56"/>
      <c r="GS1196" s="56"/>
      <c r="GT1196" s="56"/>
      <c r="GU1196" s="56"/>
      <c r="GV1196" s="56"/>
      <c r="GW1196" s="56"/>
      <c r="GX1196" s="56"/>
      <c r="GY1196" s="56"/>
      <c r="GZ1196" s="56"/>
      <c r="HA1196" s="56"/>
      <c r="HB1196" s="56"/>
      <c r="HC1196" s="56"/>
      <c r="HD1196" s="56"/>
      <c r="HE1196" s="56"/>
      <c r="HF1196" s="56"/>
      <c r="HG1196" s="56"/>
      <c r="HH1196" s="56"/>
      <c r="HI1196" s="56"/>
      <c r="HJ1196" s="56"/>
      <c r="HK1196" s="56"/>
      <c r="HL1196" s="56"/>
      <c r="HM1196" s="56"/>
    </row>
    <row r="1197" spans="2:221" x14ac:dyDescent="0.25">
      <c r="B1197" s="56"/>
      <c r="C1197" s="56"/>
      <c r="D1197" s="56"/>
      <c r="E1197" s="56"/>
      <c r="F1197" s="56"/>
      <c r="G1197" s="56"/>
      <c r="H1197" s="56"/>
      <c r="I1197" s="56"/>
      <c r="J1197" s="56"/>
      <c r="K1197" s="56"/>
      <c r="L1197" s="56"/>
      <c r="M1197" s="56"/>
      <c r="N1197" s="56"/>
      <c r="O1197" s="56"/>
      <c r="P1197" s="56"/>
      <c r="Q1197" s="56"/>
      <c r="R1197" s="56"/>
      <c r="S1197" s="56"/>
      <c r="T1197" s="56"/>
      <c r="U1197" s="56"/>
      <c r="V1197" s="56"/>
      <c r="W1197" s="56"/>
      <c r="X1197" s="56"/>
      <c r="Y1197" s="56"/>
      <c r="Z1197" s="56"/>
      <c r="AA1197" s="56"/>
      <c r="AB1197" s="56"/>
      <c r="AC1197" s="56"/>
      <c r="AD1197" s="56"/>
      <c r="AE1197" s="56"/>
      <c r="AF1197" s="56"/>
      <c r="AG1197" s="56"/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  <c r="AY1197" s="56"/>
      <c r="AZ1197" s="56"/>
      <c r="BA1197" s="56"/>
      <c r="BB1197" s="56"/>
      <c r="BC1197" s="56"/>
      <c r="BD1197" s="56"/>
      <c r="BE1197" s="56"/>
      <c r="BF1197" s="56"/>
      <c r="BG1197" s="56"/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56"/>
      <c r="BS1197" s="56"/>
      <c r="BT1197" s="56"/>
      <c r="BU1197" s="56"/>
      <c r="BV1197" s="56"/>
      <c r="BW1197" s="56"/>
      <c r="BX1197" s="56"/>
      <c r="BY1197" s="56"/>
      <c r="BZ1197" s="56"/>
      <c r="CA1197" s="56"/>
      <c r="CB1197" s="56"/>
      <c r="CC1197" s="56"/>
      <c r="CD1197" s="56"/>
      <c r="CE1197" s="56"/>
      <c r="CF1197" s="56"/>
      <c r="CG1197" s="56"/>
      <c r="CH1197" s="56"/>
      <c r="CI1197" s="56"/>
      <c r="CJ1197" s="56"/>
      <c r="CK1197" s="56"/>
      <c r="CL1197" s="56"/>
      <c r="CM1197" s="56"/>
      <c r="CN1197" s="56"/>
      <c r="CO1197" s="56"/>
      <c r="CP1197" s="56"/>
      <c r="CQ1197" s="56"/>
      <c r="CR1197" s="56"/>
      <c r="CS1197" s="56"/>
      <c r="CT1197" s="56"/>
      <c r="CU1197" s="56"/>
      <c r="CV1197" s="56"/>
      <c r="CW1197" s="56"/>
      <c r="CX1197" s="56"/>
      <c r="CY1197" s="56"/>
      <c r="CZ1197" s="56"/>
      <c r="DA1197" s="56"/>
      <c r="DB1197" s="56"/>
      <c r="DC1197" s="56"/>
      <c r="DD1197" s="56"/>
      <c r="DE1197" s="56"/>
      <c r="DF1197" s="56"/>
      <c r="DG1197" s="56"/>
      <c r="DH1197" s="56"/>
      <c r="DI1197" s="56"/>
      <c r="DJ1197" s="56"/>
      <c r="DK1197" s="56"/>
      <c r="DL1197" s="56"/>
      <c r="DM1197" s="56"/>
      <c r="DN1197" s="56"/>
      <c r="DO1197" s="56"/>
      <c r="DP1197" s="56"/>
      <c r="DQ1197" s="56"/>
      <c r="DR1197" s="56"/>
      <c r="DS1197" s="56"/>
      <c r="DT1197" s="56"/>
      <c r="DU1197" s="56"/>
      <c r="DV1197" s="56"/>
      <c r="DW1197" s="56"/>
      <c r="DX1197" s="56"/>
      <c r="DY1197" s="56"/>
      <c r="DZ1197" s="56"/>
      <c r="EA1197" s="56"/>
      <c r="EB1197" s="56"/>
      <c r="EC1197" s="56"/>
      <c r="ED1197" s="56"/>
      <c r="EE1197" s="56"/>
      <c r="EF1197" s="56"/>
      <c r="EG1197" s="56"/>
      <c r="EH1197" s="56"/>
      <c r="EI1197" s="56"/>
      <c r="EJ1197" s="56"/>
      <c r="EK1197" s="56"/>
      <c r="EL1197" s="56"/>
      <c r="EM1197" s="56"/>
      <c r="EN1197" s="56"/>
      <c r="EO1197" s="56"/>
      <c r="EP1197" s="56"/>
      <c r="EQ1197" s="56"/>
      <c r="ER1197" s="56"/>
      <c r="ES1197" s="56"/>
      <c r="ET1197" s="56"/>
      <c r="EU1197" s="56"/>
      <c r="EV1197" s="56"/>
      <c r="EW1197" s="56"/>
      <c r="EX1197" s="56"/>
      <c r="EY1197" s="56"/>
      <c r="EZ1197" s="56"/>
      <c r="FA1197" s="56"/>
      <c r="FB1197" s="56"/>
      <c r="FC1197" s="56"/>
      <c r="FD1197" s="56"/>
      <c r="FE1197" s="56"/>
      <c r="FF1197" s="56"/>
      <c r="FG1197" s="56"/>
      <c r="FH1197" s="56"/>
      <c r="FI1197" s="56"/>
      <c r="FJ1197" s="56"/>
      <c r="FK1197" s="56"/>
      <c r="FL1197" s="56"/>
      <c r="FM1197" s="56"/>
      <c r="FN1197" s="56"/>
      <c r="FO1197" s="56"/>
      <c r="FP1197" s="56"/>
      <c r="FQ1197" s="56"/>
      <c r="FR1197" s="56"/>
      <c r="FS1197" s="56"/>
      <c r="FT1197" s="56"/>
      <c r="FU1197" s="56"/>
      <c r="FV1197" s="56"/>
      <c r="FW1197" s="56"/>
      <c r="FX1197" s="56"/>
      <c r="FY1197" s="56"/>
      <c r="FZ1197" s="56"/>
      <c r="GA1197" s="56"/>
      <c r="GB1197" s="56"/>
      <c r="GC1197" s="56"/>
      <c r="GD1197" s="56"/>
      <c r="GE1197" s="56"/>
      <c r="GF1197" s="56"/>
      <c r="GG1197" s="56"/>
      <c r="GH1197" s="56"/>
      <c r="GI1197" s="56"/>
      <c r="GJ1197" s="56"/>
      <c r="GK1197" s="56"/>
      <c r="GL1197" s="56"/>
      <c r="GM1197" s="56"/>
      <c r="GN1197" s="56"/>
      <c r="GO1197" s="56"/>
      <c r="GP1197" s="56"/>
      <c r="GQ1197" s="56"/>
      <c r="GR1197" s="56"/>
      <c r="GS1197" s="56"/>
      <c r="GT1197" s="56"/>
      <c r="GU1197" s="56"/>
      <c r="GV1197" s="56"/>
      <c r="GW1197" s="56"/>
      <c r="GX1197" s="56"/>
      <c r="GY1197" s="56"/>
      <c r="GZ1197" s="56"/>
      <c r="HA1197" s="56"/>
      <c r="HB1197" s="56"/>
      <c r="HC1197" s="56"/>
      <c r="HD1197" s="56"/>
      <c r="HE1197" s="56"/>
      <c r="HF1197" s="56"/>
      <c r="HG1197" s="56"/>
      <c r="HH1197" s="56"/>
      <c r="HI1197" s="56"/>
      <c r="HJ1197" s="56"/>
      <c r="HK1197" s="56"/>
      <c r="HL1197" s="56"/>
      <c r="HM1197" s="56"/>
    </row>
    <row r="1198" spans="2:221" x14ac:dyDescent="0.25">
      <c r="B1198" s="56"/>
      <c r="C1198" s="56"/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6"/>
      <c r="O1198" s="56"/>
      <c r="P1198" s="56"/>
      <c r="Q1198" s="56"/>
      <c r="R1198" s="56"/>
      <c r="S1198" s="56"/>
      <c r="T1198" s="56"/>
      <c r="U1198" s="56"/>
      <c r="V1198" s="56"/>
      <c r="W1198" s="56"/>
      <c r="X1198" s="56"/>
      <c r="Y1198" s="56"/>
      <c r="Z1198" s="56"/>
      <c r="AA1198" s="56"/>
      <c r="AB1198" s="56"/>
      <c r="AC1198" s="56"/>
      <c r="AD1198" s="56"/>
      <c r="AE1198" s="56"/>
      <c r="AF1198" s="56"/>
      <c r="AG1198" s="56"/>
      <c r="AH1198" s="56"/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  <c r="AV1198" s="56"/>
      <c r="AW1198" s="56"/>
      <c r="AX1198" s="56"/>
      <c r="AY1198" s="56"/>
      <c r="AZ1198" s="56"/>
      <c r="BA1198" s="56"/>
      <c r="BB1198" s="56"/>
      <c r="BC1198" s="56"/>
      <c r="BD1198" s="56"/>
      <c r="BE1198" s="56"/>
      <c r="BF1198" s="56"/>
      <c r="BG1198" s="56"/>
      <c r="BH1198" s="56"/>
      <c r="BI1198" s="56"/>
      <c r="BJ1198" s="56"/>
      <c r="BK1198" s="56"/>
      <c r="BL1198" s="56"/>
      <c r="BM1198" s="56"/>
      <c r="BN1198" s="56"/>
      <c r="BO1198" s="56"/>
      <c r="BP1198" s="56"/>
      <c r="BQ1198" s="56"/>
      <c r="BR1198" s="56"/>
      <c r="BS1198" s="56"/>
      <c r="BT1198" s="56"/>
      <c r="BU1198" s="56"/>
      <c r="BV1198" s="56"/>
      <c r="BW1198" s="56"/>
      <c r="BX1198" s="56"/>
      <c r="BY1198" s="56"/>
      <c r="BZ1198" s="56"/>
      <c r="CA1198" s="56"/>
      <c r="CB1198" s="56"/>
      <c r="CC1198" s="56"/>
      <c r="CD1198" s="56"/>
      <c r="CE1198" s="56"/>
      <c r="CF1198" s="56"/>
      <c r="CG1198" s="56"/>
      <c r="CH1198" s="56"/>
      <c r="CI1198" s="56"/>
      <c r="CJ1198" s="56"/>
      <c r="CK1198" s="56"/>
      <c r="CL1198" s="56"/>
      <c r="CM1198" s="56"/>
      <c r="CN1198" s="56"/>
      <c r="CO1198" s="56"/>
      <c r="CP1198" s="56"/>
      <c r="CQ1198" s="56"/>
      <c r="CR1198" s="56"/>
      <c r="CS1198" s="56"/>
      <c r="CT1198" s="56"/>
      <c r="CU1198" s="56"/>
      <c r="CV1198" s="56"/>
      <c r="CW1198" s="56"/>
      <c r="CX1198" s="56"/>
      <c r="CY1198" s="56"/>
      <c r="CZ1198" s="56"/>
      <c r="DA1198" s="56"/>
      <c r="DB1198" s="56"/>
      <c r="DC1198" s="56"/>
      <c r="DD1198" s="56"/>
      <c r="DE1198" s="56"/>
      <c r="DF1198" s="56"/>
      <c r="DG1198" s="56"/>
      <c r="DH1198" s="56"/>
      <c r="DI1198" s="56"/>
      <c r="DJ1198" s="56"/>
      <c r="DK1198" s="56"/>
      <c r="DL1198" s="56"/>
      <c r="DM1198" s="56"/>
      <c r="DN1198" s="56"/>
      <c r="DO1198" s="56"/>
      <c r="DP1198" s="56"/>
      <c r="DQ1198" s="56"/>
      <c r="DR1198" s="56"/>
      <c r="DS1198" s="56"/>
      <c r="DT1198" s="56"/>
      <c r="DU1198" s="56"/>
      <c r="DV1198" s="56"/>
      <c r="DW1198" s="56"/>
      <c r="DX1198" s="56"/>
      <c r="DY1198" s="56"/>
      <c r="DZ1198" s="56"/>
      <c r="EA1198" s="56"/>
      <c r="EB1198" s="56"/>
      <c r="EC1198" s="56"/>
      <c r="ED1198" s="56"/>
      <c r="EE1198" s="56"/>
      <c r="EF1198" s="56"/>
      <c r="EG1198" s="56"/>
      <c r="EH1198" s="56"/>
      <c r="EI1198" s="56"/>
      <c r="EJ1198" s="56"/>
      <c r="EK1198" s="56"/>
      <c r="EL1198" s="56"/>
      <c r="EM1198" s="56"/>
      <c r="EN1198" s="56"/>
      <c r="EO1198" s="56"/>
      <c r="EP1198" s="56"/>
      <c r="EQ1198" s="56"/>
      <c r="ER1198" s="56"/>
      <c r="ES1198" s="56"/>
      <c r="ET1198" s="56"/>
      <c r="EU1198" s="56"/>
      <c r="EV1198" s="56"/>
      <c r="EW1198" s="56"/>
      <c r="EX1198" s="56"/>
      <c r="EY1198" s="56"/>
      <c r="EZ1198" s="56"/>
      <c r="FA1198" s="56"/>
      <c r="FB1198" s="56"/>
      <c r="FC1198" s="56"/>
      <c r="FD1198" s="56"/>
      <c r="FE1198" s="56"/>
      <c r="FF1198" s="56"/>
      <c r="FG1198" s="56"/>
      <c r="FH1198" s="56"/>
      <c r="FI1198" s="56"/>
      <c r="FJ1198" s="56"/>
      <c r="FK1198" s="56"/>
      <c r="FL1198" s="56"/>
      <c r="FM1198" s="56"/>
      <c r="FN1198" s="56"/>
      <c r="FO1198" s="56"/>
      <c r="FP1198" s="56"/>
      <c r="FQ1198" s="56"/>
      <c r="FR1198" s="56"/>
      <c r="FS1198" s="56"/>
      <c r="FT1198" s="56"/>
      <c r="FU1198" s="56"/>
      <c r="FV1198" s="56"/>
      <c r="FW1198" s="56"/>
      <c r="FX1198" s="56"/>
      <c r="FY1198" s="56"/>
      <c r="FZ1198" s="56"/>
      <c r="GA1198" s="56"/>
      <c r="GB1198" s="56"/>
      <c r="GC1198" s="56"/>
      <c r="GD1198" s="56"/>
      <c r="GE1198" s="56"/>
      <c r="GF1198" s="56"/>
      <c r="GG1198" s="56"/>
      <c r="GH1198" s="56"/>
      <c r="GI1198" s="56"/>
      <c r="GJ1198" s="56"/>
      <c r="GK1198" s="56"/>
      <c r="GL1198" s="56"/>
      <c r="GM1198" s="56"/>
      <c r="GN1198" s="56"/>
      <c r="GO1198" s="56"/>
      <c r="GP1198" s="56"/>
      <c r="GQ1198" s="56"/>
      <c r="GR1198" s="56"/>
      <c r="GS1198" s="56"/>
      <c r="GT1198" s="56"/>
      <c r="GU1198" s="56"/>
      <c r="GV1198" s="56"/>
      <c r="GW1198" s="56"/>
      <c r="GX1198" s="56"/>
      <c r="GY1198" s="56"/>
      <c r="GZ1198" s="56"/>
      <c r="HA1198" s="56"/>
      <c r="HB1198" s="56"/>
      <c r="HC1198" s="56"/>
      <c r="HD1198" s="56"/>
      <c r="HE1198" s="56"/>
      <c r="HF1198" s="56"/>
      <c r="HG1198" s="56"/>
      <c r="HH1198" s="56"/>
      <c r="HI1198" s="56"/>
      <c r="HJ1198" s="56"/>
      <c r="HK1198" s="56"/>
      <c r="HL1198" s="56"/>
      <c r="HM1198" s="56"/>
    </row>
    <row r="1199" spans="2:221" x14ac:dyDescent="0.25">
      <c r="B1199" s="56"/>
      <c r="C1199" s="56"/>
      <c r="D1199" s="56"/>
      <c r="E1199" s="56"/>
      <c r="F1199" s="56"/>
      <c r="G1199" s="56"/>
      <c r="H1199" s="56"/>
      <c r="I1199" s="56"/>
      <c r="J1199" s="56"/>
      <c r="K1199" s="56"/>
      <c r="L1199" s="56"/>
      <c r="M1199" s="56"/>
      <c r="N1199" s="56"/>
      <c r="O1199" s="56"/>
      <c r="P1199" s="56"/>
      <c r="Q1199" s="56"/>
      <c r="R1199" s="56"/>
      <c r="S1199" s="56"/>
      <c r="T1199" s="56"/>
      <c r="U1199" s="56"/>
      <c r="V1199" s="56"/>
      <c r="W1199" s="56"/>
      <c r="X1199" s="56"/>
      <c r="Y1199" s="56"/>
      <c r="Z1199" s="56"/>
      <c r="AA1199" s="56"/>
      <c r="AB1199" s="56"/>
      <c r="AC1199" s="56"/>
      <c r="AD1199" s="56"/>
      <c r="AE1199" s="56"/>
      <c r="AF1199" s="56"/>
      <c r="AG1199" s="56"/>
      <c r="AH1199" s="56"/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  <c r="AV1199" s="56"/>
      <c r="AW1199" s="56"/>
      <c r="AX1199" s="56"/>
      <c r="AY1199" s="56"/>
      <c r="AZ1199" s="56"/>
      <c r="BA1199" s="56"/>
      <c r="BB1199" s="56"/>
      <c r="BC1199" s="56"/>
      <c r="BD1199" s="56"/>
      <c r="BE1199" s="56"/>
      <c r="BF1199" s="56"/>
      <c r="BG1199" s="56"/>
      <c r="BH1199" s="56"/>
      <c r="BI1199" s="56"/>
      <c r="BJ1199" s="56"/>
      <c r="BK1199" s="56"/>
      <c r="BL1199" s="56"/>
      <c r="BM1199" s="56"/>
      <c r="BN1199" s="56"/>
      <c r="BO1199" s="56"/>
      <c r="BP1199" s="56"/>
      <c r="BQ1199" s="56"/>
      <c r="BR1199" s="56"/>
      <c r="BS1199" s="56"/>
      <c r="BT1199" s="56"/>
      <c r="BU1199" s="56"/>
      <c r="BV1199" s="56"/>
      <c r="BW1199" s="56"/>
      <c r="BX1199" s="56"/>
      <c r="BY1199" s="56"/>
      <c r="BZ1199" s="56"/>
      <c r="CA1199" s="56"/>
      <c r="CB1199" s="56"/>
      <c r="CC1199" s="56"/>
      <c r="CD1199" s="56"/>
      <c r="CE1199" s="56"/>
      <c r="CF1199" s="56"/>
      <c r="CG1199" s="56"/>
      <c r="CH1199" s="56"/>
      <c r="CI1199" s="56"/>
      <c r="CJ1199" s="56"/>
      <c r="CK1199" s="56"/>
      <c r="CL1199" s="56"/>
      <c r="CM1199" s="56"/>
      <c r="CN1199" s="56"/>
      <c r="CO1199" s="56"/>
      <c r="CP1199" s="56"/>
      <c r="CQ1199" s="56"/>
      <c r="CR1199" s="56"/>
      <c r="CS1199" s="56"/>
      <c r="CT1199" s="56"/>
      <c r="CU1199" s="56"/>
      <c r="CV1199" s="56"/>
      <c r="CW1199" s="56"/>
      <c r="CX1199" s="56"/>
      <c r="CY1199" s="56"/>
      <c r="CZ1199" s="56"/>
      <c r="DA1199" s="56"/>
      <c r="DB1199" s="56"/>
      <c r="DC1199" s="56"/>
      <c r="DD1199" s="56"/>
      <c r="DE1199" s="56"/>
      <c r="DF1199" s="56"/>
      <c r="DG1199" s="56"/>
      <c r="DH1199" s="56"/>
      <c r="DI1199" s="56"/>
      <c r="DJ1199" s="56"/>
      <c r="DK1199" s="56"/>
      <c r="DL1199" s="56"/>
      <c r="DM1199" s="56"/>
      <c r="DN1199" s="56"/>
      <c r="DO1199" s="56"/>
      <c r="DP1199" s="56"/>
      <c r="DQ1199" s="56"/>
      <c r="DR1199" s="56"/>
      <c r="DS1199" s="56"/>
      <c r="DT1199" s="56"/>
      <c r="DU1199" s="56"/>
      <c r="DV1199" s="56"/>
      <c r="DW1199" s="56"/>
      <c r="DX1199" s="56"/>
      <c r="DY1199" s="56"/>
      <c r="DZ1199" s="56"/>
      <c r="EA1199" s="56"/>
      <c r="EB1199" s="56"/>
      <c r="EC1199" s="56"/>
      <c r="ED1199" s="56"/>
      <c r="EE1199" s="56"/>
      <c r="EF1199" s="56"/>
      <c r="EG1199" s="56"/>
      <c r="EH1199" s="56"/>
      <c r="EI1199" s="56"/>
      <c r="EJ1199" s="56"/>
      <c r="EK1199" s="56"/>
      <c r="EL1199" s="56"/>
      <c r="EM1199" s="56"/>
      <c r="EN1199" s="56"/>
      <c r="EO1199" s="56"/>
      <c r="EP1199" s="56"/>
      <c r="EQ1199" s="56"/>
      <c r="ER1199" s="56"/>
      <c r="ES1199" s="56"/>
      <c r="ET1199" s="56"/>
      <c r="EU1199" s="56"/>
      <c r="EV1199" s="56"/>
      <c r="EW1199" s="56"/>
      <c r="EX1199" s="56"/>
      <c r="EY1199" s="56"/>
      <c r="EZ1199" s="56"/>
      <c r="FA1199" s="56"/>
      <c r="FB1199" s="56"/>
      <c r="FC1199" s="56"/>
      <c r="FD1199" s="56"/>
      <c r="FE1199" s="56"/>
      <c r="FF1199" s="56"/>
      <c r="FG1199" s="56"/>
      <c r="FH1199" s="56"/>
      <c r="FI1199" s="56"/>
      <c r="FJ1199" s="56"/>
      <c r="FK1199" s="56"/>
      <c r="FL1199" s="56"/>
      <c r="FM1199" s="56"/>
      <c r="FN1199" s="56"/>
      <c r="FO1199" s="56"/>
      <c r="FP1199" s="56"/>
      <c r="FQ1199" s="56"/>
      <c r="FR1199" s="56"/>
      <c r="FS1199" s="56"/>
      <c r="FT1199" s="56"/>
      <c r="FU1199" s="56"/>
      <c r="FV1199" s="56"/>
      <c r="FW1199" s="56"/>
      <c r="FX1199" s="56"/>
      <c r="FY1199" s="56"/>
      <c r="FZ1199" s="56"/>
      <c r="GA1199" s="56"/>
      <c r="GB1199" s="56"/>
      <c r="GC1199" s="56"/>
      <c r="GD1199" s="56"/>
      <c r="GE1199" s="56"/>
      <c r="GF1199" s="56"/>
      <c r="GG1199" s="56"/>
      <c r="GH1199" s="56"/>
      <c r="GI1199" s="56"/>
      <c r="GJ1199" s="56"/>
      <c r="GK1199" s="56"/>
      <c r="GL1199" s="56"/>
      <c r="GM1199" s="56"/>
      <c r="GN1199" s="56"/>
      <c r="GO1199" s="56"/>
      <c r="GP1199" s="56"/>
      <c r="GQ1199" s="56"/>
      <c r="GR1199" s="56"/>
      <c r="GS1199" s="56"/>
      <c r="GT1199" s="56"/>
      <c r="GU1199" s="56"/>
      <c r="GV1199" s="56"/>
      <c r="GW1199" s="56"/>
      <c r="GX1199" s="56"/>
      <c r="GY1199" s="56"/>
      <c r="GZ1199" s="56"/>
      <c r="HA1199" s="56"/>
      <c r="HB1199" s="56"/>
      <c r="HC1199" s="56"/>
      <c r="HD1199" s="56"/>
      <c r="HE1199" s="56"/>
      <c r="HF1199" s="56"/>
      <c r="HG1199" s="56"/>
      <c r="HH1199" s="56"/>
      <c r="HI1199" s="56"/>
      <c r="HJ1199" s="56"/>
      <c r="HK1199" s="56"/>
      <c r="HL1199" s="56"/>
      <c r="HM1199" s="56"/>
    </row>
    <row r="1200" spans="2:221" x14ac:dyDescent="0.25">
      <c r="B1200" s="56"/>
      <c r="C1200" s="56"/>
      <c r="D1200" s="56"/>
      <c r="E1200" s="56"/>
      <c r="F1200" s="56"/>
      <c r="G1200" s="56"/>
      <c r="H1200" s="56"/>
      <c r="I1200" s="56"/>
      <c r="J1200" s="56"/>
      <c r="K1200" s="56"/>
      <c r="L1200" s="56"/>
      <c r="M1200" s="56"/>
      <c r="N1200" s="56"/>
      <c r="O1200" s="56"/>
      <c r="P1200" s="56"/>
      <c r="Q1200" s="56"/>
      <c r="R1200" s="56"/>
      <c r="S1200" s="56"/>
      <c r="T1200" s="56"/>
      <c r="U1200" s="56"/>
      <c r="V1200" s="56"/>
      <c r="W1200" s="56"/>
      <c r="X1200" s="56"/>
      <c r="Y1200" s="56"/>
      <c r="Z1200" s="56"/>
      <c r="AA1200" s="56"/>
      <c r="AB1200" s="56"/>
      <c r="AC1200" s="56"/>
      <c r="AD1200" s="56"/>
      <c r="AE1200" s="56"/>
      <c r="AF1200" s="56"/>
      <c r="AG1200" s="56"/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  <c r="AY1200" s="56"/>
      <c r="AZ1200" s="56"/>
      <c r="BA1200" s="56"/>
      <c r="BB1200" s="56"/>
      <c r="BC1200" s="56"/>
      <c r="BD1200" s="56"/>
      <c r="BE1200" s="56"/>
      <c r="BF1200" s="56"/>
      <c r="BG1200" s="56"/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56"/>
      <c r="BS1200" s="56"/>
      <c r="BT1200" s="56"/>
      <c r="BU1200" s="56"/>
      <c r="BV1200" s="56"/>
      <c r="BW1200" s="56"/>
      <c r="BX1200" s="56"/>
      <c r="BY1200" s="56"/>
      <c r="BZ1200" s="56"/>
      <c r="CA1200" s="56"/>
      <c r="CB1200" s="56"/>
      <c r="CC1200" s="56"/>
      <c r="CD1200" s="56"/>
      <c r="CE1200" s="56"/>
      <c r="CF1200" s="56"/>
      <c r="CG1200" s="56"/>
      <c r="CH1200" s="56"/>
      <c r="CI1200" s="56"/>
      <c r="CJ1200" s="56"/>
      <c r="CK1200" s="56"/>
      <c r="CL1200" s="56"/>
      <c r="CM1200" s="56"/>
      <c r="CN1200" s="56"/>
      <c r="CO1200" s="56"/>
      <c r="CP1200" s="56"/>
      <c r="CQ1200" s="56"/>
      <c r="CR1200" s="56"/>
      <c r="CS1200" s="56"/>
      <c r="CT1200" s="56"/>
      <c r="CU1200" s="56"/>
      <c r="CV1200" s="56"/>
      <c r="CW1200" s="56"/>
      <c r="CX1200" s="56"/>
      <c r="CY1200" s="56"/>
      <c r="CZ1200" s="56"/>
      <c r="DA1200" s="56"/>
      <c r="DB1200" s="56"/>
      <c r="DC1200" s="56"/>
      <c r="DD1200" s="56"/>
      <c r="DE1200" s="56"/>
      <c r="DF1200" s="56"/>
      <c r="DG1200" s="56"/>
      <c r="DH1200" s="56"/>
      <c r="DI1200" s="56"/>
      <c r="DJ1200" s="56"/>
      <c r="DK1200" s="56"/>
      <c r="DL1200" s="56"/>
      <c r="DM1200" s="56"/>
      <c r="DN1200" s="56"/>
      <c r="DO1200" s="56"/>
      <c r="DP1200" s="56"/>
      <c r="DQ1200" s="56"/>
      <c r="DR1200" s="56"/>
      <c r="DS1200" s="56"/>
      <c r="DT1200" s="56"/>
      <c r="DU1200" s="56"/>
      <c r="DV1200" s="56"/>
      <c r="DW1200" s="56"/>
      <c r="DX1200" s="56"/>
      <c r="DY1200" s="56"/>
      <c r="DZ1200" s="56"/>
      <c r="EA1200" s="56"/>
      <c r="EB1200" s="56"/>
      <c r="EC1200" s="56"/>
      <c r="ED1200" s="56"/>
      <c r="EE1200" s="56"/>
      <c r="EF1200" s="56"/>
      <c r="EG1200" s="56"/>
      <c r="EH1200" s="56"/>
      <c r="EI1200" s="56"/>
      <c r="EJ1200" s="56"/>
      <c r="EK1200" s="56"/>
      <c r="EL1200" s="56"/>
      <c r="EM1200" s="56"/>
      <c r="EN1200" s="56"/>
      <c r="EO1200" s="56"/>
      <c r="EP1200" s="56"/>
      <c r="EQ1200" s="56"/>
      <c r="ER1200" s="56"/>
      <c r="ES1200" s="56"/>
      <c r="ET1200" s="56"/>
      <c r="EU1200" s="56"/>
      <c r="EV1200" s="56"/>
      <c r="EW1200" s="56"/>
      <c r="EX1200" s="56"/>
      <c r="EY1200" s="56"/>
      <c r="EZ1200" s="56"/>
      <c r="FA1200" s="56"/>
      <c r="FB1200" s="56"/>
      <c r="FC1200" s="56"/>
      <c r="FD1200" s="56"/>
      <c r="FE1200" s="56"/>
      <c r="FF1200" s="56"/>
      <c r="FG1200" s="56"/>
      <c r="FH1200" s="56"/>
      <c r="FI1200" s="56"/>
      <c r="FJ1200" s="56"/>
      <c r="FK1200" s="56"/>
      <c r="FL1200" s="56"/>
      <c r="FM1200" s="56"/>
      <c r="FN1200" s="56"/>
      <c r="FO1200" s="56"/>
      <c r="FP1200" s="56"/>
      <c r="FQ1200" s="56"/>
      <c r="FR1200" s="56"/>
      <c r="FS1200" s="56"/>
      <c r="FT1200" s="56"/>
      <c r="FU1200" s="56"/>
      <c r="FV1200" s="56"/>
      <c r="FW1200" s="56"/>
      <c r="FX1200" s="56"/>
      <c r="FY1200" s="56"/>
      <c r="FZ1200" s="56"/>
      <c r="GA1200" s="56"/>
      <c r="GB1200" s="56"/>
      <c r="GC1200" s="56"/>
      <c r="GD1200" s="56"/>
      <c r="GE1200" s="56"/>
      <c r="GF1200" s="56"/>
      <c r="GG1200" s="56"/>
      <c r="GH1200" s="56"/>
      <c r="GI1200" s="56"/>
      <c r="GJ1200" s="56"/>
      <c r="GK1200" s="56"/>
      <c r="GL1200" s="56"/>
      <c r="GM1200" s="56"/>
      <c r="GN1200" s="56"/>
      <c r="GO1200" s="56"/>
      <c r="GP1200" s="56"/>
      <c r="GQ1200" s="56"/>
      <c r="GR1200" s="56"/>
      <c r="GS1200" s="56"/>
      <c r="GT1200" s="56"/>
      <c r="GU1200" s="56"/>
      <c r="GV1200" s="56"/>
      <c r="GW1200" s="56"/>
      <c r="GX1200" s="56"/>
      <c r="GY1200" s="56"/>
      <c r="GZ1200" s="56"/>
      <c r="HA1200" s="56"/>
      <c r="HB1200" s="56"/>
      <c r="HC1200" s="56"/>
      <c r="HD1200" s="56"/>
      <c r="HE1200" s="56"/>
      <c r="HF1200" s="56"/>
      <c r="HG1200" s="56"/>
      <c r="HH1200" s="56"/>
      <c r="HI1200" s="56"/>
      <c r="HJ1200" s="56"/>
      <c r="HK1200" s="56"/>
      <c r="HL1200" s="56"/>
      <c r="HM1200" s="56"/>
    </row>
    <row r="1201" spans="2:221" x14ac:dyDescent="0.25">
      <c r="B1201" s="56"/>
      <c r="C1201" s="56"/>
      <c r="D1201" s="56"/>
      <c r="E1201" s="56"/>
      <c r="F1201" s="56"/>
      <c r="G1201" s="56"/>
      <c r="H1201" s="56"/>
      <c r="I1201" s="56"/>
      <c r="J1201" s="56"/>
      <c r="K1201" s="56"/>
      <c r="L1201" s="56"/>
      <c r="M1201" s="56"/>
      <c r="N1201" s="56"/>
      <c r="O1201" s="56"/>
      <c r="P1201" s="56"/>
      <c r="Q1201" s="56"/>
      <c r="R1201" s="56"/>
      <c r="S1201" s="56"/>
      <c r="T1201" s="56"/>
      <c r="U1201" s="56"/>
      <c r="V1201" s="56"/>
      <c r="W1201" s="56"/>
      <c r="X1201" s="56"/>
      <c r="Y1201" s="56"/>
      <c r="Z1201" s="56"/>
      <c r="AA1201" s="56"/>
      <c r="AB1201" s="56"/>
      <c r="AC1201" s="56"/>
      <c r="AD1201" s="56"/>
      <c r="AE1201" s="56"/>
      <c r="AF1201" s="56"/>
      <c r="AG1201" s="56"/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  <c r="AY1201" s="56"/>
      <c r="AZ1201" s="56"/>
      <c r="BA1201" s="56"/>
      <c r="BB1201" s="56"/>
      <c r="BC1201" s="56"/>
      <c r="BD1201" s="56"/>
      <c r="BE1201" s="56"/>
      <c r="BF1201" s="56"/>
      <c r="BG1201" s="56"/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56"/>
      <c r="BS1201" s="56"/>
      <c r="BT1201" s="56"/>
      <c r="BU1201" s="56"/>
      <c r="BV1201" s="56"/>
      <c r="BW1201" s="56"/>
      <c r="BX1201" s="56"/>
      <c r="BY1201" s="56"/>
      <c r="BZ1201" s="56"/>
      <c r="CA1201" s="56"/>
      <c r="CB1201" s="56"/>
      <c r="CC1201" s="56"/>
      <c r="CD1201" s="56"/>
      <c r="CE1201" s="56"/>
      <c r="CF1201" s="56"/>
      <c r="CG1201" s="56"/>
      <c r="CH1201" s="56"/>
      <c r="CI1201" s="56"/>
      <c r="CJ1201" s="56"/>
      <c r="CK1201" s="56"/>
      <c r="CL1201" s="56"/>
      <c r="CM1201" s="56"/>
      <c r="CN1201" s="56"/>
      <c r="CO1201" s="56"/>
      <c r="CP1201" s="56"/>
      <c r="CQ1201" s="56"/>
      <c r="CR1201" s="56"/>
      <c r="CS1201" s="56"/>
      <c r="CT1201" s="56"/>
      <c r="CU1201" s="56"/>
      <c r="CV1201" s="56"/>
      <c r="CW1201" s="56"/>
      <c r="CX1201" s="56"/>
      <c r="CY1201" s="56"/>
      <c r="CZ1201" s="56"/>
      <c r="DA1201" s="56"/>
      <c r="DB1201" s="56"/>
      <c r="DC1201" s="56"/>
      <c r="DD1201" s="56"/>
      <c r="DE1201" s="56"/>
      <c r="DF1201" s="56"/>
      <c r="DG1201" s="56"/>
      <c r="DH1201" s="56"/>
      <c r="DI1201" s="56"/>
      <c r="DJ1201" s="56"/>
      <c r="DK1201" s="56"/>
      <c r="DL1201" s="56"/>
      <c r="DM1201" s="56"/>
      <c r="DN1201" s="56"/>
      <c r="DO1201" s="56"/>
      <c r="DP1201" s="56"/>
      <c r="DQ1201" s="56"/>
      <c r="DR1201" s="56"/>
      <c r="DS1201" s="56"/>
      <c r="DT1201" s="56"/>
      <c r="DU1201" s="56"/>
      <c r="DV1201" s="56"/>
      <c r="DW1201" s="56"/>
      <c r="DX1201" s="56"/>
      <c r="DY1201" s="56"/>
      <c r="DZ1201" s="56"/>
      <c r="EA1201" s="56"/>
      <c r="EB1201" s="56"/>
      <c r="EC1201" s="56"/>
      <c r="ED1201" s="56"/>
      <c r="EE1201" s="56"/>
      <c r="EF1201" s="56"/>
      <c r="EG1201" s="56"/>
      <c r="EH1201" s="56"/>
      <c r="EI1201" s="56"/>
      <c r="EJ1201" s="56"/>
      <c r="EK1201" s="56"/>
      <c r="EL1201" s="56"/>
      <c r="EM1201" s="56"/>
      <c r="EN1201" s="56"/>
      <c r="EO1201" s="56"/>
      <c r="EP1201" s="56"/>
      <c r="EQ1201" s="56"/>
      <c r="ER1201" s="56"/>
      <c r="ES1201" s="56"/>
      <c r="ET1201" s="56"/>
      <c r="EU1201" s="56"/>
      <c r="EV1201" s="56"/>
      <c r="EW1201" s="56"/>
      <c r="EX1201" s="56"/>
      <c r="EY1201" s="56"/>
      <c r="EZ1201" s="56"/>
      <c r="FA1201" s="56"/>
      <c r="FB1201" s="56"/>
      <c r="FC1201" s="56"/>
      <c r="FD1201" s="56"/>
      <c r="FE1201" s="56"/>
      <c r="FF1201" s="56"/>
      <c r="FG1201" s="56"/>
      <c r="FH1201" s="56"/>
      <c r="FI1201" s="56"/>
      <c r="FJ1201" s="56"/>
      <c r="FK1201" s="56"/>
      <c r="FL1201" s="56"/>
      <c r="FM1201" s="56"/>
      <c r="FN1201" s="56"/>
      <c r="FO1201" s="56"/>
      <c r="FP1201" s="56"/>
      <c r="FQ1201" s="56"/>
      <c r="FR1201" s="56"/>
      <c r="FS1201" s="56"/>
      <c r="FT1201" s="56"/>
      <c r="FU1201" s="56"/>
      <c r="FV1201" s="56"/>
      <c r="FW1201" s="56"/>
      <c r="FX1201" s="56"/>
      <c r="FY1201" s="56"/>
      <c r="FZ1201" s="56"/>
      <c r="GA1201" s="56"/>
      <c r="GB1201" s="56"/>
      <c r="GC1201" s="56"/>
      <c r="GD1201" s="56"/>
      <c r="GE1201" s="56"/>
      <c r="GF1201" s="56"/>
      <c r="GG1201" s="56"/>
      <c r="GH1201" s="56"/>
      <c r="GI1201" s="56"/>
      <c r="GJ1201" s="56"/>
      <c r="GK1201" s="56"/>
      <c r="GL1201" s="56"/>
      <c r="GM1201" s="56"/>
      <c r="GN1201" s="56"/>
      <c r="GO1201" s="56"/>
      <c r="GP1201" s="56"/>
      <c r="GQ1201" s="56"/>
      <c r="GR1201" s="56"/>
      <c r="GS1201" s="56"/>
      <c r="GT1201" s="56"/>
      <c r="GU1201" s="56"/>
      <c r="GV1201" s="56"/>
      <c r="GW1201" s="56"/>
      <c r="GX1201" s="56"/>
      <c r="GY1201" s="56"/>
      <c r="GZ1201" s="56"/>
      <c r="HA1201" s="56"/>
      <c r="HB1201" s="56"/>
      <c r="HC1201" s="56"/>
      <c r="HD1201" s="56"/>
      <c r="HE1201" s="56"/>
      <c r="HF1201" s="56"/>
      <c r="HG1201" s="56"/>
      <c r="HH1201" s="56"/>
      <c r="HI1201" s="56"/>
      <c r="HJ1201" s="56"/>
      <c r="HK1201" s="56"/>
      <c r="HL1201" s="56"/>
      <c r="HM1201" s="56"/>
    </row>
    <row r="1202" spans="2:221" x14ac:dyDescent="0.25">
      <c r="B1202" s="56"/>
      <c r="C1202" s="56"/>
      <c r="D1202" s="56"/>
      <c r="E1202" s="56"/>
      <c r="F1202" s="56"/>
      <c r="G1202" s="56"/>
      <c r="H1202" s="56"/>
      <c r="I1202" s="56"/>
      <c r="J1202" s="56"/>
      <c r="K1202" s="56"/>
      <c r="L1202" s="56"/>
      <c r="M1202" s="56"/>
      <c r="N1202" s="56"/>
      <c r="O1202" s="56"/>
      <c r="P1202" s="56"/>
      <c r="Q1202" s="56"/>
      <c r="R1202" s="56"/>
      <c r="S1202" s="56"/>
      <c r="T1202" s="56"/>
      <c r="U1202" s="56"/>
      <c r="V1202" s="56"/>
      <c r="W1202" s="56"/>
      <c r="X1202" s="56"/>
      <c r="Y1202" s="56"/>
      <c r="Z1202" s="56"/>
      <c r="AA1202" s="56"/>
      <c r="AB1202" s="56"/>
      <c r="AC1202" s="56"/>
      <c r="AD1202" s="56"/>
      <c r="AE1202" s="56"/>
      <c r="AF1202" s="56"/>
      <c r="AG1202" s="56"/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  <c r="AY1202" s="56"/>
      <c r="AZ1202" s="56"/>
      <c r="BA1202" s="56"/>
      <c r="BB1202" s="56"/>
      <c r="BC1202" s="56"/>
      <c r="BD1202" s="56"/>
      <c r="BE1202" s="56"/>
      <c r="BF1202" s="56"/>
      <c r="BG1202" s="56"/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56"/>
      <c r="BS1202" s="56"/>
      <c r="BT1202" s="56"/>
      <c r="BU1202" s="56"/>
      <c r="BV1202" s="56"/>
      <c r="BW1202" s="56"/>
      <c r="BX1202" s="56"/>
      <c r="BY1202" s="56"/>
      <c r="BZ1202" s="56"/>
      <c r="CA1202" s="56"/>
      <c r="CB1202" s="56"/>
      <c r="CC1202" s="56"/>
      <c r="CD1202" s="56"/>
      <c r="CE1202" s="56"/>
      <c r="CF1202" s="56"/>
      <c r="CG1202" s="56"/>
      <c r="CH1202" s="56"/>
      <c r="CI1202" s="56"/>
      <c r="CJ1202" s="56"/>
      <c r="CK1202" s="56"/>
      <c r="CL1202" s="56"/>
      <c r="CM1202" s="56"/>
      <c r="CN1202" s="56"/>
      <c r="CO1202" s="56"/>
      <c r="CP1202" s="56"/>
      <c r="CQ1202" s="56"/>
      <c r="CR1202" s="56"/>
      <c r="CS1202" s="56"/>
      <c r="CT1202" s="56"/>
      <c r="CU1202" s="56"/>
      <c r="CV1202" s="56"/>
      <c r="CW1202" s="56"/>
      <c r="CX1202" s="56"/>
      <c r="CY1202" s="56"/>
      <c r="CZ1202" s="56"/>
      <c r="DA1202" s="56"/>
      <c r="DB1202" s="56"/>
      <c r="DC1202" s="56"/>
      <c r="DD1202" s="56"/>
      <c r="DE1202" s="56"/>
      <c r="DF1202" s="56"/>
      <c r="DG1202" s="56"/>
      <c r="DH1202" s="56"/>
      <c r="DI1202" s="56"/>
      <c r="DJ1202" s="56"/>
      <c r="DK1202" s="56"/>
      <c r="DL1202" s="56"/>
      <c r="DM1202" s="56"/>
      <c r="DN1202" s="56"/>
      <c r="DO1202" s="56"/>
      <c r="DP1202" s="56"/>
      <c r="DQ1202" s="56"/>
      <c r="DR1202" s="56"/>
      <c r="DS1202" s="56"/>
      <c r="DT1202" s="56"/>
      <c r="DU1202" s="56"/>
      <c r="DV1202" s="56"/>
      <c r="DW1202" s="56"/>
      <c r="DX1202" s="56"/>
      <c r="DY1202" s="56"/>
      <c r="DZ1202" s="56"/>
      <c r="EA1202" s="56"/>
      <c r="EB1202" s="56"/>
      <c r="EC1202" s="56"/>
      <c r="ED1202" s="56"/>
      <c r="EE1202" s="56"/>
      <c r="EF1202" s="56"/>
      <c r="EG1202" s="56"/>
      <c r="EH1202" s="56"/>
      <c r="EI1202" s="56"/>
      <c r="EJ1202" s="56"/>
      <c r="EK1202" s="56"/>
      <c r="EL1202" s="56"/>
      <c r="EM1202" s="56"/>
      <c r="EN1202" s="56"/>
      <c r="EO1202" s="56"/>
      <c r="EP1202" s="56"/>
      <c r="EQ1202" s="56"/>
      <c r="ER1202" s="56"/>
      <c r="ES1202" s="56"/>
      <c r="ET1202" s="56"/>
      <c r="EU1202" s="56"/>
      <c r="EV1202" s="56"/>
      <c r="EW1202" s="56"/>
      <c r="EX1202" s="56"/>
      <c r="EY1202" s="56"/>
      <c r="EZ1202" s="56"/>
      <c r="FA1202" s="56"/>
      <c r="FB1202" s="56"/>
      <c r="FC1202" s="56"/>
      <c r="FD1202" s="56"/>
      <c r="FE1202" s="56"/>
      <c r="FF1202" s="56"/>
      <c r="FG1202" s="56"/>
      <c r="FH1202" s="56"/>
      <c r="FI1202" s="56"/>
      <c r="FJ1202" s="56"/>
      <c r="FK1202" s="56"/>
      <c r="FL1202" s="56"/>
      <c r="FM1202" s="56"/>
      <c r="FN1202" s="56"/>
      <c r="FO1202" s="56"/>
      <c r="FP1202" s="56"/>
      <c r="FQ1202" s="56"/>
      <c r="FR1202" s="56"/>
      <c r="FS1202" s="56"/>
      <c r="FT1202" s="56"/>
      <c r="FU1202" s="56"/>
      <c r="FV1202" s="56"/>
      <c r="FW1202" s="56"/>
      <c r="FX1202" s="56"/>
      <c r="FY1202" s="56"/>
      <c r="FZ1202" s="56"/>
      <c r="GA1202" s="56"/>
      <c r="GB1202" s="56"/>
      <c r="GC1202" s="56"/>
      <c r="GD1202" s="56"/>
      <c r="GE1202" s="56"/>
      <c r="GF1202" s="56"/>
      <c r="GG1202" s="56"/>
      <c r="GH1202" s="56"/>
      <c r="GI1202" s="56"/>
      <c r="GJ1202" s="56"/>
      <c r="GK1202" s="56"/>
      <c r="GL1202" s="56"/>
      <c r="GM1202" s="56"/>
      <c r="GN1202" s="56"/>
      <c r="GO1202" s="56"/>
      <c r="GP1202" s="56"/>
      <c r="GQ1202" s="56"/>
      <c r="GR1202" s="56"/>
      <c r="GS1202" s="56"/>
      <c r="GT1202" s="56"/>
      <c r="GU1202" s="56"/>
      <c r="GV1202" s="56"/>
      <c r="GW1202" s="56"/>
      <c r="GX1202" s="56"/>
      <c r="GY1202" s="56"/>
      <c r="GZ1202" s="56"/>
      <c r="HA1202" s="56"/>
      <c r="HB1202" s="56"/>
      <c r="HC1202" s="56"/>
      <c r="HD1202" s="56"/>
      <c r="HE1202" s="56"/>
      <c r="HF1202" s="56"/>
      <c r="HG1202" s="56"/>
      <c r="HH1202" s="56"/>
      <c r="HI1202" s="56"/>
      <c r="HJ1202" s="56"/>
      <c r="HK1202" s="56"/>
      <c r="HL1202" s="56"/>
      <c r="HM1202" s="56"/>
    </row>
    <row r="1203" spans="2:221" x14ac:dyDescent="0.25">
      <c r="B1203" s="56"/>
      <c r="C1203" s="56"/>
      <c r="D1203" s="56"/>
      <c r="E1203" s="56"/>
      <c r="F1203" s="56"/>
      <c r="G1203" s="56"/>
      <c r="H1203" s="56"/>
      <c r="I1203" s="56"/>
      <c r="J1203" s="56"/>
      <c r="K1203" s="56"/>
      <c r="L1203" s="56"/>
      <c r="M1203" s="56"/>
      <c r="N1203" s="56"/>
      <c r="O1203" s="56"/>
      <c r="P1203" s="56"/>
      <c r="Q1203" s="56"/>
      <c r="R1203" s="56"/>
      <c r="S1203" s="56"/>
      <c r="T1203" s="56"/>
      <c r="U1203" s="56"/>
      <c r="V1203" s="56"/>
      <c r="W1203" s="56"/>
      <c r="X1203" s="56"/>
      <c r="Y1203" s="56"/>
      <c r="Z1203" s="56"/>
      <c r="AA1203" s="56"/>
      <c r="AB1203" s="56"/>
      <c r="AC1203" s="56"/>
      <c r="AD1203" s="56"/>
      <c r="AE1203" s="56"/>
      <c r="AF1203" s="56"/>
      <c r="AG1203" s="56"/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  <c r="AY1203" s="56"/>
      <c r="AZ1203" s="56"/>
      <c r="BA1203" s="56"/>
      <c r="BB1203" s="56"/>
      <c r="BC1203" s="56"/>
      <c r="BD1203" s="56"/>
      <c r="BE1203" s="56"/>
      <c r="BF1203" s="56"/>
      <c r="BG1203" s="56"/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56"/>
      <c r="BS1203" s="56"/>
      <c r="BT1203" s="56"/>
      <c r="BU1203" s="56"/>
      <c r="BV1203" s="56"/>
      <c r="BW1203" s="56"/>
      <c r="BX1203" s="56"/>
      <c r="BY1203" s="56"/>
      <c r="BZ1203" s="56"/>
      <c r="CA1203" s="56"/>
      <c r="CB1203" s="56"/>
      <c r="CC1203" s="56"/>
      <c r="CD1203" s="56"/>
      <c r="CE1203" s="56"/>
      <c r="CF1203" s="56"/>
      <c r="CG1203" s="56"/>
      <c r="CH1203" s="56"/>
      <c r="CI1203" s="56"/>
      <c r="CJ1203" s="56"/>
      <c r="CK1203" s="56"/>
      <c r="CL1203" s="56"/>
      <c r="CM1203" s="56"/>
      <c r="CN1203" s="56"/>
      <c r="CO1203" s="56"/>
      <c r="CP1203" s="56"/>
      <c r="CQ1203" s="56"/>
      <c r="CR1203" s="56"/>
      <c r="CS1203" s="56"/>
      <c r="CT1203" s="56"/>
      <c r="CU1203" s="56"/>
      <c r="CV1203" s="56"/>
      <c r="CW1203" s="56"/>
      <c r="CX1203" s="56"/>
      <c r="CY1203" s="56"/>
      <c r="CZ1203" s="56"/>
      <c r="DA1203" s="56"/>
      <c r="DB1203" s="56"/>
      <c r="DC1203" s="56"/>
      <c r="DD1203" s="56"/>
      <c r="DE1203" s="56"/>
      <c r="DF1203" s="56"/>
      <c r="DG1203" s="56"/>
      <c r="DH1203" s="56"/>
      <c r="DI1203" s="56"/>
      <c r="DJ1203" s="56"/>
      <c r="DK1203" s="56"/>
      <c r="DL1203" s="56"/>
      <c r="DM1203" s="56"/>
      <c r="DN1203" s="56"/>
      <c r="DO1203" s="56"/>
      <c r="DP1203" s="56"/>
      <c r="DQ1203" s="56"/>
      <c r="DR1203" s="56"/>
      <c r="DS1203" s="56"/>
      <c r="DT1203" s="56"/>
      <c r="DU1203" s="56"/>
      <c r="DV1203" s="56"/>
      <c r="DW1203" s="56"/>
      <c r="DX1203" s="56"/>
      <c r="DY1203" s="56"/>
      <c r="DZ1203" s="56"/>
      <c r="EA1203" s="56"/>
      <c r="EB1203" s="56"/>
      <c r="EC1203" s="56"/>
      <c r="ED1203" s="56"/>
      <c r="EE1203" s="56"/>
      <c r="EF1203" s="56"/>
      <c r="EG1203" s="56"/>
      <c r="EH1203" s="56"/>
      <c r="EI1203" s="56"/>
      <c r="EJ1203" s="56"/>
      <c r="EK1203" s="56"/>
      <c r="EL1203" s="56"/>
      <c r="EM1203" s="56"/>
      <c r="EN1203" s="56"/>
      <c r="EO1203" s="56"/>
      <c r="EP1203" s="56"/>
      <c r="EQ1203" s="56"/>
      <c r="ER1203" s="56"/>
      <c r="ES1203" s="56"/>
      <c r="ET1203" s="56"/>
      <c r="EU1203" s="56"/>
      <c r="EV1203" s="56"/>
      <c r="EW1203" s="56"/>
      <c r="EX1203" s="56"/>
      <c r="EY1203" s="56"/>
      <c r="EZ1203" s="56"/>
      <c r="FA1203" s="56"/>
      <c r="FB1203" s="56"/>
      <c r="FC1203" s="56"/>
      <c r="FD1203" s="56"/>
      <c r="FE1203" s="56"/>
      <c r="FF1203" s="56"/>
      <c r="FG1203" s="56"/>
      <c r="FH1203" s="56"/>
      <c r="FI1203" s="56"/>
      <c r="FJ1203" s="56"/>
      <c r="FK1203" s="56"/>
      <c r="FL1203" s="56"/>
      <c r="FM1203" s="56"/>
      <c r="FN1203" s="56"/>
      <c r="FO1203" s="56"/>
      <c r="FP1203" s="56"/>
      <c r="FQ1203" s="56"/>
      <c r="FR1203" s="56"/>
      <c r="FS1203" s="56"/>
      <c r="FT1203" s="56"/>
      <c r="FU1203" s="56"/>
      <c r="FV1203" s="56"/>
      <c r="FW1203" s="56"/>
      <c r="FX1203" s="56"/>
      <c r="FY1203" s="56"/>
      <c r="FZ1203" s="56"/>
      <c r="GA1203" s="56"/>
      <c r="GB1203" s="56"/>
      <c r="GC1203" s="56"/>
      <c r="GD1203" s="56"/>
      <c r="GE1203" s="56"/>
      <c r="GF1203" s="56"/>
      <c r="GG1203" s="56"/>
      <c r="GH1203" s="56"/>
      <c r="GI1203" s="56"/>
      <c r="GJ1203" s="56"/>
      <c r="GK1203" s="56"/>
      <c r="GL1203" s="56"/>
      <c r="GM1203" s="56"/>
      <c r="GN1203" s="56"/>
      <c r="GO1203" s="56"/>
      <c r="GP1203" s="56"/>
      <c r="GQ1203" s="56"/>
      <c r="GR1203" s="56"/>
      <c r="GS1203" s="56"/>
      <c r="GT1203" s="56"/>
      <c r="GU1203" s="56"/>
      <c r="GV1203" s="56"/>
      <c r="GW1203" s="56"/>
      <c r="GX1203" s="56"/>
      <c r="GY1203" s="56"/>
      <c r="GZ1203" s="56"/>
      <c r="HA1203" s="56"/>
      <c r="HB1203" s="56"/>
      <c r="HC1203" s="56"/>
      <c r="HD1203" s="56"/>
      <c r="HE1203" s="56"/>
      <c r="HF1203" s="56"/>
      <c r="HG1203" s="56"/>
      <c r="HH1203" s="56"/>
      <c r="HI1203" s="56"/>
      <c r="HJ1203" s="56"/>
      <c r="HK1203" s="56"/>
      <c r="HL1203" s="56"/>
      <c r="HM1203" s="56"/>
    </row>
    <row r="1204" spans="2:221" x14ac:dyDescent="0.25">
      <c r="B1204" s="56"/>
      <c r="C1204" s="56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56"/>
      <c r="Q1204" s="56"/>
      <c r="R1204" s="56"/>
      <c r="S1204" s="56"/>
      <c r="T1204" s="56"/>
      <c r="U1204" s="56"/>
      <c r="V1204" s="56"/>
      <c r="W1204" s="56"/>
      <c r="X1204" s="56"/>
      <c r="Y1204" s="56"/>
      <c r="Z1204" s="56"/>
      <c r="AA1204" s="56"/>
      <c r="AB1204" s="56"/>
      <c r="AC1204" s="56"/>
      <c r="AD1204" s="56"/>
      <c r="AE1204" s="56"/>
      <c r="AF1204" s="56"/>
      <c r="AG1204" s="56"/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  <c r="AY1204" s="56"/>
      <c r="AZ1204" s="56"/>
      <c r="BA1204" s="56"/>
      <c r="BB1204" s="56"/>
      <c r="BC1204" s="56"/>
      <c r="BD1204" s="56"/>
      <c r="BE1204" s="56"/>
      <c r="BF1204" s="56"/>
      <c r="BG1204" s="56"/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56"/>
      <c r="BS1204" s="56"/>
      <c r="BT1204" s="56"/>
      <c r="BU1204" s="56"/>
      <c r="BV1204" s="56"/>
      <c r="BW1204" s="56"/>
      <c r="BX1204" s="56"/>
      <c r="BY1204" s="56"/>
      <c r="BZ1204" s="56"/>
      <c r="CA1204" s="56"/>
      <c r="CB1204" s="56"/>
      <c r="CC1204" s="56"/>
      <c r="CD1204" s="56"/>
      <c r="CE1204" s="56"/>
      <c r="CF1204" s="56"/>
      <c r="CG1204" s="56"/>
      <c r="CH1204" s="56"/>
      <c r="CI1204" s="56"/>
      <c r="CJ1204" s="56"/>
      <c r="CK1204" s="56"/>
      <c r="CL1204" s="56"/>
      <c r="CM1204" s="56"/>
      <c r="CN1204" s="56"/>
      <c r="CO1204" s="56"/>
      <c r="CP1204" s="56"/>
      <c r="CQ1204" s="56"/>
      <c r="CR1204" s="56"/>
      <c r="CS1204" s="56"/>
      <c r="CT1204" s="56"/>
      <c r="CU1204" s="56"/>
      <c r="CV1204" s="56"/>
      <c r="CW1204" s="56"/>
      <c r="CX1204" s="56"/>
      <c r="CY1204" s="56"/>
      <c r="CZ1204" s="56"/>
      <c r="DA1204" s="56"/>
      <c r="DB1204" s="56"/>
      <c r="DC1204" s="56"/>
      <c r="DD1204" s="56"/>
      <c r="DE1204" s="56"/>
      <c r="DF1204" s="56"/>
      <c r="DG1204" s="56"/>
      <c r="DH1204" s="56"/>
      <c r="DI1204" s="56"/>
      <c r="DJ1204" s="56"/>
      <c r="DK1204" s="56"/>
      <c r="DL1204" s="56"/>
      <c r="DM1204" s="56"/>
      <c r="DN1204" s="56"/>
      <c r="DO1204" s="56"/>
      <c r="DP1204" s="56"/>
      <c r="DQ1204" s="56"/>
      <c r="DR1204" s="56"/>
      <c r="DS1204" s="56"/>
      <c r="DT1204" s="56"/>
      <c r="DU1204" s="56"/>
      <c r="DV1204" s="56"/>
      <c r="DW1204" s="56"/>
      <c r="DX1204" s="56"/>
      <c r="DY1204" s="56"/>
      <c r="DZ1204" s="56"/>
      <c r="EA1204" s="56"/>
      <c r="EB1204" s="56"/>
      <c r="EC1204" s="56"/>
      <c r="ED1204" s="56"/>
      <c r="EE1204" s="56"/>
      <c r="EF1204" s="56"/>
      <c r="EG1204" s="56"/>
      <c r="EH1204" s="56"/>
      <c r="EI1204" s="56"/>
      <c r="EJ1204" s="56"/>
      <c r="EK1204" s="56"/>
      <c r="EL1204" s="56"/>
      <c r="EM1204" s="56"/>
      <c r="EN1204" s="56"/>
      <c r="EO1204" s="56"/>
      <c r="EP1204" s="56"/>
      <c r="EQ1204" s="56"/>
      <c r="ER1204" s="56"/>
      <c r="ES1204" s="56"/>
      <c r="ET1204" s="56"/>
      <c r="EU1204" s="56"/>
      <c r="EV1204" s="56"/>
      <c r="EW1204" s="56"/>
      <c r="EX1204" s="56"/>
      <c r="EY1204" s="56"/>
      <c r="EZ1204" s="56"/>
      <c r="FA1204" s="56"/>
      <c r="FB1204" s="56"/>
      <c r="FC1204" s="56"/>
      <c r="FD1204" s="56"/>
      <c r="FE1204" s="56"/>
      <c r="FF1204" s="56"/>
      <c r="FG1204" s="56"/>
      <c r="FH1204" s="56"/>
      <c r="FI1204" s="56"/>
      <c r="FJ1204" s="56"/>
      <c r="FK1204" s="56"/>
      <c r="FL1204" s="56"/>
      <c r="FM1204" s="56"/>
      <c r="FN1204" s="56"/>
      <c r="FO1204" s="56"/>
      <c r="FP1204" s="56"/>
      <c r="FQ1204" s="56"/>
      <c r="FR1204" s="56"/>
      <c r="FS1204" s="56"/>
      <c r="FT1204" s="56"/>
      <c r="FU1204" s="56"/>
      <c r="FV1204" s="56"/>
      <c r="FW1204" s="56"/>
      <c r="FX1204" s="56"/>
      <c r="FY1204" s="56"/>
      <c r="FZ1204" s="56"/>
      <c r="GA1204" s="56"/>
      <c r="GB1204" s="56"/>
      <c r="GC1204" s="56"/>
      <c r="GD1204" s="56"/>
      <c r="GE1204" s="56"/>
      <c r="GF1204" s="56"/>
      <c r="GG1204" s="56"/>
      <c r="GH1204" s="56"/>
      <c r="GI1204" s="56"/>
      <c r="GJ1204" s="56"/>
      <c r="GK1204" s="56"/>
      <c r="GL1204" s="56"/>
      <c r="GM1204" s="56"/>
      <c r="GN1204" s="56"/>
      <c r="GO1204" s="56"/>
      <c r="GP1204" s="56"/>
      <c r="GQ1204" s="56"/>
      <c r="GR1204" s="56"/>
      <c r="GS1204" s="56"/>
      <c r="GT1204" s="56"/>
      <c r="GU1204" s="56"/>
      <c r="GV1204" s="56"/>
      <c r="GW1204" s="56"/>
      <c r="GX1204" s="56"/>
      <c r="GY1204" s="56"/>
      <c r="GZ1204" s="56"/>
      <c r="HA1204" s="56"/>
      <c r="HB1204" s="56"/>
      <c r="HC1204" s="56"/>
      <c r="HD1204" s="56"/>
      <c r="HE1204" s="56"/>
      <c r="HF1204" s="56"/>
      <c r="HG1204" s="56"/>
      <c r="HH1204" s="56"/>
      <c r="HI1204" s="56"/>
      <c r="HJ1204" s="56"/>
      <c r="HK1204" s="56"/>
      <c r="HL1204" s="56"/>
      <c r="HM1204" s="56"/>
    </row>
    <row r="1205" spans="2:221" x14ac:dyDescent="0.25"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  <c r="O1205" s="56"/>
      <c r="P1205" s="56"/>
      <c r="Q1205" s="56"/>
      <c r="R1205" s="56"/>
      <c r="S1205" s="56"/>
      <c r="T1205" s="56"/>
      <c r="U1205" s="56"/>
      <c r="V1205" s="56"/>
      <c r="W1205" s="56"/>
      <c r="X1205" s="56"/>
      <c r="Y1205" s="56"/>
      <c r="Z1205" s="56"/>
      <c r="AA1205" s="56"/>
      <c r="AB1205" s="56"/>
      <c r="AC1205" s="56"/>
      <c r="AD1205" s="56"/>
      <c r="AE1205" s="56"/>
      <c r="AF1205" s="56"/>
      <c r="AG1205" s="56"/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  <c r="BU1205" s="56"/>
      <c r="BV1205" s="56"/>
      <c r="BW1205" s="56"/>
      <c r="BX1205" s="56"/>
      <c r="BY1205" s="56"/>
      <c r="BZ1205" s="56"/>
      <c r="CA1205" s="56"/>
      <c r="CB1205" s="56"/>
      <c r="CC1205" s="56"/>
      <c r="CD1205" s="56"/>
      <c r="CE1205" s="56"/>
      <c r="CF1205" s="56"/>
      <c r="CG1205" s="56"/>
      <c r="CH1205" s="56"/>
      <c r="CI1205" s="56"/>
      <c r="CJ1205" s="56"/>
      <c r="CK1205" s="56"/>
      <c r="CL1205" s="56"/>
      <c r="CM1205" s="56"/>
      <c r="CN1205" s="56"/>
      <c r="CO1205" s="56"/>
      <c r="CP1205" s="56"/>
      <c r="CQ1205" s="56"/>
      <c r="CR1205" s="56"/>
      <c r="CS1205" s="56"/>
      <c r="CT1205" s="56"/>
      <c r="CU1205" s="56"/>
      <c r="CV1205" s="56"/>
      <c r="CW1205" s="56"/>
      <c r="CX1205" s="56"/>
      <c r="CY1205" s="56"/>
      <c r="CZ1205" s="56"/>
      <c r="DA1205" s="56"/>
      <c r="DB1205" s="56"/>
      <c r="DC1205" s="56"/>
      <c r="DD1205" s="56"/>
      <c r="DE1205" s="56"/>
      <c r="DF1205" s="56"/>
      <c r="DG1205" s="56"/>
      <c r="DH1205" s="56"/>
      <c r="DI1205" s="56"/>
      <c r="DJ1205" s="56"/>
      <c r="DK1205" s="56"/>
      <c r="DL1205" s="56"/>
      <c r="DM1205" s="56"/>
      <c r="DN1205" s="56"/>
      <c r="DO1205" s="56"/>
      <c r="DP1205" s="56"/>
      <c r="DQ1205" s="56"/>
      <c r="DR1205" s="56"/>
      <c r="DS1205" s="56"/>
      <c r="DT1205" s="56"/>
      <c r="DU1205" s="56"/>
      <c r="DV1205" s="56"/>
      <c r="DW1205" s="56"/>
      <c r="DX1205" s="56"/>
      <c r="DY1205" s="56"/>
      <c r="DZ1205" s="56"/>
      <c r="EA1205" s="56"/>
      <c r="EB1205" s="56"/>
      <c r="EC1205" s="56"/>
      <c r="ED1205" s="56"/>
      <c r="EE1205" s="56"/>
      <c r="EF1205" s="56"/>
      <c r="EG1205" s="56"/>
      <c r="EH1205" s="56"/>
      <c r="EI1205" s="56"/>
      <c r="EJ1205" s="56"/>
      <c r="EK1205" s="56"/>
      <c r="EL1205" s="56"/>
      <c r="EM1205" s="56"/>
      <c r="EN1205" s="56"/>
      <c r="EO1205" s="56"/>
      <c r="EP1205" s="56"/>
      <c r="EQ1205" s="56"/>
      <c r="ER1205" s="56"/>
      <c r="ES1205" s="56"/>
      <c r="ET1205" s="56"/>
      <c r="EU1205" s="56"/>
      <c r="EV1205" s="56"/>
      <c r="EW1205" s="56"/>
      <c r="EX1205" s="56"/>
      <c r="EY1205" s="56"/>
      <c r="EZ1205" s="56"/>
      <c r="FA1205" s="56"/>
      <c r="FB1205" s="56"/>
      <c r="FC1205" s="56"/>
      <c r="FD1205" s="56"/>
      <c r="FE1205" s="56"/>
      <c r="FF1205" s="56"/>
      <c r="FG1205" s="56"/>
      <c r="FH1205" s="56"/>
      <c r="FI1205" s="56"/>
      <c r="FJ1205" s="56"/>
      <c r="FK1205" s="56"/>
      <c r="FL1205" s="56"/>
      <c r="FM1205" s="56"/>
      <c r="FN1205" s="56"/>
      <c r="FO1205" s="56"/>
      <c r="FP1205" s="56"/>
      <c r="FQ1205" s="56"/>
      <c r="FR1205" s="56"/>
      <c r="FS1205" s="56"/>
      <c r="FT1205" s="56"/>
      <c r="FU1205" s="56"/>
      <c r="FV1205" s="56"/>
      <c r="FW1205" s="56"/>
      <c r="FX1205" s="56"/>
      <c r="FY1205" s="56"/>
      <c r="FZ1205" s="56"/>
      <c r="GA1205" s="56"/>
      <c r="GB1205" s="56"/>
      <c r="GC1205" s="56"/>
      <c r="GD1205" s="56"/>
      <c r="GE1205" s="56"/>
      <c r="GF1205" s="56"/>
      <c r="GG1205" s="56"/>
      <c r="GH1205" s="56"/>
      <c r="GI1205" s="56"/>
      <c r="GJ1205" s="56"/>
      <c r="GK1205" s="56"/>
      <c r="GL1205" s="56"/>
      <c r="GM1205" s="56"/>
      <c r="GN1205" s="56"/>
      <c r="GO1205" s="56"/>
      <c r="GP1205" s="56"/>
      <c r="GQ1205" s="56"/>
      <c r="GR1205" s="56"/>
      <c r="GS1205" s="56"/>
      <c r="GT1205" s="56"/>
      <c r="GU1205" s="56"/>
      <c r="GV1205" s="56"/>
      <c r="GW1205" s="56"/>
      <c r="GX1205" s="56"/>
      <c r="GY1205" s="56"/>
      <c r="GZ1205" s="56"/>
      <c r="HA1205" s="56"/>
      <c r="HB1205" s="56"/>
      <c r="HC1205" s="56"/>
      <c r="HD1205" s="56"/>
      <c r="HE1205" s="56"/>
      <c r="HF1205" s="56"/>
      <c r="HG1205" s="56"/>
      <c r="HH1205" s="56"/>
      <c r="HI1205" s="56"/>
      <c r="HJ1205" s="56"/>
      <c r="HK1205" s="56"/>
      <c r="HL1205" s="56"/>
      <c r="HM1205" s="56"/>
    </row>
    <row r="1206" spans="2:221" x14ac:dyDescent="0.25">
      <c r="B1206" s="56"/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  <c r="O1206" s="56"/>
      <c r="P1206" s="56"/>
      <c r="Q1206" s="56"/>
      <c r="R1206" s="56"/>
      <c r="S1206" s="56"/>
      <c r="T1206" s="56"/>
      <c r="U1206" s="56"/>
      <c r="V1206" s="56"/>
      <c r="W1206" s="56"/>
      <c r="X1206" s="56"/>
      <c r="Y1206" s="56"/>
      <c r="Z1206" s="56"/>
      <c r="AA1206" s="56"/>
      <c r="AB1206" s="56"/>
      <c r="AC1206" s="56"/>
      <c r="AD1206" s="56"/>
      <c r="AE1206" s="56"/>
      <c r="AF1206" s="56"/>
      <c r="AG1206" s="56"/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  <c r="AY1206" s="56"/>
      <c r="AZ1206" s="56"/>
      <c r="BA1206" s="56"/>
      <c r="BB1206" s="56"/>
      <c r="BC1206" s="56"/>
      <c r="BD1206" s="56"/>
      <c r="BE1206" s="56"/>
      <c r="BF1206" s="56"/>
      <c r="BG1206" s="56"/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56"/>
      <c r="BS1206" s="56"/>
      <c r="BT1206" s="56"/>
      <c r="BU1206" s="56"/>
      <c r="BV1206" s="56"/>
      <c r="BW1206" s="56"/>
      <c r="BX1206" s="56"/>
      <c r="BY1206" s="56"/>
      <c r="BZ1206" s="56"/>
      <c r="CA1206" s="56"/>
      <c r="CB1206" s="56"/>
      <c r="CC1206" s="56"/>
      <c r="CD1206" s="56"/>
      <c r="CE1206" s="56"/>
      <c r="CF1206" s="56"/>
      <c r="CG1206" s="56"/>
      <c r="CH1206" s="56"/>
      <c r="CI1206" s="56"/>
      <c r="CJ1206" s="56"/>
      <c r="CK1206" s="56"/>
      <c r="CL1206" s="56"/>
      <c r="CM1206" s="56"/>
      <c r="CN1206" s="56"/>
      <c r="CO1206" s="56"/>
      <c r="CP1206" s="56"/>
      <c r="CQ1206" s="56"/>
      <c r="CR1206" s="56"/>
      <c r="CS1206" s="56"/>
      <c r="CT1206" s="56"/>
      <c r="CU1206" s="56"/>
      <c r="CV1206" s="56"/>
      <c r="CW1206" s="56"/>
      <c r="CX1206" s="56"/>
      <c r="CY1206" s="56"/>
      <c r="CZ1206" s="56"/>
      <c r="DA1206" s="56"/>
      <c r="DB1206" s="56"/>
      <c r="DC1206" s="56"/>
      <c r="DD1206" s="56"/>
      <c r="DE1206" s="56"/>
      <c r="DF1206" s="56"/>
      <c r="DG1206" s="56"/>
      <c r="DH1206" s="56"/>
      <c r="DI1206" s="56"/>
      <c r="DJ1206" s="56"/>
      <c r="DK1206" s="56"/>
      <c r="DL1206" s="56"/>
      <c r="DM1206" s="56"/>
      <c r="DN1206" s="56"/>
      <c r="DO1206" s="56"/>
      <c r="DP1206" s="56"/>
      <c r="DQ1206" s="56"/>
      <c r="DR1206" s="56"/>
      <c r="DS1206" s="56"/>
      <c r="DT1206" s="56"/>
      <c r="DU1206" s="56"/>
      <c r="DV1206" s="56"/>
      <c r="DW1206" s="56"/>
      <c r="DX1206" s="56"/>
      <c r="DY1206" s="56"/>
      <c r="DZ1206" s="56"/>
      <c r="EA1206" s="56"/>
      <c r="EB1206" s="56"/>
      <c r="EC1206" s="56"/>
      <c r="ED1206" s="56"/>
      <c r="EE1206" s="56"/>
      <c r="EF1206" s="56"/>
      <c r="EG1206" s="56"/>
      <c r="EH1206" s="56"/>
      <c r="EI1206" s="56"/>
      <c r="EJ1206" s="56"/>
      <c r="EK1206" s="56"/>
      <c r="EL1206" s="56"/>
      <c r="EM1206" s="56"/>
      <c r="EN1206" s="56"/>
      <c r="EO1206" s="56"/>
      <c r="EP1206" s="56"/>
      <c r="EQ1206" s="56"/>
      <c r="ER1206" s="56"/>
      <c r="ES1206" s="56"/>
      <c r="ET1206" s="56"/>
      <c r="EU1206" s="56"/>
      <c r="EV1206" s="56"/>
      <c r="EW1206" s="56"/>
      <c r="EX1206" s="56"/>
      <c r="EY1206" s="56"/>
      <c r="EZ1206" s="56"/>
      <c r="FA1206" s="56"/>
      <c r="FB1206" s="56"/>
      <c r="FC1206" s="56"/>
      <c r="FD1206" s="56"/>
      <c r="FE1206" s="56"/>
      <c r="FF1206" s="56"/>
      <c r="FG1206" s="56"/>
      <c r="FH1206" s="56"/>
      <c r="FI1206" s="56"/>
      <c r="FJ1206" s="56"/>
      <c r="FK1206" s="56"/>
      <c r="FL1206" s="56"/>
      <c r="FM1206" s="56"/>
      <c r="FN1206" s="56"/>
      <c r="FO1206" s="56"/>
      <c r="FP1206" s="56"/>
      <c r="FQ1206" s="56"/>
      <c r="FR1206" s="56"/>
      <c r="FS1206" s="56"/>
      <c r="FT1206" s="56"/>
      <c r="FU1206" s="56"/>
      <c r="FV1206" s="56"/>
      <c r="FW1206" s="56"/>
      <c r="FX1206" s="56"/>
      <c r="FY1206" s="56"/>
      <c r="FZ1206" s="56"/>
      <c r="GA1206" s="56"/>
      <c r="GB1206" s="56"/>
      <c r="GC1206" s="56"/>
      <c r="GD1206" s="56"/>
      <c r="GE1206" s="56"/>
      <c r="GF1206" s="56"/>
      <c r="GG1206" s="56"/>
      <c r="GH1206" s="56"/>
      <c r="GI1206" s="56"/>
      <c r="GJ1206" s="56"/>
      <c r="GK1206" s="56"/>
      <c r="GL1206" s="56"/>
      <c r="GM1206" s="56"/>
      <c r="GN1206" s="56"/>
      <c r="GO1206" s="56"/>
      <c r="GP1206" s="56"/>
      <c r="GQ1206" s="56"/>
      <c r="GR1206" s="56"/>
      <c r="GS1206" s="56"/>
      <c r="GT1206" s="56"/>
      <c r="GU1206" s="56"/>
      <c r="GV1206" s="56"/>
      <c r="GW1206" s="56"/>
      <c r="GX1206" s="56"/>
      <c r="GY1206" s="56"/>
      <c r="GZ1206" s="56"/>
      <c r="HA1206" s="56"/>
      <c r="HB1206" s="56"/>
      <c r="HC1206" s="56"/>
      <c r="HD1206" s="56"/>
      <c r="HE1206" s="56"/>
      <c r="HF1206" s="56"/>
      <c r="HG1206" s="56"/>
      <c r="HH1206" s="56"/>
      <c r="HI1206" s="56"/>
      <c r="HJ1206" s="56"/>
      <c r="HK1206" s="56"/>
      <c r="HL1206" s="56"/>
      <c r="HM1206" s="56"/>
    </row>
    <row r="1207" spans="2:221" x14ac:dyDescent="0.25">
      <c r="B1207" s="56"/>
      <c r="C1207" s="56"/>
      <c r="D1207" s="56"/>
      <c r="E1207" s="56"/>
      <c r="F1207" s="56"/>
      <c r="G1207" s="56"/>
      <c r="H1207" s="56"/>
      <c r="I1207" s="56"/>
      <c r="J1207" s="56"/>
      <c r="K1207" s="56"/>
      <c r="L1207" s="56"/>
      <c r="M1207" s="56"/>
      <c r="N1207" s="56"/>
      <c r="O1207" s="56"/>
      <c r="P1207" s="56"/>
      <c r="Q1207" s="56"/>
      <c r="R1207" s="56"/>
      <c r="S1207" s="56"/>
      <c r="T1207" s="56"/>
      <c r="U1207" s="56"/>
      <c r="V1207" s="56"/>
      <c r="W1207" s="56"/>
      <c r="X1207" s="56"/>
      <c r="Y1207" s="56"/>
      <c r="Z1207" s="56"/>
      <c r="AA1207" s="56"/>
      <c r="AB1207" s="56"/>
      <c r="AC1207" s="56"/>
      <c r="AD1207" s="56"/>
      <c r="AE1207" s="56"/>
      <c r="AF1207" s="56"/>
      <c r="AG1207" s="56"/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  <c r="AY1207" s="56"/>
      <c r="AZ1207" s="56"/>
      <c r="BA1207" s="56"/>
      <c r="BB1207" s="56"/>
      <c r="BC1207" s="56"/>
      <c r="BD1207" s="56"/>
      <c r="BE1207" s="56"/>
      <c r="BF1207" s="56"/>
      <c r="BG1207" s="56"/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56"/>
      <c r="BS1207" s="56"/>
      <c r="BT1207" s="56"/>
      <c r="BU1207" s="56"/>
      <c r="BV1207" s="56"/>
      <c r="BW1207" s="56"/>
      <c r="BX1207" s="56"/>
      <c r="BY1207" s="56"/>
      <c r="BZ1207" s="56"/>
      <c r="CA1207" s="56"/>
      <c r="CB1207" s="56"/>
      <c r="CC1207" s="56"/>
      <c r="CD1207" s="56"/>
      <c r="CE1207" s="56"/>
      <c r="CF1207" s="56"/>
      <c r="CG1207" s="56"/>
      <c r="CH1207" s="56"/>
      <c r="CI1207" s="56"/>
      <c r="CJ1207" s="56"/>
      <c r="CK1207" s="56"/>
      <c r="CL1207" s="56"/>
      <c r="CM1207" s="56"/>
      <c r="CN1207" s="56"/>
      <c r="CO1207" s="56"/>
      <c r="CP1207" s="56"/>
      <c r="CQ1207" s="56"/>
      <c r="CR1207" s="56"/>
      <c r="CS1207" s="56"/>
      <c r="CT1207" s="56"/>
      <c r="CU1207" s="56"/>
      <c r="CV1207" s="56"/>
      <c r="CW1207" s="56"/>
      <c r="CX1207" s="56"/>
      <c r="CY1207" s="56"/>
      <c r="CZ1207" s="56"/>
      <c r="DA1207" s="56"/>
      <c r="DB1207" s="56"/>
      <c r="DC1207" s="56"/>
      <c r="DD1207" s="56"/>
      <c r="DE1207" s="56"/>
      <c r="DF1207" s="56"/>
      <c r="DG1207" s="56"/>
      <c r="DH1207" s="56"/>
      <c r="DI1207" s="56"/>
      <c r="DJ1207" s="56"/>
      <c r="DK1207" s="56"/>
      <c r="DL1207" s="56"/>
      <c r="DM1207" s="56"/>
      <c r="DN1207" s="56"/>
      <c r="DO1207" s="56"/>
      <c r="DP1207" s="56"/>
      <c r="DQ1207" s="56"/>
      <c r="DR1207" s="56"/>
      <c r="DS1207" s="56"/>
      <c r="DT1207" s="56"/>
      <c r="DU1207" s="56"/>
      <c r="DV1207" s="56"/>
      <c r="DW1207" s="56"/>
      <c r="DX1207" s="56"/>
      <c r="DY1207" s="56"/>
      <c r="DZ1207" s="56"/>
      <c r="EA1207" s="56"/>
      <c r="EB1207" s="56"/>
      <c r="EC1207" s="56"/>
      <c r="ED1207" s="56"/>
      <c r="EE1207" s="56"/>
      <c r="EF1207" s="56"/>
      <c r="EG1207" s="56"/>
      <c r="EH1207" s="56"/>
      <c r="EI1207" s="56"/>
      <c r="EJ1207" s="56"/>
      <c r="EK1207" s="56"/>
      <c r="EL1207" s="56"/>
      <c r="EM1207" s="56"/>
      <c r="EN1207" s="56"/>
      <c r="EO1207" s="56"/>
      <c r="EP1207" s="56"/>
      <c r="EQ1207" s="56"/>
      <c r="ER1207" s="56"/>
      <c r="ES1207" s="56"/>
      <c r="ET1207" s="56"/>
      <c r="EU1207" s="56"/>
      <c r="EV1207" s="56"/>
      <c r="EW1207" s="56"/>
      <c r="EX1207" s="56"/>
      <c r="EY1207" s="56"/>
      <c r="EZ1207" s="56"/>
      <c r="FA1207" s="56"/>
      <c r="FB1207" s="56"/>
      <c r="FC1207" s="56"/>
      <c r="FD1207" s="56"/>
      <c r="FE1207" s="56"/>
      <c r="FF1207" s="56"/>
      <c r="FG1207" s="56"/>
      <c r="FH1207" s="56"/>
      <c r="FI1207" s="56"/>
      <c r="FJ1207" s="56"/>
      <c r="FK1207" s="56"/>
      <c r="FL1207" s="56"/>
      <c r="FM1207" s="56"/>
      <c r="FN1207" s="56"/>
      <c r="FO1207" s="56"/>
      <c r="FP1207" s="56"/>
      <c r="FQ1207" s="56"/>
      <c r="FR1207" s="56"/>
      <c r="FS1207" s="56"/>
      <c r="FT1207" s="56"/>
      <c r="FU1207" s="56"/>
      <c r="FV1207" s="56"/>
      <c r="FW1207" s="56"/>
      <c r="FX1207" s="56"/>
      <c r="FY1207" s="56"/>
      <c r="FZ1207" s="56"/>
      <c r="GA1207" s="56"/>
      <c r="GB1207" s="56"/>
      <c r="GC1207" s="56"/>
      <c r="GD1207" s="56"/>
      <c r="GE1207" s="56"/>
      <c r="GF1207" s="56"/>
      <c r="GG1207" s="56"/>
      <c r="GH1207" s="56"/>
      <c r="GI1207" s="56"/>
      <c r="GJ1207" s="56"/>
      <c r="GK1207" s="56"/>
      <c r="GL1207" s="56"/>
      <c r="GM1207" s="56"/>
      <c r="GN1207" s="56"/>
      <c r="GO1207" s="56"/>
      <c r="GP1207" s="56"/>
      <c r="GQ1207" s="56"/>
      <c r="GR1207" s="56"/>
      <c r="GS1207" s="56"/>
      <c r="GT1207" s="56"/>
      <c r="GU1207" s="56"/>
      <c r="GV1207" s="56"/>
      <c r="GW1207" s="56"/>
      <c r="GX1207" s="56"/>
      <c r="GY1207" s="56"/>
      <c r="GZ1207" s="56"/>
      <c r="HA1207" s="56"/>
      <c r="HB1207" s="56"/>
      <c r="HC1207" s="56"/>
      <c r="HD1207" s="56"/>
      <c r="HE1207" s="56"/>
      <c r="HF1207" s="56"/>
      <c r="HG1207" s="56"/>
      <c r="HH1207" s="56"/>
      <c r="HI1207" s="56"/>
      <c r="HJ1207" s="56"/>
      <c r="HK1207" s="56"/>
      <c r="HL1207" s="56"/>
      <c r="HM1207" s="56"/>
    </row>
    <row r="1208" spans="2:221" x14ac:dyDescent="0.25">
      <c r="B1208" s="56"/>
      <c r="C1208" s="56"/>
      <c r="D1208" s="56"/>
      <c r="E1208" s="56"/>
      <c r="F1208" s="56"/>
      <c r="G1208" s="56"/>
      <c r="H1208" s="56"/>
      <c r="I1208" s="56"/>
      <c r="J1208" s="56"/>
      <c r="K1208" s="56"/>
      <c r="L1208" s="56"/>
      <c r="M1208" s="56"/>
      <c r="N1208" s="56"/>
      <c r="O1208" s="56"/>
      <c r="P1208" s="56"/>
      <c r="Q1208" s="56"/>
      <c r="R1208" s="56"/>
      <c r="S1208" s="56"/>
      <c r="T1208" s="56"/>
      <c r="U1208" s="56"/>
      <c r="V1208" s="56"/>
      <c r="W1208" s="56"/>
      <c r="X1208" s="56"/>
      <c r="Y1208" s="56"/>
      <c r="Z1208" s="56"/>
      <c r="AA1208" s="56"/>
      <c r="AB1208" s="56"/>
      <c r="AC1208" s="56"/>
      <c r="AD1208" s="56"/>
      <c r="AE1208" s="56"/>
      <c r="AF1208" s="56"/>
      <c r="AG1208" s="56"/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/>
      <c r="BF1208" s="56"/>
      <c r="BG1208" s="56"/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  <c r="BU1208" s="56"/>
      <c r="BV1208" s="56"/>
      <c r="BW1208" s="56"/>
      <c r="BX1208" s="56"/>
      <c r="BY1208" s="56"/>
      <c r="BZ1208" s="56"/>
      <c r="CA1208" s="56"/>
      <c r="CB1208" s="56"/>
      <c r="CC1208" s="56"/>
      <c r="CD1208" s="56"/>
      <c r="CE1208" s="56"/>
      <c r="CF1208" s="56"/>
      <c r="CG1208" s="56"/>
      <c r="CH1208" s="56"/>
      <c r="CI1208" s="56"/>
      <c r="CJ1208" s="56"/>
      <c r="CK1208" s="56"/>
      <c r="CL1208" s="56"/>
      <c r="CM1208" s="56"/>
      <c r="CN1208" s="56"/>
      <c r="CO1208" s="56"/>
      <c r="CP1208" s="56"/>
      <c r="CQ1208" s="56"/>
      <c r="CR1208" s="56"/>
      <c r="CS1208" s="56"/>
      <c r="CT1208" s="56"/>
      <c r="CU1208" s="56"/>
      <c r="CV1208" s="56"/>
      <c r="CW1208" s="56"/>
      <c r="CX1208" s="56"/>
      <c r="CY1208" s="56"/>
      <c r="CZ1208" s="56"/>
      <c r="DA1208" s="56"/>
      <c r="DB1208" s="56"/>
      <c r="DC1208" s="56"/>
      <c r="DD1208" s="56"/>
      <c r="DE1208" s="56"/>
      <c r="DF1208" s="56"/>
      <c r="DG1208" s="56"/>
      <c r="DH1208" s="56"/>
      <c r="DI1208" s="56"/>
      <c r="DJ1208" s="56"/>
      <c r="DK1208" s="56"/>
      <c r="DL1208" s="56"/>
      <c r="DM1208" s="56"/>
      <c r="DN1208" s="56"/>
      <c r="DO1208" s="56"/>
      <c r="DP1208" s="56"/>
      <c r="DQ1208" s="56"/>
      <c r="DR1208" s="56"/>
      <c r="DS1208" s="56"/>
      <c r="DT1208" s="56"/>
      <c r="DU1208" s="56"/>
      <c r="DV1208" s="56"/>
      <c r="DW1208" s="56"/>
      <c r="DX1208" s="56"/>
      <c r="DY1208" s="56"/>
      <c r="DZ1208" s="56"/>
      <c r="EA1208" s="56"/>
      <c r="EB1208" s="56"/>
      <c r="EC1208" s="56"/>
      <c r="ED1208" s="56"/>
      <c r="EE1208" s="56"/>
      <c r="EF1208" s="56"/>
      <c r="EG1208" s="56"/>
      <c r="EH1208" s="56"/>
      <c r="EI1208" s="56"/>
      <c r="EJ1208" s="56"/>
      <c r="EK1208" s="56"/>
      <c r="EL1208" s="56"/>
      <c r="EM1208" s="56"/>
      <c r="EN1208" s="56"/>
      <c r="EO1208" s="56"/>
      <c r="EP1208" s="56"/>
      <c r="EQ1208" s="56"/>
      <c r="ER1208" s="56"/>
      <c r="ES1208" s="56"/>
      <c r="ET1208" s="56"/>
      <c r="EU1208" s="56"/>
      <c r="EV1208" s="56"/>
      <c r="EW1208" s="56"/>
      <c r="EX1208" s="56"/>
      <c r="EY1208" s="56"/>
      <c r="EZ1208" s="56"/>
      <c r="FA1208" s="56"/>
      <c r="FB1208" s="56"/>
      <c r="FC1208" s="56"/>
      <c r="FD1208" s="56"/>
      <c r="FE1208" s="56"/>
      <c r="FF1208" s="56"/>
      <c r="FG1208" s="56"/>
      <c r="FH1208" s="56"/>
      <c r="FI1208" s="56"/>
      <c r="FJ1208" s="56"/>
      <c r="FK1208" s="56"/>
      <c r="FL1208" s="56"/>
      <c r="FM1208" s="56"/>
      <c r="FN1208" s="56"/>
      <c r="FO1208" s="56"/>
      <c r="FP1208" s="56"/>
      <c r="FQ1208" s="56"/>
      <c r="FR1208" s="56"/>
      <c r="FS1208" s="56"/>
      <c r="FT1208" s="56"/>
      <c r="FU1208" s="56"/>
      <c r="FV1208" s="56"/>
      <c r="FW1208" s="56"/>
      <c r="FX1208" s="56"/>
      <c r="FY1208" s="56"/>
      <c r="FZ1208" s="56"/>
      <c r="GA1208" s="56"/>
      <c r="GB1208" s="56"/>
      <c r="GC1208" s="56"/>
      <c r="GD1208" s="56"/>
      <c r="GE1208" s="56"/>
      <c r="GF1208" s="56"/>
      <c r="GG1208" s="56"/>
      <c r="GH1208" s="56"/>
      <c r="GI1208" s="56"/>
      <c r="GJ1208" s="56"/>
      <c r="GK1208" s="56"/>
      <c r="GL1208" s="56"/>
      <c r="GM1208" s="56"/>
      <c r="GN1208" s="56"/>
      <c r="GO1208" s="56"/>
      <c r="GP1208" s="56"/>
      <c r="GQ1208" s="56"/>
      <c r="GR1208" s="56"/>
      <c r="GS1208" s="56"/>
      <c r="GT1208" s="56"/>
      <c r="GU1208" s="56"/>
      <c r="GV1208" s="56"/>
      <c r="GW1208" s="56"/>
      <c r="GX1208" s="56"/>
      <c r="GY1208" s="56"/>
      <c r="GZ1208" s="56"/>
      <c r="HA1208" s="56"/>
      <c r="HB1208" s="56"/>
      <c r="HC1208" s="56"/>
      <c r="HD1208" s="56"/>
      <c r="HE1208" s="56"/>
      <c r="HF1208" s="56"/>
      <c r="HG1208" s="56"/>
      <c r="HH1208" s="56"/>
      <c r="HI1208" s="56"/>
      <c r="HJ1208" s="56"/>
      <c r="HK1208" s="56"/>
      <c r="HL1208" s="56"/>
      <c r="HM1208" s="56"/>
    </row>
    <row r="1209" spans="2:221" x14ac:dyDescent="0.25">
      <c r="B1209" s="56"/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  <c r="O1209" s="56"/>
      <c r="P1209" s="56"/>
      <c r="Q1209" s="56"/>
      <c r="R1209" s="56"/>
      <c r="S1209" s="56"/>
      <c r="T1209" s="56"/>
      <c r="U1209" s="56"/>
      <c r="V1209" s="56"/>
      <c r="W1209" s="56"/>
      <c r="X1209" s="56"/>
      <c r="Y1209" s="56"/>
      <c r="Z1209" s="56"/>
      <c r="AA1209" s="56"/>
      <c r="AB1209" s="56"/>
      <c r="AC1209" s="56"/>
      <c r="AD1209" s="56"/>
      <c r="AE1209" s="56"/>
      <c r="AF1209" s="56"/>
      <c r="AG1209" s="56"/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  <c r="AY1209" s="56"/>
      <c r="AZ1209" s="56"/>
      <c r="BA1209" s="56"/>
      <c r="BB1209" s="56"/>
      <c r="BC1209" s="56"/>
      <c r="BD1209" s="56"/>
      <c r="BE1209" s="56"/>
      <c r="BF1209" s="56"/>
      <c r="BG1209" s="56"/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56"/>
      <c r="BS1209" s="56"/>
      <c r="BT1209" s="56"/>
      <c r="BU1209" s="56"/>
      <c r="BV1209" s="56"/>
      <c r="BW1209" s="56"/>
      <c r="BX1209" s="56"/>
      <c r="BY1209" s="56"/>
      <c r="BZ1209" s="56"/>
      <c r="CA1209" s="56"/>
      <c r="CB1209" s="56"/>
      <c r="CC1209" s="56"/>
      <c r="CD1209" s="56"/>
      <c r="CE1209" s="56"/>
      <c r="CF1209" s="56"/>
      <c r="CG1209" s="56"/>
      <c r="CH1209" s="56"/>
      <c r="CI1209" s="56"/>
      <c r="CJ1209" s="56"/>
      <c r="CK1209" s="56"/>
      <c r="CL1209" s="56"/>
      <c r="CM1209" s="56"/>
      <c r="CN1209" s="56"/>
      <c r="CO1209" s="56"/>
      <c r="CP1209" s="56"/>
      <c r="CQ1209" s="56"/>
      <c r="CR1209" s="56"/>
      <c r="CS1209" s="56"/>
      <c r="CT1209" s="56"/>
      <c r="CU1209" s="56"/>
      <c r="CV1209" s="56"/>
      <c r="CW1209" s="56"/>
      <c r="CX1209" s="56"/>
      <c r="CY1209" s="56"/>
      <c r="CZ1209" s="56"/>
      <c r="DA1209" s="56"/>
      <c r="DB1209" s="56"/>
      <c r="DC1209" s="56"/>
      <c r="DD1209" s="56"/>
      <c r="DE1209" s="56"/>
      <c r="DF1209" s="56"/>
      <c r="DG1209" s="56"/>
      <c r="DH1209" s="56"/>
      <c r="DI1209" s="56"/>
      <c r="DJ1209" s="56"/>
      <c r="DK1209" s="56"/>
      <c r="DL1209" s="56"/>
      <c r="DM1209" s="56"/>
      <c r="DN1209" s="56"/>
      <c r="DO1209" s="56"/>
      <c r="DP1209" s="56"/>
      <c r="DQ1209" s="56"/>
      <c r="DR1209" s="56"/>
      <c r="DS1209" s="56"/>
      <c r="DT1209" s="56"/>
      <c r="DU1209" s="56"/>
      <c r="DV1209" s="56"/>
      <c r="DW1209" s="56"/>
      <c r="DX1209" s="56"/>
      <c r="DY1209" s="56"/>
      <c r="DZ1209" s="56"/>
      <c r="EA1209" s="56"/>
      <c r="EB1209" s="56"/>
      <c r="EC1209" s="56"/>
      <c r="ED1209" s="56"/>
      <c r="EE1209" s="56"/>
      <c r="EF1209" s="56"/>
      <c r="EG1209" s="56"/>
      <c r="EH1209" s="56"/>
      <c r="EI1209" s="56"/>
      <c r="EJ1209" s="56"/>
      <c r="EK1209" s="56"/>
      <c r="EL1209" s="56"/>
      <c r="EM1209" s="56"/>
      <c r="EN1209" s="56"/>
      <c r="EO1209" s="56"/>
      <c r="EP1209" s="56"/>
      <c r="EQ1209" s="56"/>
      <c r="ER1209" s="56"/>
      <c r="ES1209" s="56"/>
      <c r="ET1209" s="56"/>
      <c r="EU1209" s="56"/>
      <c r="EV1209" s="56"/>
      <c r="EW1209" s="56"/>
      <c r="EX1209" s="56"/>
      <c r="EY1209" s="56"/>
      <c r="EZ1209" s="56"/>
      <c r="FA1209" s="56"/>
      <c r="FB1209" s="56"/>
      <c r="FC1209" s="56"/>
      <c r="FD1209" s="56"/>
      <c r="FE1209" s="56"/>
      <c r="FF1209" s="56"/>
      <c r="FG1209" s="56"/>
      <c r="FH1209" s="56"/>
      <c r="FI1209" s="56"/>
      <c r="FJ1209" s="56"/>
      <c r="FK1209" s="56"/>
      <c r="FL1209" s="56"/>
      <c r="FM1209" s="56"/>
      <c r="FN1209" s="56"/>
      <c r="FO1209" s="56"/>
      <c r="FP1209" s="56"/>
      <c r="FQ1209" s="56"/>
      <c r="FR1209" s="56"/>
      <c r="FS1209" s="56"/>
      <c r="FT1209" s="56"/>
      <c r="FU1209" s="56"/>
      <c r="FV1209" s="56"/>
      <c r="FW1209" s="56"/>
      <c r="FX1209" s="56"/>
      <c r="FY1209" s="56"/>
      <c r="FZ1209" s="56"/>
      <c r="GA1209" s="56"/>
      <c r="GB1209" s="56"/>
      <c r="GC1209" s="56"/>
      <c r="GD1209" s="56"/>
      <c r="GE1209" s="56"/>
      <c r="GF1209" s="56"/>
      <c r="GG1209" s="56"/>
      <c r="GH1209" s="56"/>
      <c r="GI1209" s="56"/>
      <c r="GJ1209" s="56"/>
      <c r="GK1209" s="56"/>
      <c r="GL1209" s="56"/>
      <c r="GM1209" s="56"/>
      <c r="GN1209" s="56"/>
      <c r="GO1209" s="56"/>
      <c r="GP1209" s="56"/>
      <c r="GQ1209" s="56"/>
      <c r="GR1209" s="56"/>
      <c r="GS1209" s="56"/>
      <c r="GT1209" s="56"/>
      <c r="GU1209" s="56"/>
      <c r="GV1209" s="56"/>
      <c r="GW1209" s="56"/>
      <c r="GX1209" s="56"/>
      <c r="GY1209" s="56"/>
      <c r="GZ1209" s="56"/>
      <c r="HA1209" s="56"/>
      <c r="HB1209" s="56"/>
      <c r="HC1209" s="56"/>
      <c r="HD1209" s="56"/>
      <c r="HE1209" s="56"/>
      <c r="HF1209" s="56"/>
      <c r="HG1209" s="56"/>
      <c r="HH1209" s="56"/>
      <c r="HI1209" s="56"/>
      <c r="HJ1209" s="56"/>
      <c r="HK1209" s="56"/>
      <c r="HL1209" s="56"/>
      <c r="HM1209" s="56"/>
    </row>
    <row r="1210" spans="2:221" x14ac:dyDescent="0.25">
      <c r="B1210" s="56"/>
      <c r="C1210" s="56"/>
      <c r="D1210" s="56"/>
      <c r="E1210" s="56"/>
      <c r="F1210" s="56"/>
      <c r="G1210" s="56"/>
      <c r="H1210" s="56"/>
      <c r="I1210" s="56"/>
      <c r="J1210" s="56"/>
      <c r="K1210" s="56"/>
      <c r="L1210" s="56"/>
      <c r="M1210" s="56"/>
      <c r="N1210" s="56"/>
      <c r="O1210" s="56"/>
      <c r="P1210" s="56"/>
      <c r="Q1210" s="56"/>
      <c r="R1210" s="56"/>
      <c r="S1210" s="56"/>
      <c r="T1210" s="56"/>
      <c r="U1210" s="56"/>
      <c r="V1210" s="56"/>
      <c r="W1210" s="56"/>
      <c r="X1210" s="56"/>
      <c r="Y1210" s="56"/>
      <c r="Z1210" s="56"/>
      <c r="AA1210" s="56"/>
      <c r="AB1210" s="56"/>
      <c r="AC1210" s="56"/>
      <c r="AD1210" s="56"/>
      <c r="AE1210" s="56"/>
      <c r="AF1210" s="56"/>
      <c r="AG1210" s="56"/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/>
      <c r="BF1210" s="56"/>
      <c r="BG1210" s="56"/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56"/>
      <c r="BS1210" s="56"/>
      <c r="BT1210" s="56"/>
      <c r="BU1210" s="56"/>
      <c r="BV1210" s="56"/>
      <c r="BW1210" s="56"/>
      <c r="BX1210" s="56"/>
      <c r="BY1210" s="56"/>
      <c r="BZ1210" s="56"/>
      <c r="CA1210" s="56"/>
      <c r="CB1210" s="56"/>
      <c r="CC1210" s="56"/>
      <c r="CD1210" s="56"/>
      <c r="CE1210" s="56"/>
      <c r="CF1210" s="56"/>
      <c r="CG1210" s="56"/>
      <c r="CH1210" s="56"/>
      <c r="CI1210" s="56"/>
      <c r="CJ1210" s="56"/>
      <c r="CK1210" s="56"/>
      <c r="CL1210" s="56"/>
      <c r="CM1210" s="56"/>
      <c r="CN1210" s="56"/>
      <c r="CO1210" s="56"/>
      <c r="CP1210" s="56"/>
      <c r="CQ1210" s="56"/>
      <c r="CR1210" s="56"/>
      <c r="CS1210" s="56"/>
      <c r="CT1210" s="56"/>
      <c r="CU1210" s="56"/>
      <c r="CV1210" s="56"/>
      <c r="CW1210" s="56"/>
      <c r="CX1210" s="56"/>
      <c r="CY1210" s="56"/>
      <c r="CZ1210" s="56"/>
      <c r="DA1210" s="56"/>
      <c r="DB1210" s="56"/>
      <c r="DC1210" s="56"/>
      <c r="DD1210" s="56"/>
      <c r="DE1210" s="56"/>
      <c r="DF1210" s="56"/>
      <c r="DG1210" s="56"/>
      <c r="DH1210" s="56"/>
      <c r="DI1210" s="56"/>
      <c r="DJ1210" s="56"/>
      <c r="DK1210" s="56"/>
      <c r="DL1210" s="56"/>
      <c r="DM1210" s="56"/>
      <c r="DN1210" s="56"/>
      <c r="DO1210" s="56"/>
      <c r="DP1210" s="56"/>
      <c r="DQ1210" s="56"/>
      <c r="DR1210" s="56"/>
      <c r="DS1210" s="56"/>
      <c r="DT1210" s="56"/>
      <c r="DU1210" s="56"/>
      <c r="DV1210" s="56"/>
      <c r="DW1210" s="56"/>
      <c r="DX1210" s="56"/>
      <c r="DY1210" s="56"/>
      <c r="DZ1210" s="56"/>
      <c r="EA1210" s="56"/>
      <c r="EB1210" s="56"/>
      <c r="EC1210" s="56"/>
      <c r="ED1210" s="56"/>
      <c r="EE1210" s="56"/>
      <c r="EF1210" s="56"/>
      <c r="EG1210" s="56"/>
      <c r="EH1210" s="56"/>
      <c r="EI1210" s="56"/>
      <c r="EJ1210" s="56"/>
      <c r="EK1210" s="56"/>
      <c r="EL1210" s="56"/>
      <c r="EM1210" s="56"/>
      <c r="EN1210" s="56"/>
      <c r="EO1210" s="56"/>
      <c r="EP1210" s="56"/>
      <c r="EQ1210" s="56"/>
      <c r="ER1210" s="56"/>
      <c r="ES1210" s="56"/>
      <c r="ET1210" s="56"/>
      <c r="EU1210" s="56"/>
      <c r="EV1210" s="56"/>
      <c r="EW1210" s="56"/>
      <c r="EX1210" s="56"/>
      <c r="EY1210" s="56"/>
      <c r="EZ1210" s="56"/>
      <c r="FA1210" s="56"/>
      <c r="FB1210" s="56"/>
      <c r="FC1210" s="56"/>
      <c r="FD1210" s="56"/>
      <c r="FE1210" s="56"/>
      <c r="FF1210" s="56"/>
      <c r="FG1210" s="56"/>
      <c r="FH1210" s="56"/>
      <c r="FI1210" s="56"/>
      <c r="FJ1210" s="56"/>
      <c r="FK1210" s="56"/>
      <c r="FL1210" s="56"/>
      <c r="FM1210" s="56"/>
      <c r="FN1210" s="56"/>
      <c r="FO1210" s="56"/>
      <c r="FP1210" s="56"/>
      <c r="FQ1210" s="56"/>
      <c r="FR1210" s="56"/>
      <c r="FS1210" s="56"/>
      <c r="FT1210" s="56"/>
      <c r="FU1210" s="56"/>
      <c r="FV1210" s="56"/>
      <c r="FW1210" s="56"/>
      <c r="FX1210" s="56"/>
      <c r="FY1210" s="56"/>
      <c r="FZ1210" s="56"/>
      <c r="GA1210" s="56"/>
      <c r="GB1210" s="56"/>
      <c r="GC1210" s="56"/>
      <c r="GD1210" s="56"/>
      <c r="GE1210" s="56"/>
      <c r="GF1210" s="56"/>
      <c r="GG1210" s="56"/>
      <c r="GH1210" s="56"/>
      <c r="GI1210" s="56"/>
      <c r="GJ1210" s="56"/>
      <c r="GK1210" s="56"/>
      <c r="GL1210" s="56"/>
      <c r="GM1210" s="56"/>
      <c r="GN1210" s="56"/>
      <c r="GO1210" s="56"/>
      <c r="GP1210" s="56"/>
      <c r="GQ1210" s="56"/>
      <c r="GR1210" s="56"/>
      <c r="GS1210" s="56"/>
      <c r="GT1210" s="56"/>
      <c r="GU1210" s="56"/>
      <c r="GV1210" s="56"/>
      <c r="GW1210" s="56"/>
      <c r="GX1210" s="56"/>
      <c r="GY1210" s="56"/>
      <c r="GZ1210" s="56"/>
      <c r="HA1210" s="56"/>
      <c r="HB1210" s="56"/>
      <c r="HC1210" s="56"/>
      <c r="HD1210" s="56"/>
      <c r="HE1210" s="56"/>
      <c r="HF1210" s="56"/>
      <c r="HG1210" s="56"/>
      <c r="HH1210" s="56"/>
      <c r="HI1210" s="56"/>
      <c r="HJ1210" s="56"/>
      <c r="HK1210" s="56"/>
      <c r="HL1210" s="56"/>
      <c r="HM1210" s="56"/>
    </row>
    <row r="1211" spans="2:221" x14ac:dyDescent="0.25">
      <c r="B1211" s="56"/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56"/>
      <c r="Q1211" s="56"/>
      <c r="R1211" s="56"/>
      <c r="S1211" s="56"/>
      <c r="T1211" s="56"/>
      <c r="U1211" s="56"/>
      <c r="V1211" s="56"/>
      <c r="W1211" s="56"/>
      <c r="X1211" s="56"/>
      <c r="Y1211" s="56"/>
      <c r="Z1211" s="56"/>
      <c r="AA1211" s="56"/>
      <c r="AB1211" s="56"/>
      <c r="AC1211" s="56"/>
      <c r="AD1211" s="56"/>
      <c r="AE1211" s="56"/>
      <c r="AF1211" s="56"/>
      <c r="AG1211" s="56"/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  <c r="AY1211" s="56"/>
      <c r="AZ1211" s="56"/>
      <c r="BA1211" s="56"/>
      <c r="BB1211" s="56"/>
      <c r="BC1211" s="56"/>
      <c r="BD1211" s="56"/>
      <c r="BE1211" s="56"/>
      <c r="BF1211" s="56"/>
      <c r="BG1211" s="56"/>
      <c r="BH1211" s="56"/>
      <c r="BI1211" s="56"/>
      <c r="BJ1211" s="56"/>
      <c r="BK1211" s="56"/>
      <c r="BL1211" s="56"/>
      <c r="BM1211" s="56"/>
      <c r="BN1211" s="56"/>
      <c r="BO1211" s="56"/>
      <c r="BP1211" s="56"/>
      <c r="BQ1211" s="56"/>
      <c r="BR1211" s="56"/>
      <c r="BS1211" s="56"/>
      <c r="BT1211" s="56"/>
      <c r="BU1211" s="56"/>
      <c r="BV1211" s="56"/>
      <c r="BW1211" s="56"/>
      <c r="BX1211" s="56"/>
      <c r="BY1211" s="56"/>
      <c r="BZ1211" s="56"/>
      <c r="CA1211" s="56"/>
      <c r="CB1211" s="56"/>
      <c r="CC1211" s="56"/>
      <c r="CD1211" s="56"/>
      <c r="CE1211" s="56"/>
      <c r="CF1211" s="56"/>
      <c r="CG1211" s="56"/>
      <c r="CH1211" s="56"/>
      <c r="CI1211" s="56"/>
      <c r="CJ1211" s="56"/>
      <c r="CK1211" s="56"/>
      <c r="CL1211" s="56"/>
      <c r="CM1211" s="56"/>
      <c r="CN1211" s="56"/>
      <c r="CO1211" s="56"/>
      <c r="CP1211" s="56"/>
      <c r="CQ1211" s="56"/>
      <c r="CR1211" s="56"/>
      <c r="CS1211" s="56"/>
      <c r="CT1211" s="56"/>
      <c r="CU1211" s="56"/>
      <c r="CV1211" s="56"/>
      <c r="CW1211" s="56"/>
      <c r="CX1211" s="56"/>
      <c r="CY1211" s="56"/>
      <c r="CZ1211" s="56"/>
      <c r="DA1211" s="56"/>
      <c r="DB1211" s="56"/>
      <c r="DC1211" s="56"/>
      <c r="DD1211" s="56"/>
      <c r="DE1211" s="56"/>
      <c r="DF1211" s="56"/>
      <c r="DG1211" s="56"/>
      <c r="DH1211" s="56"/>
      <c r="DI1211" s="56"/>
      <c r="DJ1211" s="56"/>
      <c r="DK1211" s="56"/>
      <c r="DL1211" s="56"/>
      <c r="DM1211" s="56"/>
      <c r="DN1211" s="56"/>
      <c r="DO1211" s="56"/>
      <c r="DP1211" s="56"/>
      <c r="DQ1211" s="56"/>
      <c r="DR1211" s="56"/>
      <c r="DS1211" s="56"/>
      <c r="DT1211" s="56"/>
      <c r="DU1211" s="56"/>
      <c r="DV1211" s="56"/>
      <c r="DW1211" s="56"/>
      <c r="DX1211" s="56"/>
      <c r="DY1211" s="56"/>
      <c r="DZ1211" s="56"/>
      <c r="EA1211" s="56"/>
      <c r="EB1211" s="56"/>
      <c r="EC1211" s="56"/>
      <c r="ED1211" s="56"/>
      <c r="EE1211" s="56"/>
      <c r="EF1211" s="56"/>
      <c r="EG1211" s="56"/>
      <c r="EH1211" s="56"/>
      <c r="EI1211" s="56"/>
      <c r="EJ1211" s="56"/>
      <c r="EK1211" s="56"/>
      <c r="EL1211" s="56"/>
      <c r="EM1211" s="56"/>
      <c r="EN1211" s="56"/>
      <c r="EO1211" s="56"/>
      <c r="EP1211" s="56"/>
      <c r="EQ1211" s="56"/>
      <c r="ER1211" s="56"/>
      <c r="ES1211" s="56"/>
      <c r="ET1211" s="56"/>
      <c r="EU1211" s="56"/>
      <c r="EV1211" s="56"/>
      <c r="EW1211" s="56"/>
      <c r="EX1211" s="56"/>
      <c r="EY1211" s="56"/>
      <c r="EZ1211" s="56"/>
      <c r="FA1211" s="56"/>
      <c r="FB1211" s="56"/>
      <c r="FC1211" s="56"/>
      <c r="FD1211" s="56"/>
      <c r="FE1211" s="56"/>
      <c r="FF1211" s="56"/>
      <c r="FG1211" s="56"/>
      <c r="FH1211" s="56"/>
      <c r="FI1211" s="56"/>
      <c r="FJ1211" s="56"/>
      <c r="FK1211" s="56"/>
      <c r="FL1211" s="56"/>
      <c r="FM1211" s="56"/>
      <c r="FN1211" s="56"/>
      <c r="FO1211" s="56"/>
      <c r="FP1211" s="56"/>
      <c r="FQ1211" s="56"/>
      <c r="FR1211" s="56"/>
      <c r="FS1211" s="56"/>
      <c r="FT1211" s="56"/>
      <c r="FU1211" s="56"/>
      <c r="FV1211" s="56"/>
      <c r="FW1211" s="56"/>
      <c r="FX1211" s="56"/>
      <c r="FY1211" s="56"/>
      <c r="FZ1211" s="56"/>
      <c r="GA1211" s="56"/>
      <c r="GB1211" s="56"/>
      <c r="GC1211" s="56"/>
      <c r="GD1211" s="56"/>
      <c r="GE1211" s="56"/>
      <c r="GF1211" s="56"/>
      <c r="GG1211" s="56"/>
      <c r="GH1211" s="56"/>
      <c r="GI1211" s="56"/>
      <c r="GJ1211" s="56"/>
      <c r="GK1211" s="56"/>
      <c r="GL1211" s="56"/>
      <c r="GM1211" s="56"/>
      <c r="GN1211" s="56"/>
      <c r="GO1211" s="56"/>
      <c r="GP1211" s="56"/>
      <c r="GQ1211" s="56"/>
      <c r="GR1211" s="56"/>
      <c r="GS1211" s="56"/>
      <c r="GT1211" s="56"/>
      <c r="GU1211" s="56"/>
      <c r="GV1211" s="56"/>
      <c r="GW1211" s="56"/>
      <c r="GX1211" s="56"/>
      <c r="GY1211" s="56"/>
      <c r="GZ1211" s="56"/>
      <c r="HA1211" s="56"/>
      <c r="HB1211" s="56"/>
      <c r="HC1211" s="56"/>
      <c r="HD1211" s="56"/>
      <c r="HE1211" s="56"/>
      <c r="HF1211" s="56"/>
      <c r="HG1211" s="56"/>
      <c r="HH1211" s="56"/>
      <c r="HI1211" s="56"/>
      <c r="HJ1211" s="56"/>
      <c r="HK1211" s="56"/>
      <c r="HL1211" s="56"/>
      <c r="HM1211" s="56"/>
    </row>
    <row r="1212" spans="2:221" x14ac:dyDescent="0.25">
      <c r="B1212" s="56"/>
      <c r="C1212" s="56"/>
      <c r="D1212" s="56"/>
      <c r="E1212" s="56"/>
      <c r="F1212" s="56"/>
      <c r="G1212" s="56"/>
      <c r="H1212" s="56"/>
      <c r="I1212" s="56"/>
      <c r="J1212" s="56"/>
      <c r="K1212" s="56"/>
      <c r="L1212" s="56"/>
      <c r="M1212" s="56"/>
      <c r="N1212" s="56"/>
      <c r="O1212" s="56"/>
      <c r="P1212" s="56"/>
      <c r="Q1212" s="56"/>
      <c r="R1212" s="56"/>
      <c r="S1212" s="56"/>
      <c r="T1212" s="56"/>
      <c r="U1212" s="56"/>
      <c r="V1212" s="56"/>
      <c r="W1212" s="56"/>
      <c r="X1212" s="56"/>
      <c r="Y1212" s="56"/>
      <c r="Z1212" s="56"/>
      <c r="AA1212" s="56"/>
      <c r="AB1212" s="56"/>
      <c r="AC1212" s="56"/>
      <c r="AD1212" s="56"/>
      <c r="AE1212" s="56"/>
      <c r="AF1212" s="56"/>
      <c r="AG1212" s="56"/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  <c r="AY1212" s="56"/>
      <c r="AZ1212" s="56"/>
      <c r="BA1212" s="56"/>
      <c r="BB1212" s="56"/>
      <c r="BC1212" s="56"/>
      <c r="BD1212" s="56"/>
      <c r="BE1212" s="56"/>
      <c r="BF1212" s="56"/>
      <c r="BG1212" s="56"/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56"/>
      <c r="BS1212" s="56"/>
      <c r="BT1212" s="56"/>
      <c r="BU1212" s="56"/>
      <c r="BV1212" s="56"/>
      <c r="BW1212" s="56"/>
      <c r="BX1212" s="56"/>
      <c r="BY1212" s="56"/>
      <c r="BZ1212" s="56"/>
      <c r="CA1212" s="56"/>
      <c r="CB1212" s="56"/>
      <c r="CC1212" s="56"/>
      <c r="CD1212" s="56"/>
      <c r="CE1212" s="56"/>
      <c r="CF1212" s="56"/>
      <c r="CG1212" s="56"/>
      <c r="CH1212" s="56"/>
      <c r="CI1212" s="56"/>
      <c r="CJ1212" s="56"/>
      <c r="CK1212" s="56"/>
      <c r="CL1212" s="56"/>
      <c r="CM1212" s="56"/>
      <c r="CN1212" s="56"/>
      <c r="CO1212" s="56"/>
      <c r="CP1212" s="56"/>
      <c r="CQ1212" s="56"/>
      <c r="CR1212" s="56"/>
      <c r="CS1212" s="56"/>
      <c r="CT1212" s="56"/>
      <c r="CU1212" s="56"/>
      <c r="CV1212" s="56"/>
      <c r="CW1212" s="56"/>
      <c r="CX1212" s="56"/>
      <c r="CY1212" s="56"/>
      <c r="CZ1212" s="56"/>
      <c r="DA1212" s="56"/>
      <c r="DB1212" s="56"/>
      <c r="DC1212" s="56"/>
      <c r="DD1212" s="56"/>
      <c r="DE1212" s="56"/>
      <c r="DF1212" s="56"/>
      <c r="DG1212" s="56"/>
      <c r="DH1212" s="56"/>
      <c r="DI1212" s="56"/>
      <c r="DJ1212" s="56"/>
      <c r="DK1212" s="56"/>
      <c r="DL1212" s="56"/>
      <c r="DM1212" s="56"/>
      <c r="DN1212" s="56"/>
      <c r="DO1212" s="56"/>
      <c r="DP1212" s="56"/>
      <c r="DQ1212" s="56"/>
      <c r="DR1212" s="56"/>
      <c r="DS1212" s="56"/>
      <c r="DT1212" s="56"/>
      <c r="DU1212" s="56"/>
      <c r="DV1212" s="56"/>
      <c r="DW1212" s="56"/>
      <c r="DX1212" s="56"/>
      <c r="DY1212" s="56"/>
      <c r="DZ1212" s="56"/>
      <c r="EA1212" s="56"/>
      <c r="EB1212" s="56"/>
      <c r="EC1212" s="56"/>
      <c r="ED1212" s="56"/>
      <c r="EE1212" s="56"/>
      <c r="EF1212" s="56"/>
      <c r="EG1212" s="56"/>
      <c r="EH1212" s="56"/>
      <c r="EI1212" s="56"/>
      <c r="EJ1212" s="56"/>
      <c r="EK1212" s="56"/>
      <c r="EL1212" s="56"/>
      <c r="EM1212" s="56"/>
      <c r="EN1212" s="56"/>
      <c r="EO1212" s="56"/>
      <c r="EP1212" s="56"/>
      <c r="EQ1212" s="56"/>
      <c r="ER1212" s="56"/>
      <c r="ES1212" s="56"/>
      <c r="ET1212" s="56"/>
      <c r="EU1212" s="56"/>
      <c r="EV1212" s="56"/>
      <c r="EW1212" s="56"/>
      <c r="EX1212" s="56"/>
      <c r="EY1212" s="56"/>
      <c r="EZ1212" s="56"/>
      <c r="FA1212" s="56"/>
      <c r="FB1212" s="56"/>
      <c r="FC1212" s="56"/>
      <c r="FD1212" s="56"/>
      <c r="FE1212" s="56"/>
      <c r="FF1212" s="56"/>
      <c r="FG1212" s="56"/>
      <c r="FH1212" s="56"/>
      <c r="FI1212" s="56"/>
      <c r="FJ1212" s="56"/>
      <c r="FK1212" s="56"/>
      <c r="FL1212" s="56"/>
      <c r="FM1212" s="56"/>
      <c r="FN1212" s="56"/>
      <c r="FO1212" s="56"/>
      <c r="FP1212" s="56"/>
      <c r="FQ1212" s="56"/>
      <c r="FR1212" s="56"/>
      <c r="FS1212" s="56"/>
      <c r="FT1212" s="56"/>
      <c r="FU1212" s="56"/>
      <c r="FV1212" s="56"/>
      <c r="FW1212" s="56"/>
      <c r="FX1212" s="56"/>
      <c r="FY1212" s="56"/>
      <c r="FZ1212" s="56"/>
      <c r="GA1212" s="56"/>
      <c r="GB1212" s="56"/>
      <c r="GC1212" s="56"/>
      <c r="GD1212" s="56"/>
      <c r="GE1212" s="56"/>
      <c r="GF1212" s="56"/>
      <c r="GG1212" s="56"/>
      <c r="GH1212" s="56"/>
      <c r="GI1212" s="56"/>
      <c r="GJ1212" s="56"/>
      <c r="GK1212" s="56"/>
      <c r="GL1212" s="56"/>
      <c r="GM1212" s="56"/>
      <c r="GN1212" s="56"/>
      <c r="GO1212" s="56"/>
      <c r="GP1212" s="56"/>
      <c r="GQ1212" s="56"/>
      <c r="GR1212" s="56"/>
      <c r="GS1212" s="56"/>
      <c r="GT1212" s="56"/>
      <c r="GU1212" s="56"/>
      <c r="GV1212" s="56"/>
      <c r="GW1212" s="56"/>
      <c r="GX1212" s="56"/>
      <c r="GY1212" s="56"/>
      <c r="GZ1212" s="56"/>
      <c r="HA1212" s="56"/>
      <c r="HB1212" s="56"/>
      <c r="HC1212" s="56"/>
      <c r="HD1212" s="56"/>
      <c r="HE1212" s="56"/>
      <c r="HF1212" s="56"/>
      <c r="HG1212" s="56"/>
      <c r="HH1212" s="56"/>
      <c r="HI1212" s="56"/>
      <c r="HJ1212" s="56"/>
      <c r="HK1212" s="56"/>
      <c r="HL1212" s="56"/>
      <c r="HM1212" s="56"/>
    </row>
    <row r="1213" spans="2:221" x14ac:dyDescent="0.25">
      <c r="B1213" s="56"/>
      <c r="C1213" s="56"/>
      <c r="D1213" s="56"/>
      <c r="E1213" s="56"/>
      <c r="F1213" s="56"/>
      <c r="G1213" s="56"/>
      <c r="H1213" s="56"/>
      <c r="I1213" s="56"/>
      <c r="J1213" s="56"/>
      <c r="K1213" s="56"/>
      <c r="L1213" s="56"/>
      <c r="M1213" s="56"/>
      <c r="N1213" s="56"/>
      <c r="O1213" s="56"/>
      <c r="P1213" s="56"/>
      <c r="Q1213" s="56"/>
      <c r="R1213" s="56"/>
      <c r="S1213" s="56"/>
      <c r="T1213" s="56"/>
      <c r="U1213" s="56"/>
      <c r="V1213" s="56"/>
      <c r="W1213" s="56"/>
      <c r="X1213" s="56"/>
      <c r="Y1213" s="56"/>
      <c r="Z1213" s="56"/>
      <c r="AA1213" s="56"/>
      <c r="AB1213" s="56"/>
      <c r="AC1213" s="56"/>
      <c r="AD1213" s="56"/>
      <c r="AE1213" s="56"/>
      <c r="AF1213" s="56"/>
      <c r="AG1213" s="56"/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  <c r="AY1213" s="56"/>
      <c r="AZ1213" s="56"/>
      <c r="BA1213" s="56"/>
      <c r="BB1213" s="56"/>
      <c r="BC1213" s="56"/>
      <c r="BD1213" s="56"/>
      <c r="BE1213" s="56"/>
      <c r="BF1213" s="56"/>
      <c r="BG1213" s="56"/>
      <c r="BH1213" s="56"/>
      <c r="BI1213" s="56"/>
      <c r="BJ1213" s="56"/>
      <c r="BK1213" s="56"/>
      <c r="BL1213" s="56"/>
      <c r="BM1213" s="56"/>
      <c r="BN1213" s="56"/>
      <c r="BO1213" s="56"/>
      <c r="BP1213" s="56"/>
      <c r="BQ1213" s="56"/>
      <c r="BR1213" s="56"/>
      <c r="BS1213" s="56"/>
      <c r="BT1213" s="56"/>
      <c r="BU1213" s="56"/>
      <c r="BV1213" s="56"/>
      <c r="BW1213" s="56"/>
      <c r="BX1213" s="56"/>
      <c r="BY1213" s="56"/>
      <c r="BZ1213" s="56"/>
      <c r="CA1213" s="56"/>
      <c r="CB1213" s="56"/>
      <c r="CC1213" s="56"/>
      <c r="CD1213" s="56"/>
      <c r="CE1213" s="56"/>
      <c r="CF1213" s="56"/>
      <c r="CG1213" s="56"/>
      <c r="CH1213" s="56"/>
      <c r="CI1213" s="56"/>
      <c r="CJ1213" s="56"/>
      <c r="CK1213" s="56"/>
      <c r="CL1213" s="56"/>
      <c r="CM1213" s="56"/>
      <c r="CN1213" s="56"/>
      <c r="CO1213" s="56"/>
      <c r="CP1213" s="56"/>
      <c r="CQ1213" s="56"/>
      <c r="CR1213" s="56"/>
      <c r="CS1213" s="56"/>
      <c r="CT1213" s="56"/>
      <c r="CU1213" s="56"/>
      <c r="CV1213" s="56"/>
      <c r="CW1213" s="56"/>
      <c r="CX1213" s="56"/>
      <c r="CY1213" s="56"/>
      <c r="CZ1213" s="56"/>
      <c r="DA1213" s="56"/>
      <c r="DB1213" s="56"/>
      <c r="DC1213" s="56"/>
      <c r="DD1213" s="56"/>
      <c r="DE1213" s="56"/>
      <c r="DF1213" s="56"/>
      <c r="DG1213" s="56"/>
      <c r="DH1213" s="56"/>
      <c r="DI1213" s="56"/>
      <c r="DJ1213" s="56"/>
      <c r="DK1213" s="56"/>
      <c r="DL1213" s="56"/>
      <c r="DM1213" s="56"/>
      <c r="DN1213" s="56"/>
      <c r="DO1213" s="56"/>
      <c r="DP1213" s="56"/>
      <c r="DQ1213" s="56"/>
      <c r="DR1213" s="56"/>
      <c r="DS1213" s="56"/>
      <c r="DT1213" s="56"/>
      <c r="DU1213" s="56"/>
      <c r="DV1213" s="56"/>
      <c r="DW1213" s="56"/>
      <c r="DX1213" s="56"/>
      <c r="DY1213" s="56"/>
      <c r="DZ1213" s="56"/>
      <c r="EA1213" s="56"/>
      <c r="EB1213" s="56"/>
      <c r="EC1213" s="56"/>
      <c r="ED1213" s="56"/>
      <c r="EE1213" s="56"/>
      <c r="EF1213" s="56"/>
      <c r="EG1213" s="56"/>
      <c r="EH1213" s="56"/>
      <c r="EI1213" s="56"/>
      <c r="EJ1213" s="56"/>
      <c r="EK1213" s="56"/>
      <c r="EL1213" s="56"/>
      <c r="EM1213" s="56"/>
      <c r="EN1213" s="56"/>
      <c r="EO1213" s="56"/>
      <c r="EP1213" s="56"/>
      <c r="EQ1213" s="56"/>
      <c r="ER1213" s="56"/>
      <c r="ES1213" s="56"/>
      <c r="ET1213" s="56"/>
      <c r="EU1213" s="56"/>
      <c r="EV1213" s="56"/>
      <c r="EW1213" s="56"/>
      <c r="EX1213" s="56"/>
      <c r="EY1213" s="56"/>
      <c r="EZ1213" s="56"/>
      <c r="FA1213" s="56"/>
      <c r="FB1213" s="56"/>
      <c r="FC1213" s="56"/>
      <c r="FD1213" s="56"/>
      <c r="FE1213" s="56"/>
      <c r="FF1213" s="56"/>
      <c r="FG1213" s="56"/>
      <c r="FH1213" s="56"/>
      <c r="FI1213" s="56"/>
      <c r="FJ1213" s="56"/>
      <c r="FK1213" s="56"/>
      <c r="FL1213" s="56"/>
      <c r="FM1213" s="56"/>
      <c r="FN1213" s="56"/>
      <c r="FO1213" s="56"/>
      <c r="FP1213" s="56"/>
      <c r="FQ1213" s="56"/>
      <c r="FR1213" s="56"/>
      <c r="FS1213" s="56"/>
      <c r="FT1213" s="56"/>
      <c r="FU1213" s="56"/>
      <c r="FV1213" s="56"/>
      <c r="FW1213" s="56"/>
      <c r="FX1213" s="56"/>
      <c r="FY1213" s="56"/>
      <c r="FZ1213" s="56"/>
      <c r="GA1213" s="56"/>
      <c r="GB1213" s="56"/>
      <c r="GC1213" s="56"/>
      <c r="GD1213" s="56"/>
      <c r="GE1213" s="56"/>
      <c r="GF1213" s="56"/>
      <c r="GG1213" s="56"/>
      <c r="GH1213" s="56"/>
      <c r="GI1213" s="56"/>
      <c r="GJ1213" s="56"/>
      <c r="GK1213" s="56"/>
      <c r="GL1213" s="56"/>
      <c r="GM1213" s="56"/>
      <c r="GN1213" s="56"/>
      <c r="GO1213" s="56"/>
      <c r="GP1213" s="56"/>
      <c r="GQ1213" s="56"/>
      <c r="GR1213" s="56"/>
      <c r="GS1213" s="56"/>
      <c r="GT1213" s="56"/>
      <c r="GU1213" s="56"/>
      <c r="GV1213" s="56"/>
      <c r="GW1213" s="56"/>
      <c r="GX1213" s="56"/>
      <c r="GY1213" s="56"/>
      <c r="GZ1213" s="56"/>
      <c r="HA1213" s="56"/>
      <c r="HB1213" s="56"/>
      <c r="HC1213" s="56"/>
      <c r="HD1213" s="56"/>
      <c r="HE1213" s="56"/>
      <c r="HF1213" s="56"/>
      <c r="HG1213" s="56"/>
      <c r="HH1213" s="56"/>
      <c r="HI1213" s="56"/>
      <c r="HJ1213" s="56"/>
      <c r="HK1213" s="56"/>
      <c r="HL1213" s="56"/>
      <c r="HM1213" s="56"/>
    </row>
    <row r="1214" spans="2:221" x14ac:dyDescent="0.25">
      <c r="B1214" s="56"/>
      <c r="C1214" s="56"/>
      <c r="D1214" s="56"/>
      <c r="E1214" s="56"/>
      <c r="F1214" s="56"/>
      <c r="G1214" s="56"/>
      <c r="H1214" s="56"/>
      <c r="I1214" s="56"/>
      <c r="J1214" s="56"/>
      <c r="K1214" s="56"/>
      <c r="L1214" s="56"/>
      <c r="M1214" s="56"/>
      <c r="N1214" s="56"/>
      <c r="O1214" s="56"/>
      <c r="P1214" s="56"/>
      <c r="Q1214" s="56"/>
      <c r="R1214" s="56"/>
      <c r="S1214" s="56"/>
      <c r="T1214" s="56"/>
      <c r="U1214" s="56"/>
      <c r="V1214" s="56"/>
      <c r="W1214" s="56"/>
      <c r="X1214" s="56"/>
      <c r="Y1214" s="56"/>
      <c r="Z1214" s="56"/>
      <c r="AA1214" s="56"/>
      <c r="AB1214" s="56"/>
      <c r="AC1214" s="56"/>
      <c r="AD1214" s="56"/>
      <c r="AE1214" s="56"/>
      <c r="AF1214" s="56"/>
      <c r="AG1214" s="56"/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  <c r="AY1214" s="56"/>
      <c r="AZ1214" s="56"/>
      <c r="BA1214" s="56"/>
      <c r="BB1214" s="56"/>
      <c r="BC1214" s="56"/>
      <c r="BD1214" s="56"/>
      <c r="BE1214" s="56"/>
      <c r="BF1214" s="56"/>
      <c r="BG1214" s="56"/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56"/>
      <c r="BS1214" s="56"/>
      <c r="BT1214" s="56"/>
      <c r="BU1214" s="56"/>
      <c r="BV1214" s="56"/>
      <c r="BW1214" s="56"/>
      <c r="BX1214" s="56"/>
      <c r="BY1214" s="56"/>
      <c r="BZ1214" s="56"/>
      <c r="CA1214" s="56"/>
      <c r="CB1214" s="56"/>
      <c r="CC1214" s="56"/>
      <c r="CD1214" s="56"/>
      <c r="CE1214" s="56"/>
      <c r="CF1214" s="56"/>
      <c r="CG1214" s="56"/>
      <c r="CH1214" s="56"/>
      <c r="CI1214" s="56"/>
      <c r="CJ1214" s="56"/>
      <c r="CK1214" s="56"/>
      <c r="CL1214" s="56"/>
      <c r="CM1214" s="56"/>
      <c r="CN1214" s="56"/>
      <c r="CO1214" s="56"/>
      <c r="CP1214" s="56"/>
      <c r="CQ1214" s="56"/>
      <c r="CR1214" s="56"/>
      <c r="CS1214" s="56"/>
      <c r="CT1214" s="56"/>
      <c r="CU1214" s="56"/>
      <c r="CV1214" s="56"/>
      <c r="CW1214" s="56"/>
      <c r="CX1214" s="56"/>
      <c r="CY1214" s="56"/>
      <c r="CZ1214" s="56"/>
      <c r="DA1214" s="56"/>
      <c r="DB1214" s="56"/>
      <c r="DC1214" s="56"/>
      <c r="DD1214" s="56"/>
      <c r="DE1214" s="56"/>
      <c r="DF1214" s="56"/>
      <c r="DG1214" s="56"/>
      <c r="DH1214" s="56"/>
      <c r="DI1214" s="56"/>
      <c r="DJ1214" s="56"/>
      <c r="DK1214" s="56"/>
      <c r="DL1214" s="56"/>
      <c r="DM1214" s="56"/>
      <c r="DN1214" s="56"/>
      <c r="DO1214" s="56"/>
      <c r="DP1214" s="56"/>
      <c r="DQ1214" s="56"/>
      <c r="DR1214" s="56"/>
      <c r="DS1214" s="56"/>
      <c r="DT1214" s="56"/>
      <c r="DU1214" s="56"/>
      <c r="DV1214" s="56"/>
      <c r="DW1214" s="56"/>
      <c r="DX1214" s="56"/>
      <c r="DY1214" s="56"/>
      <c r="DZ1214" s="56"/>
      <c r="EA1214" s="56"/>
      <c r="EB1214" s="56"/>
      <c r="EC1214" s="56"/>
      <c r="ED1214" s="56"/>
      <c r="EE1214" s="56"/>
      <c r="EF1214" s="56"/>
      <c r="EG1214" s="56"/>
      <c r="EH1214" s="56"/>
      <c r="EI1214" s="56"/>
      <c r="EJ1214" s="56"/>
      <c r="EK1214" s="56"/>
      <c r="EL1214" s="56"/>
      <c r="EM1214" s="56"/>
      <c r="EN1214" s="56"/>
      <c r="EO1214" s="56"/>
      <c r="EP1214" s="56"/>
      <c r="EQ1214" s="56"/>
      <c r="ER1214" s="56"/>
      <c r="ES1214" s="56"/>
      <c r="ET1214" s="56"/>
      <c r="EU1214" s="56"/>
      <c r="EV1214" s="56"/>
      <c r="EW1214" s="56"/>
      <c r="EX1214" s="56"/>
      <c r="EY1214" s="56"/>
      <c r="EZ1214" s="56"/>
      <c r="FA1214" s="56"/>
      <c r="FB1214" s="56"/>
      <c r="FC1214" s="56"/>
      <c r="FD1214" s="56"/>
      <c r="FE1214" s="56"/>
      <c r="FF1214" s="56"/>
      <c r="FG1214" s="56"/>
      <c r="FH1214" s="56"/>
      <c r="FI1214" s="56"/>
      <c r="FJ1214" s="56"/>
      <c r="FK1214" s="56"/>
      <c r="FL1214" s="56"/>
      <c r="FM1214" s="56"/>
      <c r="FN1214" s="56"/>
      <c r="FO1214" s="56"/>
      <c r="FP1214" s="56"/>
      <c r="FQ1214" s="56"/>
      <c r="FR1214" s="56"/>
      <c r="FS1214" s="56"/>
      <c r="FT1214" s="56"/>
      <c r="FU1214" s="56"/>
      <c r="FV1214" s="56"/>
      <c r="FW1214" s="56"/>
      <c r="FX1214" s="56"/>
      <c r="FY1214" s="56"/>
      <c r="FZ1214" s="56"/>
      <c r="GA1214" s="56"/>
      <c r="GB1214" s="56"/>
      <c r="GC1214" s="56"/>
      <c r="GD1214" s="56"/>
      <c r="GE1214" s="56"/>
      <c r="GF1214" s="56"/>
      <c r="GG1214" s="56"/>
      <c r="GH1214" s="56"/>
      <c r="GI1214" s="56"/>
      <c r="GJ1214" s="56"/>
      <c r="GK1214" s="56"/>
      <c r="GL1214" s="56"/>
      <c r="GM1214" s="56"/>
      <c r="GN1214" s="56"/>
      <c r="GO1214" s="56"/>
      <c r="GP1214" s="56"/>
      <c r="GQ1214" s="56"/>
      <c r="GR1214" s="56"/>
      <c r="GS1214" s="56"/>
      <c r="GT1214" s="56"/>
      <c r="GU1214" s="56"/>
      <c r="GV1214" s="56"/>
      <c r="GW1214" s="56"/>
      <c r="GX1214" s="56"/>
      <c r="GY1214" s="56"/>
      <c r="GZ1214" s="56"/>
      <c r="HA1214" s="56"/>
      <c r="HB1214" s="56"/>
      <c r="HC1214" s="56"/>
      <c r="HD1214" s="56"/>
      <c r="HE1214" s="56"/>
      <c r="HF1214" s="56"/>
      <c r="HG1214" s="56"/>
      <c r="HH1214" s="56"/>
      <c r="HI1214" s="56"/>
      <c r="HJ1214" s="56"/>
      <c r="HK1214" s="56"/>
      <c r="HL1214" s="56"/>
      <c r="HM1214" s="56"/>
    </row>
    <row r="1215" spans="2:221" x14ac:dyDescent="0.25">
      <c r="B1215" s="56"/>
      <c r="C1215" s="56"/>
      <c r="D1215" s="56"/>
      <c r="E1215" s="56"/>
      <c r="F1215" s="56"/>
      <c r="G1215" s="56"/>
      <c r="H1215" s="56"/>
      <c r="I1215" s="56"/>
      <c r="J1215" s="56"/>
      <c r="K1215" s="56"/>
      <c r="L1215" s="56"/>
      <c r="M1215" s="56"/>
      <c r="N1215" s="56"/>
      <c r="O1215" s="56"/>
      <c r="P1215" s="56"/>
      <c r="Q1215" s="56"/>
      <c r="R1215" s="56"/>
      <c r="S1215" s="56"/>
      <c r="T1215" s="56"/>
      <c r="U1215" s="56"/>
      <c r="V1215" s="56"/>
      <c r="W1215" s="56"/>
      <c r="X1215" s="56"/>
      <c r="Y1215" s="56"/>
      <c r="Z1215" s="56"/>
      <c r="AA1215" s="56"/>
      <c r="AB1215" s="56"/>
      <c r="AC1215" s="56"/>
      <c r="AD1215" s="56"/>
      <c r="AE1215" s="56"/>
      <c r="AF1215" s="56"/>
      <c r="AG1215" s="56"/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  <c r="AY1215" s="56"/>
      <c r="AZ1215" s="56"/>
      <c r="BA1215" s="56"/>
      <c r="BB1215" s="56"/>
      <c r="BC1215" s="56"/>
      <c r="BD1215" s="56"/>
      <c r="BE1215" s="56"/>
      <c r="BF1215" s="56"/>
      <c r="BG1215" s="56"/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56"/>
      <c r="BS1215" s="56"/>
      <c r="BT1215" s="56"/>
      <c r="BU1215" s="56"/>
      <c r="BV1215" s="56"/>
      <c r="BW1215" s="56"/>
      <c r="BX1215" s="56"/>
      <c r="BY1215" s="56"/>
      <c r="BZ1215" s="56"/>
      <c r="CA1215" s="56"/>
      <c r="CB1215" s="56"/>
      <c r="CC1215" s="56"/>
      <c r="CD1215" s="56"/>
      <c r="CE1215" s="56"/>
      <c r="CF1215" s="56"/>
      <c r="CG1215" s="56"/>
      <c r="CH1215" s="56"/>
      <c r="CI1215" s="56"/>
      <c r="CJ1215" s="56"/>
      <c r="CK1215" s="56"/>
      <c r="CL1215" s="56"/>
      <c r="CM1215" s="56"/>
      <c r="CN1215" s="56"/>
      <c r="CO1215" s="56"/>
      <c r="CP1215" s="56"/>
      <c r="CQ1215" s="56"/>
      <c r="CR1215" s="56"/>
      <c r="CS1215" s="56"/>
      <c r="CT1215" s="56"/>
      <c r="CU1215" s="56"/>
      <c r="CV1215" s="56"/>
      <c r="CW1215" s="56"/>
      <c r="CX1215" s="56"/>
      <c r="CY1215" s="56"/>
      <c r="CZ1215" s="56"/>
      <c r="DA1215" s="56"/>
      <c r="DB1215" s="56"/>
      <c r="DC1215" s="56"/>
      <c r="DD1215" s="56"/>
      <c r="DE1215" s="56"/>
      <c r="DF1215" s="56"/>
      <c r="DG1215" s="56"/>
      <c r="DH1215" s="56"/>
      <c r="DI1215" s="56"/>
      <c r="DJ1215" s="56"/>
      <c r="DK1215" s="56"/>
      <c r="DL1215" s="56"/>
      <c r="DM1215" s="56"/>
      <c r="DN1215" s="56"/>
      <c r="DO1215" s="56"/>
      <c r="DP1215" s="56"/>
      <c r="DQ1215" s="56"/>
      <c r="DR1215" s="56"/>
      <c r="DS1215" s="56"/>
      <c r="DT1215" s="56"/>
      <c r="DU1215" s="56"/>
      <c r="DV1215" s="56"/>
      <c r="DW1215" s="56"/>
      <c r="DX1215" s="56"/>
      <c r="DY1215" s="56"/>
      <c r="DZ1215" s="56"/>
      <c r="EA1215" s="56"/>
      <c r="EB1215" s="56"/>
      <c r="EC1215" s="56"/>
      <c r="ED1215" s="56"/>
      <c r="EE1215" s="56"/>
      <c r="EF1215" s="56"/>
      <c r="EG1215" s="56"/>
      <c r="EH1215" s="56"/>
      <c r="EI1215" s="56"/>
      <c r="EJ1215" s="56"/>
      <c r="EK1215" s="56"/>
      <c r="EL1215" s="56"/>
      <c r="EM1215" s="56"/>
      <c r="EN1215" s="56"/>
      <c r="EO1215" s="56"/>
      <c r="EP1215" s="56"/>
      <c r="EQ1215" s="56"/>
      <c r="ER1215" s="56"/>
      <c r="ES1215" s="56"/>
      <c r="ET1215" s="56"/>
      <c r="EU1215" s="56"/>
      <c r="EV1215" s="56"/>
      <c r="EW1215" s="56"/>
      <c r="EX1215" s="56"/>
      <c r="EY1215" s="56"/>
      <c r="EZ1215" s="56"/>
      <c r="FA1215" s="56"/>
      <c r="FB1215" s="56"/>
      <c r="FC1215" s="56"/>
      <c r="FD1215" s="56"/>
      <c r="FE1215" s="56"/>
      <c r="FF1215" s="56"/>
      <c r="FG1215" s="56"/>
      <c r="FH1215" s="56"/>
      <c r="FI1215" s="56"/>
      <c r="FJ1215" s="56"/>
      <c r="FK1215" s="56"/>
      <c r="FL1215" s="56"/>
      <c r="FM1215" s="56"/>
      <c r="FN1215" s="56"/>
      <c r="FO1215" s="56"/>
      <c r="FP1215" s="56"/>
      <c r="FQ1215" s="56"/>
      <c r="FR1215" s="56"/>
      <c r="FS1215" s="56"/>
      <c r="FT1215" s="56"/>
      <c r="FU1215" s="56"/>
      <c r="FV1215" s="56"/>
      <c r="FW1215" s="56"/>
      <c r="FX1215" s="56"/>
      <c r="FY1215" s="56"/>
      <c r="FZ1215" s="56"/>
      <c r="GA1215" s="56"/>
      <c r="GB1215" s="56"/>
      <c r="GC1215" s="56"/>
      <c r="GD1215" s="56"/>
      <c r="GE1215" s="56"/>
      <c r="GF1215" s="56"/>
      <c r="GG1215" s="56"/>
      <c r="GH1215" s="56"/>
      <c r="GI1215" s="56"/>
      <c r="GJ1215" s="56"/>
      <c r="GK1215" s="56"/>
      <c r="GL1215" s="56"/>
      <c r="GM1215" s="56"/>
      <c r="GN1215" s="56"/>
      <c r="GO1215" s="56"/>
      <c r="GP1215" s="56"/>
      <c r="GQ1215" s="56"/>
      <c r="GR1215" s="56"/>
      <c r="GS1215" s="56"/>
      <c r="GT1215" s="56"/>
      <c r="GU1215" s="56"/>
      <c r="GV1215" s="56"/>
      <c r="GW1215" s="56"/>
      <c r="GX1215" s="56"/>
      <c r="GY1215" s="56"/>
      <c r="GZ1215" s="56"/>
      <c r="HA1215" s="56"/>
      <c r="HB1215" s="56"/>
      <c r="HC1215" s="56"/>
      <c r="HD1215" s="56"/>
      <c r="HE1215" s="56"/>
      <c r="HF1215" s="56"/>
      <c r="HG1215" s="56"/>
      <c r="HH1215" s="56"/>
      <c r="HI1215" s="56"/>
      <c r="HJ1215" s="56"/>
      <c r="HK1215" s="56"/>
      <c r="HL1215" s="56"/>
      <c r="HM1215" s="56"/>
    </row>
    <row r="1216" spans="2:221" x14ac:dyDescent="0.25">
      <c r="B1216" s="56"/>
      <c r="C1216" s="56"/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6"/>
      <c r="O1216" s="56"/>
      <c r="P1216" s="56"/>
      <c r="Q1216" s="56"/>
      <c r="R1216" s="56"/>
      <c r="S1216" s="56"/>
      <c r="T1216" s="56"/>
      <c r="U1216" s="56"/>
      <c r="V1216" s="56"/>
      <c r="W1216" s="56"/>
      <c r="X1216" s="56"/>
      <c r="Y1216" s="56"/>
      <c r="Z1216" s="56"/>
      <c r="AA1216" s="56"/>
      <c r="AB1216" s="56"/>
      <c r="AC1216" s="56"/>
      <c r="AD1216" s="56"/>
      <c r="AE1216" s="56"/>
      <c r="AF1216" s="56"/>
      <c r="AG1216" s="56"/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/>
      <c r="BF1216" s="56"/>
      <c r="BG1216" s="56"/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  <c r="BU1216" s="56"/>
      <c r="BV1216" s="56"/>
      <c r="BW1216" s="56"/>
      <c r="BX1216" s="56"/>
      <c r="BY1216" s="56"/>
      <c r="BZ1216" s="56"/>
      <c r="CA1216" s="56"/>
      <c r="CB1216" s="56"/>
      <c r="CC1216" s="56"/>
      <c r="CD1216" s="56"/>
      <c r="CE1216" s="56"/>
      <c r="CF1216" s="56"/>
      <c r="CG1216" s="56"/>
      <c r="CH1216" s="56"/>
      <c r="CI1216" s="56"/>
      <c r="CJ1216" s="56"/>
      <c r="CK1216" s="56"/>
      <c r="CL1216" s="56"/>
      <c r="CM1216" s="56"/>
      <c r="CN1216" s="56"/>
      <c r="CO1216" s="56"/>
      <c r="CP1216" s="56"/>
      <c r="CQ1216" s="56"/>
      <c r="CR1216" s="56"/>
      <c r="CS1216" s="56"/>
      <c r="CT1216" s="56"/>
      <c r="CU1216" s="56"/>
      <c r="CV1216" s="56"/>
      <c r="CW1216" s="56"/>
      <c r="CX1216" s="56"/>
      <c r="CY1216" s="56"/>
      <c r="CZ1216" s="56"/>
      <c r="DA1216" s="56"/>
      <c r="DB1216" s="56"/>
      <c r="DC1216" s="56"/>
      <c r="DD1216" s="56"/>
      <c r="DE1216" s="56"/>
      <c r="DF1216" s="56"/>
      <c r="DG1216" s="56"/>
      <c r="DH1216" s="56"/>
      <c r="DI1216" s="56"/>
      <c r="DJ1216" s="56"/>
      <c r="DK1216" s="56"/>
      <c r="DL1216" s="56"/>
      <c r="DM1216" s="56"/>
      <c r="DN1216" s="56"/>
      <c r="DO1216" s="56"/>
      <c r="DP1216" s="56"/>
      <c r="DQ1216" s="56"/>
      <c r="DR1216" s="56"/>
      <c r="DS1216" s="56"/>
      <c r="DT1216" s="56"/>
      <c r="DU1216" s="56"/>
      <c r="DV1216" s="56"/>
      <c r="DW1216" s="56"/>
      <c r="DX1216" s="56"/>
      <c r="DY1216" s="56"/>
      <c r="DZ1216" s="56"/>
      <c r="EA1216" s="56"/>
      <c r="EB1216" s="56"/>
      <c r="EC1216" s="56"/>
      <c r="ED1216" s="56"/>
      <c r="EE1216" s="56"/>
      <c r="EF1216" s="56"/>
      <c r="EG1216" s="56"/>
      <c r="EH1216" s="56"/>
      <c r="EI1216" s="56"/>
      <c r="EJ1216" s="56"/>
      <c r="EK1216" s="56"/>
      <c r="EL1216" s="56"/>
      <c r="EM1216" s="56"/>
      <c r="EN1216" s="56"/>
      <c r="EO1216" s="56"/>
      <c r="EP1216" s="56"/>
      <c r="EQ1216" s="56"/>
      <c r="ER1216" s="56"/>
      <c r="ES1216" s="56"/>
      <c r="ET1216" s="56"/>
      <c r="EU1216" s="56"/>
      <c r="EV1216" s="56"/>
      <c r="EW1216" s="56"/>
      <c r="EX1216" s="56"/>
      <c r="EY1216" s="56"/>
      <c r="EZ1216" s="56"/>
      <c r="FA1216" s="56"/>
      <c r="FB1216" s="56"/>
      <c r="FC1216" s="56"/>
      <c r="FD1216" s="56"/>
      <c r="FE1216" s="56"/>
      <c r="FF1216" s="56"/>
      <c r="FG1216" s="56"/>
      <c r="FH1216" s="56"/>
      <c r="FI1216" s="56"/>
      <c r="FJ1216" s="56"/>
      <c r="FK1216" s="56"/>
      <c r="FL1216" s="56"/>
      <c r="FM1216" s="56"/>
      <c r="FN1216" s="56"/>
      <c r="FO1216" s="56"/>
      <c r="FP1216" s="56"/>
      <c r="FQ1216" s="56"/>
      <c r="FR1216" s="56"/>
      <c r="FS1216" s="56"/>
      <c r="FT1216" s="56"/>
      <c r="FU1216" s="56"/>
      <c r="FV1216" s="56"/>
      <c r="FW1216" s="56"/>
      <c r="FX1216" s="56"/>
      <c r="FY1216" s="56"/>
      <c r="FZ1216" s="56"/>
      <c r="GA1216" s="56"/>
      <c r="GB1216" s="56"/>
      <c r="GC1216" s="56"/>
      <c r="GD1216" s="56"/>
      <c r="GE1216" s="56"/>
      <c r="GF1216" s="56"/>
      <c r="GG1216" s="56"/>
      <c r="GH1216" s="56"/>
      <c r="GI1216" s="56"/>
      <c r="GJ1216" s="56"/>
      <c r="GK1216" s="56"/>
      <c r="GL1216" s="56"/>
      <c r="GM1216" s="56"/>
      <c r="GN1216" s="56"/>
      <c r="GO1216" s="56"/>
      <c r="GP1216" s="56"/>
      <c r="GQ1216" s="56"/>
      <c r="GR1216" s="56"/>
      <c r="GS1216" s="56"/>
      <c r="GT1216" s="56"/>
      <c r="GU1216" s="56"/>
      <c r="GV1216" s="56"/>
      <c r="GW1216" s="56"/>
      <c r="GX1216" s="56"/>
      <c r="GY1216" s="56"/>
      <c r="GZ1216" s="56"/>
      <c r="HA1216" s="56"/>
      <c r="HB1216" s="56"/>
      <c r="HC1216" s="56"/>
      <c r="HD1216" s="56"/>
      <c r="HE1216" s="56"/>
      <c r="HF1216" s="56"/>
      <c r="HG1216" s="56"/>
      <c r="HH1216" s="56"/>
      <c r="HI1216" s="56"/>
      <c r="HJ1216" s="56"/>
      <c r="HK1216" s="56"/>
      <c r="HL1216" s="56"/>
      <c r="HM1216" s="56"/>
    </row>
    <row r="1217" spans="2:221" x14ac:dyDescent="0.25">
      <c r="B1217" s="56"/>
      <c r="C1217" s="56"/>
      <c r="D1217" s="56"/>
      <c r="E1217" s="56"/>
      <c r="F1217" s="56"/>
      <c r="G1217" s="56"/>
      <c r="H1217" s="56"/>
      <c r="I1217" s="56"/>
      <c r="J1217" s="56"/>
      <c r="K1217" s="56"/>
      <c r="L1217" s="56"/>
      <c r="M1217" s="56"/>
      <c r="N1217" s="56"/>
      <c r="O1217" s="56"/>
      <c r="P1217" s="56"/>
      <c r="Q1217" s="56"/>
      <c r="R1217" s="56"/>
      <c r="S1217" s="56"/>
      <c r="T1217" s="56"/>
      <c r="U1217" s="56"/>
      <c r="V1217" s="56"/>
      <c r="W1217" s="56"/>
      <c r="X1217" s="56"/>
      <c r="Y1217" s="56"/>
      <c r="Z1217" s="56"/>
      <c r="AA1217" s="56"/>
      <c r="AB1217" s="56"/>
      <c r="AC1217" s="56"/>
      <c r="AD1217" s="56"/>
      <c r="AE1217" s="56"/>
      <c r="AF1217" s="56"/>
      <c r="AG1217" s="56"/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/>
      <c r="BF1217" s="56"/>
      <c r="BG1217" s="56"/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  <c r="BU1217" s="56"/>
      <c r="BV1217" s="56"/>
      <c r="BW1217" s="56"/>
      <c r="BX1217" s="56"/>
      <c r="BY1217" s="56"/>
      <c r="BZ1217" s="56"/>
      <c r="CA1217" s="56"/>
      <c r="CB1217" s="56"/>
      <c r="CC1217" s="56"/>
      <c r="CD1217" s="56"/>
      <c r="CE1217" s="56"/>
      <c r="CF1217" s="56"/>
      <c r="CG1217" s="56"/>
      <c r="CH1217" s="56"/>
      <c r="CI1217" s="56"/>
      <c r="CJ1217" s="56"/>
      <c r="CK1217" s="56"/>
      <c r="CL1217" s="56"/>
      <c r="CM1217" s="56"/>
      <c r="CN1217" s="56"/>
      <c r="CO1217" s="56"/>
      <c r="CP1217" s="56"/>
      <c r="CQ1217" s="56"/>
      <c r="CR1217" s="56"/>
      <c r="CS1217" s="56"/>
      <c r="CT1217" s="56"/>
      <c r="CU1217" s="56"/>
      <c r="CV1217" s="56"/>
      <c r="CW1217" s="56"/>
      <c r="CX1217" s="56"/>
      <c r="CY1217" s="56"/>
      <c r="CZ1217" s="56"/>
      <c r="DA1217" s="56"/>
      <c r="DB1217" s="56"/>
      <c r="DC1217" s="56"/>
      <c r="DD1217" s="56"/>
      <c r="DE1217" s="56"/>
      <c r="DF1217" s="56"/>
      <c r="DG1217" s="56"/>
      <c r="DH1217" s="56"/>
      <c r="DI1217" s="56"/>
      <c r="DJ1217" s="56"/>
      <c r="DK1217" s="56"/>
      <c r="DL1217" s="56"/>
      <c r="DM1217" s="56"/>
      <c r="DN1217" s="56"/>
      <c r="DO1217" s="56"/>
      <c r="DP1217" s="56"/>
      <c r="DQ1217" s="56"/>
      <c r="DR1217" s="56"/>
      <c r="DS1217" s="56"/>
      <c r="DT1217" s="56"/>
      <c r="DU1217" s="56"/>
      <c r="DV1217" s="56"/>
      <c r="DW1217" s="56"/>
      <c r="DX1217" s="56"/>
      <c r="DY1217" s="56"/>
      <c r="DZ1217" s="56"/>
      <c r="EA1217" s="56"/>
      <c r="EB1217" s="56"/>
      <c r="EC1217" s="56"/>
      <c r="ED1217" s="56"/>
      <c r="EE1217" s="56"/>
      <c r="EF1217" s="56"/>
      <c r="EG1217" s="56"/>
      <c r="EH1217" s="56"/>
      <c r="EI1217" s="56"/>
      <c r="EJ1217" s="56"/>
      <c r="EK1217" s="56"/>
      <c r="EL1217" s="56"/>
      <c r="EM1217" s="56"/>
      <c r="EN1217" s="56"/>
      <c r="EO1217" s="56"/>
      <c r="EP1217" s="56"/>
      <c r="EQ1217" s="56"/>
      <c r="ER1217" s="56"/>
      <c r="ES1217" s="56"/>
      <c r="ET1217" s="56"/>
      <c r="EU1217" s="56"/>
      <c r="EV1217" s="56"/>
      <c r="EW1217" s="56"/>
      <c r="EX1217" s="56"/>
      <c r="EY1217" s="56"/>
      <c r="EZ1217" s="56"/>
      <c r="FA1217" s="56"/>
      <c r="FB1217" s="56"/>
      <c r="FC1217" s="56"/>
      <c r="FD1217" s="56"/>
      <c r="FE1217" s="56"/>
      <c r="FF1217" s="56"/>
      <c r="FG1217" s="56"/>
      <c r="FH1217" s="56"/>
      <c r="FI1217" s="56"/>
      <c r="FJ1217" s="56"/>
      <c r="FK1217" s="56"/>
      <c r="FL1217" s="56"/>
      <c r="FM1217" s="56"/>
      <c r="FN1217" s="56"/>
      <c r="FO1217" s="56"/>
      <c r="FP1217" s="56"/>
      <c r="FQ1217" s="56"/>
      <c r="FR1217" s="56"/>
      <c r="FS1217" s="56"/>
      <c r="FT1217" s="56"/>
      <c r="FU1217" s="56"/>
      <c r="FV1217" s="56"/>
      <c r="FW1217" s="56"/>
      <c r="FX1217" s="56"/>
      <c r="FY1217" s="56"/>
      <c r="FZ1217" s="56"/>
      <c r="GA1217" s="56"/>
      <c r="GB1217" s="56"/>
      <c r="GC1217" s="56"/>
      <c r="GD1217" s="56"/>
      <c r="GE1217" s="56"/>
      <c r="GF1217" s="56"/>
      <c r="GG1217" s="56"/>
      <c r="GH1217" s="56"/>
      <c r="GI1217" s="56"/>
      <c r="GJ1217" s="56"/>
      <c r="GK1217" s="56"/>
      <c r="GL1217" s="56"/>
      <c r="GM1217" s="56"/>
      <c r="GN1217" s="56"/>
      <c r="GO1217" s="56"/>
      <c r="GP1217" s="56"/>
      <c r="GQ1217" s="56"/>
      <c r="GR1217" s="56"/>
      <c r="GS1217" s="56"/>
      <c r="GT1217" s="56"/>
      <c r="GU1217" s="56"/>
      <c r="GV1217" s="56"/>
      <c r="GW1217" s="56"/>
      <c r="GX1217" s="56"/>
      <c r="GY1217" s="56"/>
      <c r="GZ1217" s="56"/>
      <c r="HA1217" s="56"/>
      <c r="HB1217" s="56"/>
      <c r="HC1217" s="56"/>
      <c r="HD1217" s="56"/>
      <c r="HE1217" s="56"/>
      <c r="HF1217" s="56"/>
      <c r="HG1217" s="56"/>
      <c r="HH1217" s="56"/>
      <c r="HI1217" s="56"/>
      <c r="HJ1217" s="56"/>
      <c r="HK1217" s="56"/>
      <c r="HL1217" s="56"/>
      <c r="HM1217" s="56"/>
    </row>
    <row r="1218" spans="2:221" x14ac:dyDescent="0.25">
      <c r="B1218" s="56"/>
      <c r="C1218" s="56"/>
      <c r="D1218" s="56"/>
      <c r="E1218" s="56"/>
      <c r="F1218" s="56"/>
      <c r="G1218" s="56"/>
      <c r="H1218" s="56"/>
      <c r="I1218" s="56"/>
      <c r="J1218" s="56"/>
      <c r="K1218" s="56"/>
      <c r="L1218" s="56"/>
      <c r="M1218" s="56"/>
      <c r="N1218" s="56"/>
      <c r="O1218" s="56"/>
      <c r="P1218" s="56"/>
      <c r="Q1218" s="56"/>
      <c r="R1218" s="56"/>
      <c r="S1218" s="56"/>
      <c r="T1218" s="56"/>
      <c r="U1218" s="56"/>
      <c r="V1218" s="56"/>
      <c r="W1218" s="56"/>
      <c r="X1218" s="56"/>
      <c r="Y1218" s="56"/>
      <c r="Z1218" s="56"/>
      <c r="AA1218" s="56"/>
      <c r="AB1218" s="56"/>
      <c r="AC1218" s="56"/>
      <c r="AD1218" s="56"/>
      <c r="AE1218" s="56"/>
      <c r="AF1218" s="56"/>
      <c r="AG1218" s="56"/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  <c r="AY1218" s="56"/>
      <c r="AZ1218" s="56"/>
      <c r="BA1218" s="56"/>
      <c r="BB1218" s="56"/>
      <c r="BC1218" s="56"/>
      <c r="BD1218" s="56"/>
      <c r="BE1218" s="56"/>
      <c r="BF1218" s="56"/>
      <c r="BG1218" s="56"/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  <c r="BU1218" s="56"/>
      <c r="BV1218" s="56"/>
      <c r="BW1218" s="56"/>
      <c r="BX1218" s="56"/>
      <c r="BY1218" s="56"/>
      <c r="BZ1218" s="56"/>
      <c r="CA1218" s="56"/>
      <c r="CB1218" s="56"/>
      <c r="CC1218" s="56"/>
      <c r="CD1218" s="56"/>
      <c r="CE1218" s="56"/>
      <c r="CF1218" s="56"/>
      <c r="CG1218" s="56"/>
      <c r="CH1218" s="56"/>
      <c r="CI1218" s="56"/>
      <c r="CJ1218" s="56"/>
      <c r="CK1218" s="56"/>
      <c r="CL1218" s="56"/>
      <c r="CM1218" s="56"/>
      <c r="CN1218" s="56"/>
      <c r="CO1218" s="56"/>
      <c r="CP1218" s="56"/>
      <c r="CQ1218" s="56"/>
      <c r="CR1218" s="56"/>
      <c r="CS1218" s="56"/>
      <c r="CT1218" s="56"/>
      <c r="CU1218" s="56"/>
      <c r="CV1218" s="56"/>
      <c r="CW1218" s="56"/>
      <c r="CX1218" s="56"/>
      <c r="CY1218" s="56"/>
      <c r="CZ1218" s="56"/>
      <c r="DA1218" s="56"/>
      <c r="DB1218" s="56"/>
      <c r="DC1218" s="56"/>
      <c r="DD1218" s="56"/>
      <c r="DE1218" s="56"/>
      <c r="DF1218" s="56"/>
      <c r="DG1218" s="56"/>
      <c r="DH1218" s="56"/>
      <c r="DI1218" s="56"/>
      <c r="DJ1218" s="56"/>
      <c r="DK1218" s="56"/>
      <c r="DL1218" s="56"/>
      <c r="DM1218" s="56"/>
      <c r="DN1218" s="56"/>
      <c r="DO1218" s="56"/>
      <c r="DP1218" s="56"/>
      <c r="DQ1218" s="56"/>
      <c r="DR1218" s="56"/>
      <c r="DS1218" s="56"/>
      <c r="DT1218" s="56"/>
      <c r="DU1218" s="56"/>
      <c r="DV1218" s="56"/>
      <c r="DW1218" s="56"/>
      <c r="DX1218" s="56"/>
      <c r="DY1218" s="56"/>
      <c r="DZ1218" s="56"/>
      <c r="EA1218" s="56"/>
      <c r="EB1218" s="56"/>
      <c r="EC1218" s="56"/>
      <c r="ED1218" s="56"/>
      <c r="EE1218" s="56"/>
      <c r="EF1218" s="56"/>
      <c r="EG1218" s="56"/>
      <c r="EH1218" s="56"/>
      <c r="EI1218" s="56"/>
      <c r="EJ1218" s="56"/>
      <c r="EK1218" s="56"/>
      <c r="EL1218" s="56"/>
      <c r="EM1218" s="56"/>
      <c r="EN1218" s="56"/>
      <c r="EO1218" s="56"/>
      <c r="EP1218" s="56"/>
      <c r="EQ1218" s="56"/>
      <c r="ER1218" s="56"/>
      <c r="ES1218" s="56"/>
      <c r="ET1218" s="56"/>
      <c r="EU1218" s="56"/>
      <c r="EV1218" s="56"/>
      <c r="EW1218" s="56"/>
      <c r="EX1218" s="56"/>
      <c r="EY1218" s="56"/>
      <c r="EZ1218" s="56"/>
      <c r="FA1218" s="56"/>
      <c r="FB1218" s="56"/>
      <c r="FC1218" s="56"/>
      <c r="FD1218" s="56"/>
      <c r="FE1218" s="56"/>
      <c r="FF1218" s="56"/>
      <c r="FG1218" s="56"/>
      <c r="FH1218" s="56"/>
      <c r="FI1218" s="56"/>
      <c r="FJ1218" s="56"/>
      <c r="FK1218" s="56"/>
      <c r="FL1218" s="56"/>
      <c r="FM1218" s="56"/>
      <c r="FN1218" s="56"/>
      <c r="FO1218" s="56"/>
      <c r="FP1218" s="56"/>
      <c r="FQ1218" s="56"/>
      <c r="FR1218" s="56"/>
      <c r="FS1218" s="56"/>
      <c r="FT1218" s="56"/>
      <c r="FU1218" s="56"/>
      <c r="FV1218" s="56"/>
      <c r="FW1218" s="56"/>
      <c r="FX1218" s="56"/>
      <c r="FY1218" s="56"/>
      <c r="FZ1218" s="56"/>
      <c r="GA1218" s="56"/>
      <c r="GB1218" s="56"/>
      <c r="GC1218" s="56"/>
      <c r="GD1218" s="56"/>
      <c r="GE1218" s="56"/>
      <c r="GF1218" s="56"/>
      <c r="GG1218" s="56"/>
      <c r="GH1218" s="56"/>
      <c r="GI1218" s="56"/>
      <c r="GJ1218" s="56"/>
      <c r="GK1218" s="56"/>
      <c r="GL1218" s="56"/>
      <c r="GM1218" s="56"/>
      <c r="GN1218" s="56"/>
      <c r="GO1218" s="56"/>
      <c r="GP1218" s="56"/>
      <c r="GQ1218" s="56"/>
      <c r="GR1218" s="56"/>
      <c r="GS1218" s="56"/>
      <c r="GT1218" s="56"/>
      <c r="GU1218" s="56"/>
      <c r="GV1218" s="56"/>
      <c r="GW1218" s="56"/>
      <c r="GX1218" s="56"/>
      <c r="GY1218" s="56"/>
      <c r="GZ1218" s="56"/>
      <c r="HA1218" s="56"/>
      <c r="HB1218" s="56"/>
      <c r="HC1218" s="56"/>
      <c r="HD1218" s="56"/>
      <c r="HE1218" s="56"/>
      <c r="HF1218" s="56"/>
      <c r="HG1218" s="56"/>
      <c r="HH1218" s="56"/>
      <c r="HI1218" s="56"/>
      <c r="HJ1218" s="56"/>
      <c r="HK1218" s="56"/>
      <c r="HL1218" s="56"/>
      <c r="HM1218" s="56"/>
    </row>
    <row r="1219" spans="2:221" x14ac:dyDescent="0.25">
      <c r="B1219" s="56"/>
      <c r="C1219" s="56"/>
      <c r="D1219" s="56"/>
      <c r="E1219" s="56"/>
      <c r="F1219" s="56"/>
      <c r="G1219" s="56"/>
      <c r="H1219" s="56"/>
      <c r="I1219" s="56"/>
      <c r="J1219" s="56"/>
      <c r="K1219" s="56"/>
      <c r="L1219" s="56"/>
      <c r="M1219" s="56"/>
      <c r="N1219" s="56"/>
      <c r="O1219" s="56"/>
      <c r="P1219" s="56"/>
      <c r="Q1219" s="56"/>
      <c r="R1219" s="56"/>
      <c r="S1219" s="56"/>
      <c r="T1219" s="56"/>
      <c r="U1219" s="56"/>
      <c r="V1219" s="56"/>
      <c r="W1219" s="56"/>
      <c r="X1219" s="56"/>
      <c r="Y1219" s="56"/>
      <c r="Z1219" s="56"/>
      <c r="AA1219" s="56"/>
      <c r="AB1219" s="56"/>
      <c r="AC1219" s="56"/>
      <c r="AD1219" s="56"/>
      <c r="AE1219" s="56"/>
      <c r="AF1219" s="56"/>
      <c r="AG1219" s="56"/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  <c r="AY1219" s="56"/>
      <c r="AZ1219" s="56"/>
      <c r="BA1219" s="56"/>
      <c r="BB1219" s="56"/>
      <c r="BC1219" s="56"/>
      <c r="BD1219" s="56"/>
      <c r="BE1219" s="56"/>
      <c r="BF1219" s="56"/>
      <c r="BG1219" s="56"/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  <c r="BU1219" s="56"/>
      <c r="BV1219" s="56"/>
      <c r="BW1219" s="56"/>
      <c r="BX1219" s="56"/>
      <c r="BY1219" s="56"/>
      <c r="BZ1219" s="56"/>
      <c r="CA1219" s="56"/>
      <c r="CB1219" s="56"/>
      <c r="CC1219" s="56"/>
      <c r="CD1219" s="56"/>
      <c r="CE1219" s="56"/>
      <c r="CF1219" s="56"/>
      <c r="CG1219" s="56"/>
      <c r="CH1219" s="56"/>
      <c r="CI1219" s="56"/>
      <c r="CJ1219" s="56"/>
      <c r="CK1219" s="56"/>
      <c r="CL1219" s="56"/>
      <c r="CM1219" s="56"/>
      <c r="CN1219" s="56"/>
      <c r="CO1219" s="56"/>
      <c r="CP1219" s="56"/>
      <c r="CQ1219" s="56"/>
      <c r="CR1219" s="56"/>
      <c r="CS1219" s="56"/>
      <c r="CT1219" s="56"/>
      <c r="CU1219" s="56"/>
      <c r="CV1219" s="56"/>
      <c r="CW1219" s="56"/>
      <c r="CX1219" s="56"/>
      <c r="CY1219" s="56"/>
      <c r="CZ1219" s="56"/>
      <c r="DA1219" s="56"/>
      <c r="DB1219" s="56"/>
      <c r="DC1219" s="56"/>
      <c r="DD1219" s="56"/>
      <c r="DE1219" s="56"/>
      <c r="DF1219" s="56"/>
      <c r="DG1219" s="56"/>
      <c r="DH1219" s="56"/>
      <c r="DI1219" s="56"/>
      <c r="DJ1219" s="56"/>
      <c r="DK1219" s="56"/>
      <c r="DL1219" s="56"/>
      <c r="DM1219" s="56"/>
      <c r="DN1219" s="56"/>
      <c r="DO1219" s="56"/>
      <c r="DP1219" s="56"/>
      <c r="DQ1219" s="56"/>
      <c r="DR1219" s="56"/>
      <c r="DS1219" s="56"/>
      <c r="DT1219" s="56"/>
      <c r="DU1219" s="56"/>
      <c r="DV1219" s="56"/>
      <c r="DW1219" s="56"/>
      <c r="DX1219" s="56"/>
      <c r="DY1219" s="56"/>
      <c r="DZ1219" s="56"/>
      <c r="EA1219" s="56"/>
      <c r="EB1219" s="56"/>
      <c r="EC1219" s="56"/>
      <c r="ED1219" s="56"/>
      <c r="EE1219" s="56"/>
      <c r="EF1219" s="56"/>
      <c r="EG1219" s="56"/>
      <c r="EH1219" s="56"/>
      <c r="EI1219" s="56"/>
      <c r="EJ1219" s="56"/>
      <c r="EK1219" s="56"/>
      <c r="EL1219" s="56"/>
      <c r="EM1219" s="56"/>
      <c r="EN1219" s="56"/>
      <c r="EO1219" s="56"/>
      <c r="EP1219" s="56"/>
      <c r="EQ1219" s="56"/>
      <c r="ER1219" s="56"/>
      <c r="ES1219" s="56"/>
      <c r="ET1219" s="56"/>
      <c r="EU1219" s="56"/>
      <c r="EV1219" s="56"/>
      <c r="EW1219" s="56"/>
      <c r="EX1219" s="56"/>
      <c r="EY1219" s="56"/>
      <c r="EZ1219" s="56"/>
      <c r="FA1219" s="56"/>
      <c r="FB1219" s="56"/>
      <c r="FC1219" s="56"/>
      <c r="FD1219" s="56"/>
      <c r="FE1219" s="56"/>
      <c r="FF1219" s="56"/>
      <c r="FG1219" s="56"/>
      <c r="FH1219" s="56"/>
      <c r="FI1219" s="56"/>
      <c r="FJ1219" s="56"/>
      <c r="FK1219" s="56"/>
      <c r="FL1219" s="56"/>
      <c r="FM1219" s="56"/>
      <c r="FN1219" s="56"/>
      <c r="FO1219" s="56"/>
      <c r="FP1219" s="56"/>
      <c r="FQ1219" s="56"/>
      <c r="FR1219" s="56"/>
      <c r="FS1219" s="56"/>
      <c r="FT1219" s="56"/>
      <c r="FU1219" s="56"/>
      <c r="FV1219" s="56"/>
      <c r="FW1219" s="56"/>
      <c r="FX1219" s="56"/>
      <c r="FY1219" s="56"/>
      <c r="FZ1219" s="56"/>
      <c r="GA1219" s="56"/>
      <c r="GB1219" s="56"/>
      <c r="GC1219" s="56"/>
      <c r="GD1219" s="56"/>
      <c r="GE1219" s="56"/>
      <c r="GF1219" s="56"/>
      <c r="GG1219" s="56"/>
      <c r="GH1219" s="56"/>
      <c r="GI1219" s="56"/>
      <c r="GJ1219" s="56"/>
      <c r="GK1219" s="56"/>
      <c r="GL1219" s="56"/>
      <c r="GM1219" s="56"/>
      <c r="GN1219" s="56"/>
      <c r="GO1219" s="56"/>
      <c r="GP1219" s="56"/>
      <c r="GQ1219" s="56"/>
      <c r="GR1219" s="56"/>
      <c r="GS1219" s="56"/>
      <c r="GT1219" s="56"/>
      <c r="GU1219" s="56"/>
      <c r="GV1219" s="56"/>
      <c r="GW1219" s="56"/>
      <c r="GX1219" s="56"/>
      <c r="GY1219" s="56"/>
      <c r="GZ1219" s="56"/>
      <c r="HA1219" s="56"/>
      <c r="HB1219" s="56"/>
      <c r="HC1219" s="56"/>
      <c r="HD1219" s="56"/>
      <c r="HE1219" s="56"/>
      <c r="HF1219" s="56"/>
      <c r="HG1219" s="56"/>
      <c r="HH1219" s="56"/>
      <c r="HI1219" s="56"/>
      <c r="HJ1219" s="56"/>
      <c r="HK1219" s="56"/>
      <c r="HL1219" s="56"/>
      <c r="HM1219" s="56"/>
    </row>
    <row r="1220" spans="2:221" x14ac:dyDescent="0.25">
      <c r="B1220" s="56"/>
      <c r="C1220" s="56"/>
      <c r="D1220" s="56"/>
      <c r="E1220" s="56"/>
      <c r="F1220" s="56"/>
      <c r="G1220" s="56"/>
      <c r="H1220" s="56"/>
      <c r="I1220" s="56"/>
      <c r="J1220" s="56"/>
      <c r="K1220" s="56"/>
      <c r="L1220" s="56"/>
      <c r="M1220" s="56"/>
      <c r="N1220" s="56"/>
      <c r="O1220" s="56"/>
      <c r="P1220" s="56"/>
      <c r="Q1220" s="56"/>
      <c r="R1220" s="56"/>
      <c r="S1220" s="56"/>
      <c r="T1220" s="56"/>
      <c r="U1220" s="56"/>
      <c r="V1220" s="56"/>
      <c r="W1220" s="56"/>
      <c r="X1220" s="56"/>
      <c r="Y1220" s="56"/>
      <c r="Z1220" s="56"/>
      <c r="AA1220" s="56"/>
      <c r="AB1220" s="56"/>
      <c r="AC1220" s="56"/>
      <c r="AD1220" s="56"/>
      <c r="AE1220" s="56"/>
      <c r="AF1220" s="56"/>
      <c r="AG1220" s="56"/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  <c r="AY1220" s="56"/>
      <c r="AZ1220" s="56"/>
      <c r="BA1220" s="56"/>
      <c r="BB1220" s="56"/>
      <c r="BC1220" s="56"/>
      <c r="BD1220" s="56"/>
      <c r="BE1220" s="56"/>
      <c r="BF1220" s="56"/>
      <c r="BG1220" s="56"/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56"/>
      <c r="BS1220" s="56"/>
      <c r="BT1220" s="56"/>
      <c r="BU1220" s="56"/>
      <c r="BV1220" s="56"/>
      <c r="BW1220" s="56"/>
      <c r="BX1220" s="56"/>
      <c r="BY1220" s="56"/>
      <c r="BZ1220" s="56"/>
      <c r="CA1220" s="56"/>
      <c r="CB1220" s="56"/>
      <c r="CC1220" s="56"/>
      <c r="CD1220" s="56"/>
      <c r="CE1220" s="56"/>
      <c r="CF1220" s="56"/>
      <c r="CG1220" s="56"/>
      <c r="CH1220" s="56"/>
      <c r="CI1220" s="56"/>
      <c r="CJ1220" s="56"/>
      <c r="CK1220" s="56"/>
      <c r="CL1220" s="56"/>
      <c r="CM1220" s="56"/>
      <c r="CN1220" s="56"/>
      <c r="CO1220" s="56"/>
      <c r="CP1220" s="56"/>
      <c r="CQ1220" s="56"/>
      <c r="CR1220" s="56"/>
      <c r="CS1220" s="56"/>
      <c r="CT1220" s="56"/>
      <c r="CU1220" s="56"/>
      <c r="CV1220" s="56"/>
      <c r="CW1220" s="56"/>
      <c r="CX1220" s="56"/>
      <c r="CY1220" s="56"/>
      <c r="CZ1220" s="56"/>
      <c r="DA1220" s="56"/>
      <c r="DB1220" s="56"/>
      <c r="DC1220" s="56"/>
      <c r="DD1220" s="56"/>
      <c r="DE1220" s="56"/>
      <c r="DF1220" s="56"/>
      <c r="DG1220" s="56"/>
      <c r="DH1220" s="56"/>
      <c r="DI1220" s="56"/>
      <c r="DJ1220" s="56"/>
      <c r="DK1220" s="56"/>
      <c r="DL1220" s="56"/>
      <c r="DM1220" s="56"/>
      <c r="DN1220" s="56"/>
      <c r="DO1220" s="56"/>
      <c r="DP1220" s="56"/>
      <c r="DQ1220" s="56"/>
      <c r="DR1220" s="56"/>
      <c r="DS1220" s="56"/>
      <c r="DT1220" s="56"/>
      <c r="DU1220" s="56"/>
      <c r="DV1220" s="56"/>
      <c r="DW1220" s="56"/>
      <c r="DX1220" s="56"/>
      <c r="DY1220" s="56"/>
      <c r="DZ1220" s="56"/>
      <c r="EA1220" s="56"/>
      <c r="EB1220" s="56"/>
      <c r="EC1220" s="56"/>
      <c r="ED1220" s="56"/>
      <c r="EE1220" s="56"/>
      <c r="EF1220" s="56"/>
      <c r="EG1220" s="56"/>
      <c r="EH1220" s="56"/>
      <c r="EI1220" s="56"/>
      <c r="EJ1220" s="56"/>
      <c r="EK1220" s="56"/>
      <c r="EL1220" s="56"/>
      <c r="EM1220" s="56"/>
      <c r="EN1220" s="56"/>
      <c r="EO1220" s="56"/>
      <c r="EP1220" s="56"/>
      <c r="EQ1220" s="56"/>
      <c r="ER1220" s="56"/>
      <c r="ES1220" s="56"/>
      <c r="ET1220" s="56"/>
      <c r="EU1220" s="56"/>
      <c r="EV1220" s="56"/>
      <c r="EW1220" s="56"/>
      <c r="EX1220" s="56"/>
      <c r="EY1220" s="56"/>
      <c r="EZ1220" s="56"/>
      <c r="FA1220" s="56"/>
      <c r="FB1220" s="56"/>
      <c r="FC1220" s="56"/>
      <c r="FD1220" s="56"/>
      <c r="FE1220" s="56"/>
      <c r="FF1220" s="56"/>
      <c r="FG1220" s="56"/>
      <c r="FH1220" s="56"/>
      <c r="FI1220" s="56"/>
      <c r="FJ1220" s="56"/>
      <c r="FK1220" s="56"/>
      <c r="FL1220" s="56"/>
      <c r="FM1220" s="56"/>
      <c r="FN1220" s="56"/>
      <c r="FO1220" s="56"/>
      <c r="FP1220" s="56"/>
      <c r="FQ1220" s="56"/>
      <c r="FR1220" s="56"/>
      <c r="FS1220" s="56"/>
      <c r="FT1220" s="56"/>
      <c r="FU1220" s="56"/>
      <c r="FV1220" s="56"/>
      <c r="FW1220" s="56"/>
      <c r="FX1220" s="56"/>
      <c r="FY1220" s="56"/>
      <c r="FZ1220" s="56"/>
      <c r="GA1220" s="56"/>
      <c r="GB1220" s="56"/>
      <c r="GC1220" s="56"/>
      <c r="GD1220" s="56"/>
      <c r="GE1220" s="56"/>
      <c r="GF1220" s="56"/>
      <c r="GG1220" s="56"/>
      <c r="GH1220" s="56"/>
      <c r="GI1220" s="56"/>
      <c r="GJ1220" s="56"/>
      <c r="GK1220" s="56"/>
      <c r="GL1220" s="56"/>
      <c r="GM1220" s="56"/>
      <c r="GN1220" s="56"/>
      <c r="GO1220" s="56"/>
      <c r="GP1220" s="56"/>
      <c r="GQ1220" s="56"/>
      <c r="GR1220" s="56"/>
      <c r="GS1220" s="56"/>
      <c r="GT1220" s="56"/>
      <c r="GU1220" s="56"/>
      <c r="GV1220" s="56"/>
      <c r="GW1220" s="56"/>
      <c r="GX1220" s="56"/>
      <c r="GY1220" s="56"/>
      <c r="GZ1220" s="56"/>
      <c r="HA1220" s="56"/>
      <c r="HB1220" s="56"/>
      <c r="HC1220" s="56"/>
      <c r="HD1220" s="56"/>
      <c r="HE1220" s="56"/>
      <c r="HF1220" s="56"/>
      <c r="HG1220" s="56"/>
      <c r="HH1220" s="56"/>
      <c r="HI1220" s="56"/>
      <c r="HJ1220" s="56"/>
      <c r="HK1220" s="56"/>
      <c r="HL1220" s="56"/>
      <c r="HM1220" s="56"/>
    </row>
    <row r="1221" spans="2:221" x14ac:dyDescent="0.25">
      <c r="B1221" s="56"/>
      <c r="C1221" s="56"/>
      <c r="D1221" s="56"/>
      <c r="E1221" s="56"/>
      <c r="F1221" s="56"/>
      <c r="G1221" s="56"/>
      <c r="H1221" s="56"/>
      <c r="I1221" s="56"/>
      <c r="J1221" s="56"/>
      <c r="K1221" s="56"/>
      <c r="L1221" s="56"/>
      <c r="M1221" s="56"/>
      <c r="N1221" s="56"/>
      <c r="O1221" s="56"/>
      <c r="P1221" s="56"/>
      <c r="Q1221" s="56"/>
      <c r="R1221" s="56"/>
      <c r="S1221" s="56"/>
      <c r="T1221" s="56"/>
      <c r="U1221" s="56"/>
      <c r="V1221" s="56"/>
      <c r="W1221" s="56"/>
      <c r="X1221" s="56"/>
      <c r="Y1221" s="56"/>
      <c r="Z1221" s="56"/>
      <c r="AA1221" s="56"/>
      <c r="AB1221" s="56"/>
      <c r="AC1221" s="56"/>
      <c r="AD1221" s="56"/>
      <c r="AE1221" s="56"/>
      <c r="AF1221" s="56"/>
      <c r="AG1221" s="56"/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  <c r="AY1221" s="56"/>
      <c r="AZ1221" s="56"/>
      <c r="BA1221" s="56"/>
      <c r="BB1221" s="56"/>
      <c r="BC1221" s="56"/>
      <c r="BD1221" s="56"/>
      <c r="BE1221" s="56"/>
      <c r="BF1221" s="56"/>
      <c r="BG1221" s="56"/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56"/>
      <c r="BS1221" s="56"/>
      <c r="BT1221" s="56"/>
      <c r="BU1221" s="56"/>
      <c r="BV1221" s="56"/>
      <c r="BW1221" s="56"/>
      <c r="BX1221" s="56"/>
      <c r="BY1221" s="56"/>
      <c r="BZ1221" s="56"/>
      <c r="CA1221" s="56"/>
      <c r="CB1221" s="56"/>
      <c r="CC1221" s="56"/>
      <c r="CD1221" s="56"/>
      <c r="CE1221" s="56"/>
      <c r="CF1221" s="56"/>
      <c r="CG1221" s="56"/>
      <c r="CH1221" s="56"/>
      <c r="CI1221" s="56"/>
      <c r="CJ1221" s="56"/>
      <c r="CK1221" s="56"/>
      <c r="CL1221" s="56"/>
      <c r="CM1221" s="56"/>
      <c r="CN1221" s="56"/>
      <c r="CO1221" s="56"/>
      <c r="CP1221" s="56"/>
      <c r="CQ1221" s="56"/>
      <c r="CR1221" s="56"/>
      <c r="CS1221" s="56"/>
      <c r="CT1221" s="56"/>
      <c r="CU1221" s="56"/>
      <c r="CV1221" s="56"/>
      <c r="CW1221" s="56"/>
      <c r="CX1221" s="56"/>
      <c r="CY1221" s="56"/>
      <c r="CZ1221" s="56"/>
      <c r="DA1221" s="56"/>
      <c r="DB1221" s="56"/>
      <c r="DC1221" s="56"/>
      <c r="DD1221" s="56"/>
      <c r="DE1221" s="56"/>
      <c r="DF1221" s="56"/>
      <c r="DG1221" s="56"/>
      <c r="DH1221" s="56"/>
      <c r="DI1221" s="56"/>
      <c r="DJ1221" s="56"/>
      <c r="DK1221" s="56"/>
      <c r="DL1221" s="56"/>
      <c r="DM1221" s="56"/>
      <c r="DN1221" s="56"/>
      <c r="DO1221" s="56"/>
      <c r="DP1221" s="56"/>
      <c r="DQ1221" s="56"/>
      <c r="DR1221" s="56"/>
      <c r="DS1221" s="56"/>
      <c r="DT1221" s="56"/>
      <c r="DU1221" s="56"/>
      <c r="DV1221" s="56"/>
      <c r="DW1221" s="56"/>
      <c r="DX1221" s="56"/>
      <c r="DY1221" s="56"/>
      <c r="DZ1221" s="56"/>
      <c r="EA1221" s="56"/>
      <c r="EB1221" s="56"/>
      <c r="EC1221" s="56"/>
      <c r="ED1221" s="56"/>
      <c r="EE1221" s="56"/>
      <c r="EF1221" s="56"/>
      <c r="EG1221" s="56"/>
      <c r="EH1221" s="56"/>
      <c r="EI1221" s="56"/>
      <c r="EJ1221" s="56"/>
      <c r="EK1221" s="56"/>
      <c r="EL1221" s="56"/>
      <c r="EM1221" s="56"/>
      <c r="EN1221" s="56"/>
      <c r="EO1221" s="56"/>
      <c r="EP1221" s="56"/>
      <c r="EQ1221" s="56"/>
      <c r="ER1221" s="56"/>
      <c r="ES1221" s="56"/>
      <c r="ET1221" s="56"/>
      <c r="EU1221" s="56"/>
      <c r="EV1221" s="56"/>
      <c r="EW1221" s="56"/>
      <c r="EX1221" s="56"/>
      <c r="EY1221" s="56"/>
      <c r="EZ1221" s="56"/>
      <c r="FA1221" s="56"/>
      <c r="FB1221" s="56"/>
      <c r="FC1221" s="56"/>
      <c r="FD1221" s="56"/>
      <c r="FE1221" s="56"/>
      <c r="FF1221" s="56"/>
      <c r="FG1221" s="56"/>
      <c r="FH1221" s="56"/>
      <c r="FI1221" s="56"/>
      <c r="FJ1221" s="56"/>
      <c r="FK1221" s="56"/>
      <c r="FL1221" s="56"/>
      <c r="FM1221" s="56"/>
      <c r="FN1221" s="56"/>
      <c r="FO1221" s="56"/>
      <c r="FP1221" s="56"/>
      <c r="FQ1221" s="56"/>
      <c r="FR1221" s="56"/>
      <c r="FS1221" s="56"/>
      <c r="FT1221" s="56"/>
      <c r="FU1221" s="56"/>
      <c r="FV1221" s="56"/>
      <c r="FW1221" s="56"/>
      <c r="FX1221" s="56"/>
      <c r="FY1221" s="56"/>
      <c r="FZ1221" s="56"/>
      <c r="GA1221" s="56"/>
      <c r="GB1221" s="56"/>
      <c r="GC1221" s="56"/>
      <c r="GD1221" s="56"/>
      <c r="GE1221" s="56"/>
      <c r="GF1221" s="56"/>
      <c r="GG1221" s="56"/>
      <c r="GH1221" s="56"/>
      <c r="GI1221" s="56"/>
      <c r="GJ1221" s="56"/>
      <c r="GK1221" s="56"/>
      <c r="GL1221" s="56"/>
      <c r="GM1221" s="56"/>
      <c r="GN1221" s="56"/>
      <c r="GO1221" s="56"/>
      <c r="GP1221" s="56"/>
      <c r="GQ1221" s="56"/>
      <c r="GR1221" s="56"/>
      <c r="GS1221" s="56"/>
      <c r="GT1221" s="56"/>
      <c r="GU1221" s="56"/>
      <c r="GV1221" s="56"/>
      <c r="GW1221" s="56"/>
      <c r="GX1221" s="56"/>
      <c r="GY1221" s="56"/>
      <c r="GZ1221" s="56"/>
      <c r="HA1221" s="56"/>
      <c r="HB1221" s="56"/>
      <c r="HC1221" s="56"/>
      <c r="HD1221" s="56"/>
      <c r="HE1221" s="56"/>
      <c r="HF1221" s="56"/>
      <c r="HG1221" s="56"/>
      <c r="HH1221" s="56"/>
      <c r="HI1221" s="56"/>
      <c r="HJ1221" s="56"/>
      <c r="HK1221" s="56"/>
      <c r="HL1221" s="56"/>
      <c r="HM1221" s="56"/>
    </row>
    <row r="1222" spans="2:221" x14ac:dyDescent="0.25">
      <c r="B1222" s="56"/>
      <c r="C1222" s="56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  <c r="O1222" s="56"/>
      <c r="P1222" s="56"/>
      <c r="Q1222" s="56"/>
      <c r="R1222" s="56"/>
      <c r="S1222" s="56"/>
      <c r="T1222" s="56"/>
      <c r="U1222" s="56"/>
      <c r="V1222" s="56"/>
      <c r="W1222" s="56"/>
      <c r="X1222" s="56"/>
      <c r="Y1222" s="56"/>
      <c r="Z1222" s="56"/>
      <c r="AA1222" s="56"/>
      <c r="AB1222" s="56"/>
      <c r="AC1222" s="56"/>
      <c r="AD1222" s="56"/>
      <c r="AE1222" s="56"/>
      <c r="AF1222" s="56"/>
      <c r="AG1222" s="56"/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  <c r="AY1222" s="56"/>
      <c r="AZ1222" s="56"/>
      <c r="BA1222" s="56"/>
      <c r="BB1222" s="56"/>
      <c r="BC1222" s="56"/>
      <c r="BD1222" s="56"/>
      <c r="BE1222" s="56"/>
      <c r="BF1222" s="56"/>
      <c r="BG1222" s="56"/>
      <c r="BH1222" s="56"/>
      <c r="BI1222" s="56"/>
      <c r="BJ1222" s="56"/>
      <c r="BK1222" s="56"/>
      <c r="BL1222" s="56"/>
      <c r="BM1222" s="56"/>
      <c r="BN1222" s="56"/>
      <c r="BO1222" s="56"/>
      <c r="BP1222" s="56"/>
      <c r="BQ1222" s="56"/>
      <c r="BR1222" s="56"/>
      <c r="BS1222" s="56"/>
      <c r="BT1222" s="56"/>
      <c r="BU1222" s="56"/>
      <c r="BV1222" s="56"/>
      <c r="BW1222" s="56"/>
      <c r="BX1222" s="56"/>
      <c r="BY1222" s="56"/>
      <c r="BZ1222" s="56"/>
      <c r="CA1222" s="56"/>
      <c r="CB1222" s="56"/>
      <c r="CC1222" s="56"/>
      <c r="CD1222" s="56"/>
      <c r="CE1222" s="56"/>
      <c r="CF1222" s="56"/>
      <c r="CG1222" s="56"/>
      <c r="CH1222" s="56"/>
      <c r="CI1222" s="56"/>
      <c r="CJ1222" s="56"/>
      <c r="CK1222" s="56"/>
      <c r="CL1222" s="56"/>
      <c r="CM1222" s="56"/>
      <c r="CN1222" s="56"/>
      <c r="CO1222" s="56"/>
      <c r="CP1222" s="56"/>
      <c r="CQ1222" s="56"/>
      <c r="CR1222" s="56"/>
      <c r="CS1222" s="56"/>
      <c r="CT1222" s="56"/>
      <c r="CU1222" s="56"/>
      <c r="CV1222" s="56"/>
      <c r="CW1222" s="56"/>
      <c r="CX1222" s="56"/>
      <c r="CY1222" s="56"/>
      <c r="CZ1222" s="56"/>
      <c r="DA1222" s="56"/>
      <c r="DB1222" s="56"/>
      <c r="DC1222" s="56"/>
      <c r="DD1222" s="56"/>
      <c r="DE1222" s="56"/>
      <c r="DF1222" s="56"/>
      <c r="DG1222" s="56"/>
      <c r="DH1222" s="56"/>
      <c r="DI1222" s="56"/>
      <c r="DJ1222" s="56"/>
      <c r="DK1222" s="56"/>
      <c r="DL1222" s="56"/>
      <c r="DM1222" s="56"/>
      <c r="DN1222" s="56"/>
      <c r="DO1222" s="56"/>
      <c r="DP1222" s="56"/>
      <c r="DQ1222" s="56"/>
      <c r="DR1222" s="56"/>
      <c r="DS1222" s="56"/>
      <c r="DT1222" s="56"/>
      <c r="DU1222" s="56"/>
      <c r="DV1222" s="56"/>
      <c r="DW1222" s="56"/>
      <c r="DX1222" s="56"/>
      <c r="DY1222" s="56"/>
      <c r="DZ1222" s="56"/>
      <c r="EA1222" s="56"/>
      <c r="EB1222" s="56"/>
      <c r="EC1222" s="56"/>
      <c r="ED1222" s="56"/>
      <c r="EE1222" s="56"/>
      <c r="EF1222" s="56"/>
      <c r="EG1222" s="56"/>
      <c r="EH1222" s="56"/>
      <c r="EI1222" s="56"/>
      <c r="EJ1222" s="56"/>
      <c r="EK1222" s="56"/>
      <c r="EL1222" s="56"/>
      <c r="EM1222" s="56"/>
      <c r="EN1222" s="56"/>
      <c r="EO1222" s="56"/>
      <c r="EP1222" s="56"/>
      <c r="EQ1222" s="56"/>
      <c r="ER1222" s="56"/>
      <c r="ES1222" s="56"/>
      <c r="ET1222" s="56"/>
      <c r="EU1222" s="56"/>
      <c r="EV1222" s="56"/>
      <c r="EW1222" s="56"/>
      <c r="EX1222" s="56"/>
      <c r="EY1222" s="56"/>
      <c r="EZ1222" s="56"/>
      <c r="FA1222" s="56"/>
      <c r="FB1222" s="56"/>
      <c r="FC1222" s="56"/>
      <c r="FD1222" s="56"/>
      <c r="FE1222" s="56"/>
      <c r="FF1222" s="56"/>
      <c r="FG1222" s="56"/>
      <c r="FH1222" s="56"/>
      <c r="FI1222" s="56"/>
      <c r="FJ1222" s="56"/>
      <c r="FK1222" s="56"/>
      <c r="FL1222" s="56"/>
      <c r="FM1222" s="56"/>
      <c r="FN1222" s="56"/>
      <c r="FO1222" s="56"/>
      <c r="FP1222" s="56"/>
      <c r="FQ1222" s="56"/>
      <c r="FR1222" s="56"/>
      <c r="FS1222" s="56"/>
      <c r="FT1222" s="56"/>
      <c r="FU1222" s="56"/>
      <c r="FV1222" s="56"/>
      <c r="FW1222" s="56"/>
      <c r="FX1222" s="56"/>
      <c r="FY1222" s="56"/>
      <c r="FZ1222" s="56"/>
      <c r="GA1222" s="56"/>
      <c r="GB1222" s="56"/>
      <c r="GC1222" s="56"/>
      <c r="GD1222" s="56"/>
      <c r="GE1222" s="56"/>
      <c r="GF1222" s="56"/>
      <c r="GG1222" s="56"/>
      <c r="GH1222" s="56"/>
      <c r="GI1222" s="56"/>
      <c r="GJ1222" s="56"/>
      <c r="GK1222" s="56"/>
      <c r="GL1222" s="56"/>
      <c r="GM1222" s="56"/>
      <c r="GN1222" s="56"/>
      <c r="GO1222" s="56"/>
      <c r="GP1222" s="56"/>
      <c r="GQ1222" s="56"/>
      <c r="GR1222" s="56"/>
      <c r="GS1222" s="56"/>
      <c r="GT1222" s="56"/>
      <c r="GU1222" s="56"/>
      <c r="GV1222" s="56"/>
      <c r="GW1222" s="56"/>
      <c r="GX1222" s="56"/>
      <c r="GY1222" s="56"/>
      <c r="GZ1222" s="56"/>
      <c r="HA1222" s="56"/>
      <c r="HB1222" s="56"/>
      <c r="HC1222" s="56"/>
      <c r="HD1222" s="56"/>
      <c r="HE1222" s="56"/>
      <c r="HF1222" s="56"/>
      <c r="HG1222" s="56"/>
      <c r="HH1222" s="56"/>
      <c r="HI1222" s="56"/>
      <c r="HJ1222" s="56"/>
      <c r="HK1222" s="56"/>
      <c r="HL1222" s="56"/>
      <c r="HM1222" s="56"/>
    </row>
    <row r="1223" spans="2:221" x14ac:dyDescent="0.25">
      <c r="B1223" s="56"/>
      <c r="C1223" s="56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  <c r="O1223" s="56"/>
      <c r="P1223" s="56"/>
      <c r="Q1223" s="56"/>
      <c r="R1223" s="56"/>
      <c r="S1223" s="56"/>
      <c r="T1223" s="56"/>
      <c r="U1223" s="56"/>
      <c r="V1223" s="56"/>
      <c r="W1223" s="56"/>
      <c r="X1223" s="56"/>
      <c r="Y1223" s="56"/>
      <c r="Z1223" s="56"/>
      <c r="AA1223" s="56"/>
      <c r="AB1223" s="56"/>
      <c r="AC1223" s="56"/>
      <c r="AD1223" s="56"/>
      <c r="AE1223" s="56"/>
      <c r="AF1223" s="56"/>
      <c r="AG1223" s="56"/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  <c r="AY1223" s="56"/>
      <c r="AZ1223" s="56"/>
      <c r="BA1223" s="56"/>
      <c r="BB1223" s="56"/>
      <c r="BC1223" s="56"/>
      <c r="BD1223" s="56"/>
      <c r="BE1223" s="56"/>
      <c r="BF1223" s="56"/>
      <c r="BG1223" s="56"/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56"/>
      <c r="BS1223" s="56"/>
      <c r="BT1223" s="56"/>
      <c r="BU1223" s="56"/>
      <c r="BV1223" s="56"/>
      <c r="BW1223" s="56"/>
      <c r="BX1223" s="56"/>
      <c r="BY1223" s="56"/>
      <c r="BZ1223" s="56"/>
      <c r="CA1223" s="56"/>
      <c r="CB1223" s="56"/>
      <c r="CC1223" s="56"/>
      <c r="CD1223" s="56"/>
      <c r="CE1223" s="56"/>
      <c r="CF1223" s="56"/>
      <c r="CG1223" s="56"/>
      <c r="CH1223" s="56"/>
      <c r="CI1223" s="56"/>
      <c r="CJ1223" s="56"/>
      <c r="CK1223" s="56"/>
      <c r="CL1223" s="56"/>
      <c r="CM1223" s="56"/>
      <c r="CN1223" s="56"/>
      <c r="CO1223" s="56"/>
      <c r="CP1223" s="56"/>
      <c r="CQ1223" s="56"/>
      <c r="CR1223" s="56"/>
      <c r="CS1223" s="56"/>
      <c r="CT1223" s="56"/>
      <c r="CU1223" s="56"/>
      <c r="CV1223" s="56"/>
      <c r="CW1223" s="56"/>
      <c r="CX1223" s="56"/>
      <c r="CY1223" s="56"/>
      <c r="CZ1223" s="56"/>
      <c r="DA1223" s="56"/>
      <c r="DB1223" s="56"/>
      <c r="DC1223" s="56"/>
      <c r="DD1223" s="56"/>
      <c r="DE1223" s="56"/>
      <c r="DF1223" s="56"/>
      <c r="DG1223" s="56"/>
      <c r="DH1223" s="56"/>
      <c r="DI1223" s="56"/>
      <c r="DJ1223" s="56"/>
      <c r="DK1223" s="56"/>
      <c r="DL1223" s="56"/>
      <c r="DM1223" s="56"/>
      <c r="DN1223" s="56"/>
      <c r="DO1223" s="56"/>
      <c r="DP1223" s="56"/>
      <c r="DQ1223" s="56"/>
      <c r="DR1223" s="56"/>
      <c r="DS1223" s="56"/>
      <c r="DT1223" s="56"/>
      <c r="DU1223" s="56"/>
      <c r="DV1223" s="56"/>
      <c r="DW1223" s="56"/>
      <c r="DX1223" s="56"/>
      <c r="DY1223" s="56"/>
      <c r="DZ1223" s="56"/>
      <c r="EA1223" s="56"/>
      <c r="EB1223" s="56"/>
      <c r="EC1223" s="56"/>
      <c r="ED1223" s="56"/>
      <c r="EE1223" s="56"/>
      <c r="EF1223" s="56"/>
      <c r="EG1223" s="56"/>
      <c r="EH1223" s="56"/>
      <c r="EI1223" s="56"/>
      <c r="EJ1223" s="56"/>
      <c r="EK1223" s="56"/>
      <c r="EL1223" s="56"/>
      <c r="EM1223" s="56"/>
      <c r="EN1223" s="56"/>
      <c r="EO1223" s="56"/>
      <c r="EP1223" s="56"/>
      <c r="EQ1223" s="56"/>
      <c r="ER1223" s="56"/>
      <c r="ES1223" s="56"/>
      <c r="ET1223" s="56"/>
      <c r="EU1223" s="56"/>
      <c r="EV1223" s="56"/>
      <c r="EW1223" s="56"/>
      <c r="EX1223" s="56"/>
      <c r="EY1223" s="56"/>
      <c r="EZ1223" s="56"/>
      <c r="FA1223" s="56"/>
      <c r="FB1223" s="56"/>
      <c r="FC1223" s="56"/>
      <c r="FD1223" s="56"/>
      <c r="FE1223" s="56"/>
      <c r="FF1223" s="56"/>
      <c r="FG1223" s="56"/>
      <c r="FH1223" s="56"/>
      <c r="FI1223" s="56"/>
      <c r="FJ1223" s="56"/>
      <c r="FK1223" s="56"/>
      <c r="FL1223" s="56"/>
      <c r="FM1223" s="56"/>
      <c r="FN1223" s="56"/>
      <c r="FO1223" s="56"/>
      <c r="FP1223" s="56"/>
      <c r="FQ1223" s="56"/>
      <c r="FR1223" s="56"/>
      <c r="FS1223" s="56"/>
      <c r="FT1223" s="56"/>
      <c r="FU1223" s="56"/>
      <c r="FV1223" s="56"/>
      <c r="FW1223" s="56"/>
      <c r="FX1223" s="56"/>
      <c r="FY1223" s="56"/>
      <c r="FZ1223" s="56"/>
      <c r="GA1223" s="56"/>
      <c r="GB1223" s="56"/>
      <c r="GC1223" s="56"/>
      <c r="GD1223" s="56"/>
      <c r="GE1223" s="56"/>
      <c r="GF1223" s="56"/>
      <c r="GG1223" s="56"/>
      <c r="GH1223" s="56"/>
      <c r="GI1223" s="56"/>
      <c r="GJ1223" s="56"/>
      <c r="GK1223" s="56"/>
      <c r="GL1223" s="56"/>
      <c r="GM1223" s="56"/>
      <c r="GN1223" s="56"/>
      <c r="GO1223" s="56"/>
      <c r="GP1223" s="56"/>
      <c r="GQ1223" s="56"/>
      <c r="GR1223" s="56"/>
      <c r="GS1223" s="56"/>
      <c r="GT1223" s="56"/>
      <c r="GU1223" s="56"/>
      <c r="GV1223" s="56"/>
      <c r="GW1223" s="56"/>
      <c r="GX1223" s="56"/>
      <c r="GY1223" s="56"/>
      <c r="GZ1223" s="56"/>
      <c r="HA1223" s="56"/>
      <c r="HB1223" s="56"/>
      <c r="HC1223" s="56"/>
      <c r="HD1223" s="56"/>
      <c r="HE1223" s="56"/>
      <c r="HF1223" s="56"/>
      <c r="HG1223" s="56"/>
      <c r="HH1223" s="56"/>
      <c r="HI1223" s="56"/>
      <c r="HJ1223" s="56"/>
      <c r="HK1223" s="56"/>
      <c r="HL1223" s="56"/>
      <c r="HM1223" s="56"/>
    </row>
    <row r="1224" spans="2:221" x14ac:dyDescent="0.25">
      <c r="B1224" s="56"/>
      <c r="C1224" s="56"/>
      <c r="D1224" s="56"/>
      <c r="E1224" s="56"/>
      <c r="F1224" s="56"/>
      <c r="G1224" s="56"/>
      <c r="H1224" s="56"/>
      <c r="I1224" s="56"/>
      <c r="J1224" s="56"/>
      <c r="K1224" s="56"/>
      <c r="L1224" s="56"/>
      <c r="M1224" s="56"/>
      <c r="N1224" s="56"/>
      <c r="O1224" s="56"/>
      <c r="P1224" s="56"/>
      <c r="Q1224" s="56"/>
      <c r="R1224" s="56"/>
      <c r="S1224" s="56"/>
      <c r="T1224" s="56"/>
      <c r="U1224" s="56"/>
      <c r="V1224" s="56"/>
      <c r="W1224" s="56"/>
      <c r="X1224" s="56"/>
      <c r="Y1224" s="56"/>
      <c r="Z1224" s="56"/>
      <c r="AA1224" s="56"/>
      <c r="AB1224" s="56"/>
      <c r="AC1224" s="56"/>
      <c r="AD1224" s="56"/>
      <c r="AE1224" s="56"/>
      <c r="AF1224" s="56"/>
      <c r="AG1224" s="56"/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  <c r="AY1224" s="56"/>
      <c r="AZ1224" s="56"/>
      <c r="BA1224" s="56"/>
      <c r="BB1224" s="56"/>
      <c r="BC1224" s="56"/>
      <c r="BD1224" s="56"/>
      <c r="BE1224" s="56"/>
      <c r="BF1224" s="56"/>
      <c r="BG1224" s="56"/>
      <c r="BH1224" s="56"/>
      <c r="BI1224" s="56"/>
      <c r="BJ1224" s="56"/>
      <c r="BK1224" s="56"/>
      <c r="BL1224" s="56"/>
      <c r="BM1224" s="56"/>
      <c r="BN1224" s="56"/>
      <c r="BO1224" s="56"/>
      <c r="BP1224" s="56"/>
      <c r="BQ1224" s="56"/>
      <c r="BR1224" s="56"/>
      <c r="BS1224" s="56"/>
      <c r="BT1224" s="56"/>
      <c r="BU1224" s="56"/>
      <c r="BV1224" s="56"/>
      <c r="BW1224" s="56"/>
      <c r="BX1224" s="56"/>
      <c r="BY1224" s="56"/>
      <c r="BZ1224" s="56"/>
      <c r="CA1224" s="56"/>
      <c r="CB1224" s="56"/>
      <c r="CC1224" s="56"/>
      <c r="CD1224" s="56"/>
      <c r="CE1224" s="56"/>
      <c r="CF1224" s="56"/>
      <c r="CG1224" s="56"/>
      <c r="CH1224" s="56"/>
      <c r="CI1224" s="56"/>
      <c r="CJ1224" s="56"/>
      <c r="CK1224" s="56"/>
      <c r="CL1224" s="56"/>
      <c r="CM1224" s="56"/>
      <c r="CN1224" s="56"/>
      <c r="CO1224" s="56"/>
      <c r="CP1224" s="56"/>
      <c r="CQ1224" s="56"/>
      <c r="CR1224" s="56"/>
      <c r="CS1224" s="56"/>
      <c r="CT1224" s="56"/>
      <c r="CU1224" s="56"/>
      <c r="CV1224" s="56"/>
      <c r="CW1224" s="56"/>
      <c r="CX1224" s="56"/>
      <c r="CY1224" s="56"/>
      <c r="CZ1224" s="56"/>
      <c r="DA1224" s="56"/>
      <c r="DB1224" s="56"/>
      <c r="DC1224" s="56"/>
      <c r="DD1224" s="56"/>
      <c r="DE1224" s="56"/>
      <c r="DF1224" s="56"/>
      <c r="DG1224" s="56"/>
      <c r="DH1224" s="56"/>
      <c r="DI1224" s="56"/>
      <c r="DJ1224" s="56"/>
      <c r="DK1224" s="56"/>
      <c r="DL1224" s="56"/>
      <c r="DM1224" s="56"/>
      <c r="DN1224" s="56"/>
      <c r="DO1224" s="56"/>
      <c r="DP1224" s="56"/>
      <c r="DQ1224" s="56"/>
      <c r="DR1224" s="56"/>
      <c r="DS1224" s="56"/>
      <c r="DT1224" s="56"/>
      <c r="DU1224" s="56"/>
      <c r="DV1224" s="56"/>
      <c r="DW1224" s="56"/>
      <c r="DX1224" s="56"/>
      <c r="DY1224" s="56"/>
      <c r="DZ1224" s="56"/>
      <c r="EA1224" s="56"/>
      <c r="EB1224" s="56"/>
      <c r="EC1224" s="56"/>
      <c r="ED1224" s="56"/>
      <c r="EE1224" s="56"/>
      <c r="EF1224" s="56"/>
      <c r="EG1224" s="56"/>
      <c r="EH1224" s="56"/>
      <c r="EI1224" s="56"/>
      <c r="EJ1224" s="56"/>
      <c r="EK1224" s="56"/>
      <c r="EL1224" s="56"/>
      <c r="EM1224" s="56"/>
      <c r="EN1224" s="56"/>
      <c r="EO1224" s="56"/>
      <c r="EP1224" s="56"/>
      <c r="EQ1224" s="56"/>
      <c r="ER1224" s="56"/>
      <c r="ES1224" s="56"/>
      <c r="ET1224" s="56"/>
      <c r="EU1224" s="56"/>
      <c r="EV1224" s="56"/>
      <c r="EW1224" s="56"/>
      <c r="EX1224" s="56"/>
      <c r="EY1224" s="56"/>
      <c r="EZ1224" s="56"/>
      <c r="FA1224" s="56"/>
      <c r="FB1224" s="56"/>
      <c r="FC1224" s="56"/>
      <c r="FD1224" s="56"/>
      <c r="FE1224" s="56"/>
      <c r="FF1224" s="56"/>
      <c r="FG1224" s="56"/>
      <c r="FH1224" s="56"/>
      <c r="FI1224" s="56"/>
      <c r="FJ1224" s="56"/>
      <c r="FK1224" s="56"/>
      <c r="FL1224" s="56"/>
      <c r="FM1224" s="56"/>
      <c r="FN1224" s="56"/>
      <c r="FO1224" s="56"/>
      <c r="FP1224" s="56"/>
      <c r="FQ1224" s="56"/>
      <c r="FR1224" s="56"/>
      <c r="FS1224" s="56"/>
      <c r="FT1224" s="56"/>
      <c r="FU1224" s="56"/>
      <c r="FV1224" s="56"/>
      <c r="FW1224" s="56"/>
      <c r="FX1224" s="56"/>
      <c r="FY1224" s="56"/>
      <c r="FZ1224" s="56"/>
      <c r="GA1224" s="56"/>
      <c r="GB1224" s="56"/>
      <c r="GC1224" s="56"/>
      <c r="GD1224" s="56"/>
      <c r="GE1224" s="56"/>
      <c r="GF1224" s="56"/>
      <c r="GG1224" s="56"/>
      <c r="GH1224" s="56"/>
      <c r="GI1224" s="56"/>
      <c r="GJ1224" s="56"/>
      <c r="GK1224" s="56"/>
      <c r="GL1224" s="56"/>
      <c r="GM1224" s="56"/>
      <c r="GN1224" s="56"/>
      <c r="GO1224" s="56"/>
      <c r="GP1224" s="56"/>
      <c r="GQ1224" s="56"/>
      <c r="GR1224" s="56"/>
      <c r="GS1224" s="56"/>
      <c r="GT1224" s="56"/>
      <c r="GU1224" s="56"/>
      <c r="GV1224" s="56"/>
      <c r="GW1224" s="56"/>
      <c r="GX1224" s="56"/>
      <c r="GY1224" s="56"/>
      <c r="GZ1224" s="56"/>
      <c r="HA1224" s="56"/>
      <c r="HB1224" s="56"/>
      <c r="HC1224" s="56"/>
      <c r="HD1224" s="56"/>
      <c r="HE1224" s="56"/>
      <c r="HF1224" s="56"/>
      <c r="HG1224" s="56"/>
      <c r="HH1224" s="56"/>
      <c r="HI1224" s="56"/>
      <c r="HJ1224" s="56"/>
      <c r="HK1224" s="56"/>
      <c r="HL1224" s="56"/>
      <c r="HM1224" s="56"/>
    </row>
    <row r="1225" spans="2:221" x14ac:dyDescent="0.25">
      <c r="B1225" s="56"/>
      <c r="C1225" s="56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56"/>
      <c r="Q1225" s="56"/>
      <c r="R1225" s="56"/>
      <c r="S1225" s="56"/>
      <c r="T1225" s="56"/>
      <c r="U1225" s="56"/>
      <c r="V1225" s="56"/>
      <c r="W1225" s="56"/>
      <c r="X1225" s="56"/>
      <c r="Y1225" s="56"/>
      <c r="Z1225" s="56"/>
      <c r="AA1225" s="56"/>
      <c r="AB1225" s="56"/>
      <c r="AC1225" s="56"/>
      <c r="AD1225" s="56"/>
      <c r="AE1225" s="56"/>
      <c r="AF1225" s="56"/>
      <c r="AG1225" s="56"/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  <c r="AY1225" s="56"/>
      <c r="AZ1225" s="56"/>
      <c r="BA1225" s="56"/>
      <c r="BB1225" s="56"/>
      <c r="BC1225" s="56"/>
      <c r="BD1225" s="56"/>
      <c r="BE1225" s="56"/>
      <c r="BF1225" s="56"/>
      <c r="BG1225" s="56"/>
      <c r="BH1225" s="56"/>
      <c r="BI1225" s="56"/>
      <c r="BJ1225" s="56"/>
      <c r="BK1225" s="56"/>
      <c r="BL1225" s="56"/>
      <c r="BM1225" s="56"/>
      <c r="BN1225" s="56"/>
      <c r="BO1225" s="56"/>
      <c r="BP1225" s="56"/>
      <c r="BQ1225" s="56"/>
      <c r="BR1225" s="56"/>
      <c r="BS1225" s="56"/>
      <c r="BT1225" s="56"/>
      <c r="BU1225" s="56"/>
      <c r="BV1225" s="56"/>
      <c r="BW1225" s="56"/>
      <c r="BX1225" s="56"/>
      <c r="BY1225" s="56"/>
      <c r="BZ1225" s="56"/>
      <c r="CA1225" s="56"/>
      <c r="CB1225" s="56"/>
      <c r="CC1225" s="56"/>
      <c r="CD1225" s="56"/>
      <c r="CE1225" s="56"/>
      <c r="CF1225" s="56"/>
      <c r="CG1225" s="56"/>
      <c r="CH1225" s="56"/>
      <c r="CI1225" s="56"/>
      <c r="CJ1225" s="56"/>
      <c r="CK1225" s="56"/>
      <c r="CL1225" s="56"/>
      <c r="CM1225" s="56"/>
      <c r="CN1225" s="56"/>
      <c r="CO1225" s="56"/>
      <c r="CP1225" s="56"/>
      <c r="CQ1225" s="56"/>
      <c r="CR1225" s="56"/>
      <c r="CS1225" s="56"/>
      <c r="CT1225" s="56"/>
      <c r="CU1225" s="56"/>
      <c r="CV1225" s="56"/>
      <c r="CW1225" s="56"/>
      <c r="CX1225" s="56"/>
      <c r="CY1225" s="56"/>
      <c r="CZ1225" s="56"/>
      <c r="DA1225" s="56"/>
      <c r="DB1225" s="56"/>
      <c r="DC1225" s="56"/>
      <c r="DD1225" s="56"/>
      <c r="DE1225" s="56"/>
      <c r="DF1225" s="56"/>
      <c r="DG1225" s="56"/>
      <c r="DH1225" s="56"/>
      <c r="DI1225" s="56"/>
      <c r="DJ1225" s="56"/>
      <c r="DK1225" s="56"/>
      <c r="DL1225" s="56"/>
      <c r="DM1225" s="56"/>
      <c r="DN1225" s="56"/>
      <c r="DO1225" s="56"/>
      <c r="DP1225" s="56"/>
      <c r="DQ1225" s="56"/>
      <c r="DR1225" s="56"/>
      <c r="DS1225" s="56"/>
      <c r="DT1225" s="56"/>
      <c r="DU1225" s="56"/>
      <c r="DV1225" s="56"/>
      <c r="DW1225" s="56"/>
      <c r="DX1225" s="56"/>
      <c r="DY1225" s="56"/>
      <c r="DZ1225" s="56"/>
      <c r="EA1225" s="56"/>
      <c r="EB1225" s="56"/>
      <c r="EC1225" s="56"/>
      <c r="ED1225" s="56"/>
      <c r="EE1225" s="56"/>
      <c r="EF1225" s="56"/>
      <c r="EG1225" s="56"/>
      <c r="EH1225" s="56"/>
      <c r="EI1225" s="56"/>
      <c r="EJ1225" s="56"/>
      <c r="EK1225" s="56"/>
      <c r="EL1225" s="56"/>
      <c r="EM1225" s="56"/>
      <c r="EN1225" s="56"/>
      <c r="EO1225" s="56"/>
      <c r="EP1225" s="56"/>
      <c r="EQ1225" s="56"/>
      <c r="ER1225" s="56"/>
      <c r="ES1225" s="56"/>
      <c r="ET1225" s="56"/>
      <c r="EU1225" s="56"/>
      <c r="EV1225" s="56"/>
      <c r="EW1225" s="56"/>
      <c r="EX1225" s="56"/>
      <c r="EY1225" s="56"/>
      <c r="EZ1225" s="56"/>
      <c r="FA1225" s="56"/>
      <c r="FB1225" s="56"/>
      <c r="FC1225" s="56"/>
      <c r="FD1225" s="56"/>
      <c r="FE1225" s="56"/>
      <c r="FF1225" s="56"/>
      <c r="FG1225" s="56"/>
      <c r="FH1225" s="56"/>
      <c r="FI1225" s="56"/>
      <c r="FJ1225" s="56"/>
      <c r="FK1225" s="56"/>
      <c r="FL1225" s="56"/>
      <c r="FM1225" s="56"/>
      <c r="FN1225" s="56"/>
      <c r="FO1225" s="56"/>
      <c r="FP1225" s="56"/>
      <c r="FQ1225" s="56"/>
      <c r="FR1225" s="56"/>
      <c r="FS1225" s="56"/>
      <c r="FT1225" s="56"/>
      <c r="FU1225" s="56"/>
      <c r="FV1225" s="56"/>
      <c r="FW1225" s="56"/>
      <c r="FX1225" s="56"/>
      <c r="FY1225" s="56"/>
      <c r="FZ1225" s="56"/>
      <c r="GA1225" s="56"/>
      <c r="GB1225" s="56"/>
      <c r="GC1225" s="56"/>
      <c r="GD1225" s="56"/>
      <c r="GE1225" s="56"/>
      <c r="GF1225" s="56"/>
      <c r="GG1225" s="56"/>
      <c r="GH1225" s="56"/>
      <c r="GI1225" s="56"/>
      <c r="GJ1225" s="56"/>
      <c r="GK1225" s="56"/>
      <c r="GL1225" s="56"/>
      <c r="GM1225" s="56"/>
      <c r="GN1225" s="56"/>
      <c r="GO1225" s="56"/>
      <c r="GP1225" s="56"/>
      <c r="GQ1225" s="56"/>
      <c r="GR1225" s="56"/>
      <c r="GS1225" s="56"/>
      <c r="GT1225" s="56"/>
      <c r="GU1225" s="56"/>
      <c r="GV1225" s="56"/>
      <c r="GW1225" s="56"/>
      <c r="GX1225" s="56"/>
      <c r="GY1225" s="56"/>
      <c r="GZ1225" s="56"/>
      <c r="HA1225" s="56"/>
      <c r="HB1225" s="56"/>
      <c r="HC1225" s="56"/>
      <c r="HD1225" s="56"/>
      <c r="HE1225" s="56"/>
      <c r="HF1225" s="56"/>
      <c r="HG1225" s="56"/>
      <c r="HH1225" s="56"/>
      <c r="HI1225" s="56"/>
      <c r="HJ1225" s="56"/>
      <c r="HK1225" s="56"/>
      <c r="HL1225" s="56"/>
      <c r="HM1225" s="56"/>
    </row>
    <row r="1226" spans="2:221" x14ac:dyDescent="0.25">
      <c r="B1226" s="56"/>
      <c r="C1226" s="56"/>
      <c r="D1226" s="56"/>
      <c r="E1226" s="56"/>
      <c r="F1226" s="56"/>
      <c r="G1226" s="56"/>
      <c r="H1226" s="56"/>
      <c r="I1226" s="56"/>
      <c r="J1226" s="56"/>
      <c r="K1226" s="56"/>
      <c r="L1226" s="56"/>
      <c r="M1226" s="56"/>
      <c r="N1226" s="56"/>
      <c r="O1226" s="56"/>
      <c r="P1226" s="56"/>
      <c r="Q1226" s="56"/>
      <c r="R1226" s="56"/>
      <c r="S1226" s="56"/>
      <c r="T1226" s="56"/>
      <c r="U1226" s="56"/>
      <c r="V1226" s="56"/>
      <c r="W1226" s="56"/>
      <c r="X1226" s="56"/>
      <c r="Y1226" s="56"/>
      <c r="Z1226" s="56"/>
      <c r="AA1226" s="56"/>
      <c r="AB1226" s="56"/>
      <c r="AC1226" s="56"/>
      <c r="AD1226" s="56"/>
      <c r="AE1226" s="56"/>
      <c r="AF1226" s="56"/>
      <c r="AG1226" s="56"/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  <c r="AY1226" s="56"/>
      <c r="AZ1226" s="56"/>
      <c r="BA1226" s="56"/>
      <c r="BB1226" s="56"/>
      <c r="BC1226" s="56"/>
      <c r="BD1226" s="56"/>
      <c r="BE1226" s="56"/>
      <c r="BF1226" s="56"/>
      <c r="BG1226" s="56"/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  <c r="BU1226" s="56"/>
      <c r="BV1226" s="56"/>
      <c r="BW1226" s="56"/>
      <c r="BX1226" s="56"/>
      <c r="BY1226" s="56"/>
      <c r="BZ1226" s="56"/>
      <c r="CA1226" s="56"/>
      <c r="CB1226" s="56"/>
      <c r="CC1226" s="56"/>
      <c r="CD1226" s="56"/>
      <c r="CE1226" s="56"/>
      <c r="CF1226" s="56"/>
      <c r="CG1226" s="56"/>
      <c r="CH1226" s="56"/>
      <c r="CI1226" s="56"/>
      <c r="CJ1226" s="56"/>
      <c r="CK1226" s="56"/>
      <c r="CL1226" s="56"/>
      <c r="CM1226" s="56"/>
      <c r="CN1226" s="56"/>
      <c r="CO1226" s="56"/>
      <c r="CP1226" s="56"/>
      <c r="CQ1226" s="56"/>
      <c r="CR1226" s="56"/>
      <c r="CS1226" s="56"/>
      <c r="CT1226" s="56"/>
      <c r="CU1226" s="56"/>
      <c r="CV1226" s="56"/>
      <c r="CW1226" s="56"/>
      <c r="CX1226" s="56"/>
      <c r="CY1226" s="56"/>
      <c r="CZ1226" s="56"/>
      <c r="DA1226" s="56"/>
      <c r="DB1226" s="56"/>
      <c r="DC1226" s="56"/>
      <c r="DD1226" s="56"/>
      <c r="DE1226" s="56"/>
      <c r="DF1226" s="56"/>
      <c r="DG1226" s="56"/>
      <c r="DH1226" s="56"/>
      <c r="DI1226" s="56"/>
      <c r="DJ1226" s="56"/>
      <c r="DK1226" s="56"/>
      <c r="DL1226" s="56"/>
      <c r="DM1226" s="56"/>
      <c r="DN1226" s="56"/>
      <c r="DO1226" s="56"/>
      <c r="DP1226" s="56"/>
      <c r="DQ1226" s="56"/>
      <c r="DR1226" s="56"/>
      <c r="DS1226" s="56"/>
      <c r="DT1226" s="56"/>
      <c r="DU1226" s="56"/>
      <c r="DV1226" s="56"/>
      <c r="DW1226" s="56"/>
      <c r="DX1226" s="56"/>
      <c r="DY1226" s="56"/>
      <c r="DZ1226" s="56"/>
      <c r="EA1226" s="56"/>
      <c r="EB1226" s="56"/>
      <c r="EC1226" s="56"/>
      <c r="ED1226" s="56"/>
      <c r="EE1226" s="56"/>
      <c r="EF1226" s="56"/>
      <c r="EG1226" s="56"/>
      <c r="EH1226" s="56"/>
      <c r="EI1226" s="56"/>
      <c r="EJ1226" s="56"/>
      <c r="EK1226" s="56"/>
      <c r="EL1226" s="56"/>
      <c r="EM1226" s="56"/>
      <c r="EN1226" s="56"/>
      <c r="EO1226" s="56"/>
      <c r="EP1226" s="56"/>
      <c r="EQ1226" s="56"/>
      <c r="ER1226" s="56"/>
      <c r="ES1226" s="56"/>
      <c r="ET1226" s="56"/>
      <c r="EU1226" s="56"/>
      <c r="EV1226" s="56"/>
      <c r="EW1226" s="56"/>
      <c r="EX1226" s="56"/>
      <c r="EY1226" s="56"/>
      <c r="EZ1226" s="56"/>
      <c r="FA1226" s="56"/>
      <c r="FB1226" s="56"/>
      <c r="FC1226" s="56"/>
      <c r="FD1226" s="56"/>
      <c r="FE1226" s="56"/>
      <c r="FF1226" s="56"/>
      <c r="FG1226" s="56"/>
      <c r="FH1226" s="56"/>
      <c r="FI1226" s="56"/>
      <c r="FJ1226" s="56"/>
      <c r="FK1226" s="56"/>
      <c r="FL1226" s="56"/>
      <c r="FM1226" s="56"/>
      <c r="FN1226" s="56"/>
      <c r="FO1226" s="56"/>
      <c r="FP1226" s="56"/>
      <c r="FQ1226" s="56"/>
      <c r="FR1226" s="56"/>
      <c r="FS1226" s="56"/>
      <c r="FT1226" s="56"/>
      <c r="FU1226" s="56"/>
      <c r="FV1226" s="56"/>
      <c r="FW1226" s="56"/>
      <c r="FX1226" s="56"/>
      <c r="FY1226" s="56"/>
      <c r="FZ1226" s="56"/>
      <c r="GA1226" s="56"/>
      <c r="GB1226" s="56"/>
      <c r="GC1226" s="56"/>
      <c r="GD1226" s="56"/>
      <c r="GE1226" s="56"/>
      <c r="GF1226" s="56"/>
      <c r="GG1226" s="56"/>
      <c r="GH1226" s="56"/>
      <c r="GI1226" s="56"/>
      <c r="GJ1226" s="56"/>
      <c r="GK1226" s="56"/>
      <c r="GL1226" s="56"/>
      <c r="GM1226" s="56"/>
      <c r="GN1226" s="56"/>
      <c r="GO1226" s="56"/>
      <c r="GP1226" s="56"/>
      <c r="GQ1226" s="56"/>
      <c r="GR1226" s="56"/>
      <c r="GS1226" s="56"/>
      <c r="GT1226" s="56"/>
      <c r="GU1226" s="56"/>
      <c r="GV1226" s="56"/>
      <c r="GW1226" s="56"/>
      <c r="GX1226" s="56"/>
      <c r="GY1226" s="56"/>
      <c r="GZ1226" s="56"/>
      <c r="HA1226" s="56"/>
      <c r="HB1226" s="56"/>
      <c r="HC1226" s="56"/>
      <c r="HD1226" s="56"/>
      <c r="HE1226" s="56"/>
      <c r="HF1226" s="56"/>
      <c r="HG1226" s="56"/>
      <c r="HH1226" s="56"/>
      <c r="HI1226" s="56"/>
      <c r="HJ1226" s="56"/>
      <c r="HK1226" s="56"/>
      <c r="HL1226" s="56"/>
      <c r="HM1226" s="56"/>
    </row>
    <row r="1227" spans="2:221" x14ac:dyDescent="0.25">
      <c r="B1227" s="56"/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56"/>
      <c r="Q1227" s="56"/>
      <c r="R1227" s="56"/>
      <c r="S1227" s="56"/>
      <c r="T1227" s="56"/>
      <c r="U1227" s="56"/>
      <c r="V1227" s="56"/>
      <c r="W1227" s="56"/>
      <c r="X1227" s="56"/>
      <c r="Y1227" s="56"/>
      <c r="Z1227" s="56"/>
      <c r="AA1227" s="56"/>
      <c r="AB1227" s="56"/>
      <c r="AC1227" s="56"/>
      <c r="AD1227" s="56"/>
      <c r="AE1227" s="56"/>
      <c r="AF1227" s="56"/>
      <c r="AG1227" s="56"/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  <c r="AY1227" s="56"/>
      <c r="AZ1227" s="56"/>
      <c r="BA1227" s="56"/>
      <c r="BB1227" s="56"/>
      <c r="BC1227" s="56"/>
      <c r="BD1227" s="56"/>
      <c r="BE1227" s="56"/>
      <c r="BF1227" s="56"/>
      <c r="BG1227" s="56"/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56"/>
      <c r="BS1227" s="56"/>
      <c r="BT1227" s="56"/>
      <c r="BU1227" s="56"/>
      <c r="BV1227" s="56"/>
      <c r="BW1227" s="56"/>
      <c r="BX1227" s="56"/>
      <c r="BY1227" s="56"/>
      <c r="BZ1227" s="56"/>
      <c r="CA1227" s="56"/>
      <c r="CB1227" s="56"/>
      <c r="CC1227" s="56"/>
      <c r="CD1227" s="56"/>
      <c r="CE1227" s="56"/>
      <c r="CF1227" s="56"/>
      <c r="CG1227" s="56"/>
      <c r="CH1227" s="56"/>
      <c r="CI1227" s="56"/>
      <c r="CJ1227" s="56"/>
      <c r="CK1227" s="56"/>
      <c r="CL1227" s="56"/>
      <c r="CM1227" s="56"/>
      <c r="CN1227" s="56"/>
      <c r="CO1227" s="56"/>
      <c r="CP1227" s="56"/>
      <c r="CQ1227" s="56"/>
      <c r="CR1227" s="56"/>
      <c r="CS1227" s="56"/>
      <c r="CT1227" s="56"/>
      <c r="CU1227" s="56"/>
      <c r="CV1227" s="56"/>
      <c r="CW1227" s="56"/>
      <c r="CX1227" s="56"/>
      <c r="CY1227" s="56"/>
      <c r="CZ1227" s="56"/>
      <c r="DA1227" s="56"/>
      <c r="DB1227" s="56"/>
      <c r="DC1227" s="56"/>
      <c r="DD1227" s="56"/>
      <c r="DE1227" s="56"/>
      <c r="DF1227" s="56"/>
      <c r="DG1227" s="56"/>
      <c r="DH1227" s="56"/>
      <c r="DI1227" s="56"/>
      <c r="DJ1227" s="56"/>
      <c r="DK1227" s="56"/>
      <c r="DL1227" s="56"/>
      <c r="DM1227" s="56"/>
      <c r="DN1227" s="56"/>
      <c r="DO1227" s="56"/>
      <c r="DP1227" s="56"/>
      <c r="DQ1227" s="56"/>
      <c r="DR1227" s="56"/>
      <c r="DS1227" s="56"/>
      <c r="DT1227" s="56"/>
      <c r="DU1227" s="56"/>
      <c r="DV1227" s="56"/>
      <c r="DW1227" s="56"/>
      <c r="DX1227" s="56"/>
      <c r="DY1227" s="56"/>
      <c r="DZ1227" s="56"/>
      <c r="EA1227" s="56"/>
      <c r="EB1227" s="56"/>
      <c r="EC1227" s="56"/>
      <c r="ED1227" s="56"/>
      <c r="EE1227" s="56"/>
      <c r="EF1227" s="56"/>
      <c r="EG1227" s="56"/>
      <c r="EH1227" s="56"/>
      <c r="EI1227" s="56"/>
      <c r="EJ1227" s="56"/>
      <c r="EK1227" s="56"/>
      <c r="EL1227" s="56"/>
      <c r="EM1227" s="56"/>
      <c r="EN1227" s="56"/>
      <c r="EO1227" s="56"/>
      <c r="EP1227" s="56"/>
      <c r="EQ1227" s="56"/>
      <c r="ER1227" s="56"/>
      <c r="ES1227" s="56"/>
      <c r="ET1227" s="56"/>
      <c r="EU1227" s="56"/>
      <c r="EV1227" s="56"/>
      <c r="EW1227" s="56"/>
      <c r="EX1227" s="56"/>
      <c r="EY1227" s="56"/>
      <c r="EZ1227" s="56"/>
      <c r="FA1227" s="56"/>
      <c r="FB1227" s="56"/>
      <c r="FC1227" s="56"/>
      <c r="FD1227" s="56"/>
      <c r="FE1227" s="56"/>
      <c r="FF1227" s="56"/>
      <c r="FG1227" s="56"/>
      <c r="FH1227" s="56"/>
      <c r="FI1227" s="56"/>
      <c r="FJ1227" s="56"/>
      <c r="FK1227" s="56"/>
      <c r="FL1227" s="56"/>
      <c r="FM1227" s="56"/>
      <c r="FN1227" s="56"/>
      <c r="FO1227" s="56"/>
      <c r="FP1227" s="56"/>
      <c r="FQ1227" s="56"/>
      <c r="FR1227" s="56"/>
      <c r="FS1227" s="56"/>
      <c r="FT1227" s="56"/>
      <c r="FU1227" s="56"/>
      <c r="FV1227" s="56"/>
      <c r="FW1227" s="56"/>
      <c r="FX1227" s="56"/>
      <c r="FY1227" s="56"/>
      <c r="FZ1227" s="56"/>
      <c r="GA1227" s="56"/>
      <c r="GB1227" s="56"/>
      <c r="GC1227" s="56"/>
      <c r="GD1227" s="56"/>
      <c r="GE1227" s="56"/>
      <c r="GF1227" s="56"/>
      <c r="GG1227" s="56"/>
      <c r="GH1227" s="56"/>
      <c r="GI1227" s="56"/>
      <c r="GJ1227" s="56"/>
      <c r="GK1227" s="56"/>
      <c r="GL1227" s="56"/>
      <c r="GM1227" s="56"/>
      <c r="GN1227" s="56"/>
      <c r="GO1227" s="56"/>
      <c r="GP1227" s="56"/>
      <c r="GQ1227" s="56"/>
      <c r="GR1227" s="56"/>
      <c r="GS1227" s="56"/>
      <c r="GT1227" s="56"/>
      <c r="GU1227" s="56"/>
      <c r="GV1227" s="56"/>
      <c r="GW1227" s="56"/>
      <c r="GX1227" s="56"/>
      <c r="GY1227" s="56"/>
      <c r="GZ1227" s="56"/>
      <c r="HA1227" s="56"/>
      <c r="HB1227" s="56"/>
      <c r="HC1227" s="56"/>
      <c r="HD1227" s="56"/>
      <c r="HE1227" s="56"/>
      <c r="HF1227" s="56"/>
      <c r="HG1227" s="56"/>
      <c r="HH1227" s="56"/>
      <c r="HI1227" s="56"/>
      <c r="HJ1227" s="56"/>
      <c r="HK1227" s="56"/>
      <c r="HL1227" s="56"/>
      <c r="HM1227" s="56"/>
    </row>
    <row r="1228" spans="2:221" x14ac:dyDescent="0.25">
      <c r="B1228" s="56"/>
      <c r="C1228" s="56"/>
      <c r="D1228" s="56"/>
      <c r="E1228" s="56"/>
      <c r="F1228" s="56"/>
      <c r="G1228" s="56"/>
      <c r="H1228" s="56"/>
      <c r="I1228" s="56"/>
      <c r="J1228" s="56"/>
      <c r="K1228" s="56"/>
      <c r="L1228" s="56"/>
      <c r="M1228" s="56"/>
      <c r="N1228" s="56"/>
      <c r="O1228" s="56"/>
      <c r="P1228" s="56"/>
      <c r="Q1228" s="56"/>
      <c r="R1228" s="56"/>
      <c r="S1228" s="56"/>
      <c r="T1228" s="56"/>
      <c r="U1228" s="56"/>
      <c r="V1228" s="56"/>
      <c r="W1228" s="56"/>
      <c r="X1228" s="56"/>
      <c r="Y1228" s="56"/>
      <c r="Z1228" s="56"/>
      <c r="AA1228" s="56"/>
      <c r="AB1228" s="56"/>
      <c r="AC1228" s="56"/>
      <c r="AD1228" s="56"/>
      <c r="AE1228" s="56"/>
      <c r="AF1228" s="56"/>
      <c r="AG1228" s="56"/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  <c r="AY1228" s="56"/>
      <c r="AZ1228" s="56"/>
      <c r="BA1228" s="56"/>
      <c r="BB1228" s="56"/>
      <c r="BC1228" s="56"/>
      <c r="BD1228" s="56"/>
      <c r="BE1228" s="56"/>
      <c r="BF1228" s="56"/>
      <c r="BG1228" s="56"/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56"/>
      <c r="BS1228" s="56"/>
      <c r="BT1228" s="56"/>
      <c r="BU1228" s="56"/>
      <c r="BV1228" s="56"/>
      <c r="BW1228" s="56"/>
      <c r="BX1228" s="56"/>
      <c r="BY1228" s="56"/>
      <c r="BZ1228" s="56"/>
      <c r="CA1228" s="56"/>
      <c r="CB1228" s="56"/>
      <c r="CC1228" s="56"/>
      <c r="CD1228" s="56"/>
      <c r="CE1228" s="56"/>
      <c r="CF1228" s="56"/>
      <c r="CG1228" s="56"/>
      <c r="CH1228" s="56"/>
      <c r="CI1228" s="56"/>
      <c r="CJ1228" s="56"/>
      <c r="CK1228" s="56"/>
      <c r="CL1228" s="56"/>
      <c r="CM1228" s="56"/>
      <c r="CN1228" s="56"/>
      <c r="CO1228" s="56"/>
      <c r="CP1228" s="56"/>
      <c r="CQ1228" s="56"/>
      <c r="CR1228" s="56"/>
      <c r="CS1228" s="56"/>
      <c r="CT1228" s="56"/>
      <c r="CU1228" s="56"/>
      <c r="CV1228" s="56"/>
      <c r="CW1228" s="56"/>
      <c r="CX1228" s="56"/>
      <c r="CY1228" s="56"/>
      <c r="CZ1228" s="56"/>
      <c r="DA1228" s="56"/>
      <c r="DB1228" s="56"/>
      <c r="DC1228" s="56"/>
      <c r="DD1228" s="56"/>
      <c r="DE1228" s="56"/>
      <c r="DF1228" s="56"/>
      <c r="DG1228" s="56"/>
      <c r="DH1228" s="56"/>
      <c r="DI1228" s="56"/>
      <c r="DJ1228" s="56"/>
      <c r="DK1228" s="56"/>
      <c r="DL1228" s="56"/>
      <c r="DM1228" s="56"/>
      <c r="DN1228" s="56"/>
      <c r="DO1228" s="56"/>
      <c r="DP1228" s="56"/>
      <c r="DQ1228" s="56"/>
      <c r="DR1228" s="56"/>
      <c r="DS1228" s="56"/>
      <c r="DT1228" s="56"/>
      <c r="DU1228" s="56"/>
      <c r="DV1228" s="56"/>
      <c r="DW1228" s="56"/>
      <c r="DX1228" s="56"/>
      <c r="DY1228" s="56"/>
      <c r="DZ1228" s="56"/>
      <c r="EA1228" s="56"/>
      <c r="EB1228" s="56"/>
      <c r="EC1228" s="56"/>
      <c r="ED1228" s="56"/>
      <c r="EE1228" s="56"/>
      <c r="EF1228" s="56"/>
      <c r="EG1228" s="56"/>
      <c r="EH1228" s="56"/>
      <c r="EI1228" s="56"/>
      <c r="EJ1228" s="56"/>
      <c r="EK1228" s="56"/>
      <c r="EL1228" s="56"/>
      <c r="EM1228" s="56"/>
      <c r="EN1228" s="56"/>
      <c r="EO1228" s="56"/>
      <c r="EP1228" s="56"/>
      <c r="EQ1228" s="56"/>
      <c r="ER1228" s="56"/>
      <c r="ES1228" s="56"/>
      <c r="ET1228" s="56"/>
      <c r="EU1228" s="56"/>
      <c r="EV1228" s="56"/>
      <c r="EW1228" s="56"/>
      <c r="EX1228" s="56"/>
      <c r="EY1228" s="56"/>
      <c r="EZ1228" s="56"/>
      <c r="FA1228" s="56"/>
      <c r="FB1228" s="56"/>
      <c r="FC1228" s="56"/>
      <c r="FD1228" s="56"/>
      <c r="FE1228" s="56"/>
      <c r="FF1228" s="56"/>
      <c r="FG1228" s="56"/>
      <c r="FH1228" s="56"/>
      <c r="FI1228" s="56"/>
      <c r="FJ1228" s="56"/>
      <c r="FK1228" s="56"/>
      <c r="FL1228" s="56"/>
      <c r="FM1228" s="56"/>
      <c r="FN1228" s="56"/>
      <c r="FO1228" s="56"/>
      <c r="FP1228" s="56"/>
      <c r="FQ1228" s="56"/>
      <c r="FR1228" s="56"/>
      <c r="FS1228" s="56"/>
      <c r="FT1228" s="56"/>
      <c r="FU1228" s="56"/>
      <c r="FV1228" s="56"/>
      <c r="FW1228" s="56"/>
      <c r="FX1228" s="56"/>
      <c r="FY1228" s="56"/>
      <c r="FZ1228" s="56"/>
      <c r="GA1228" s="56"/>
      <c r="GB1228" s="56"/>
      <c r="GC1228" s="56"/>
      <c r="GD1228" s="56"/>
      <c r="GE1228" s="56"/>
      <c r="GF1228" s="56"/>
      <c r="GG1228" s="56"/>
      <c r="GH1228" s="56"/>
      <c r="GI1228" s="56"/>
      <c r="GJ1228" s="56"/>
      <c r="GK1228" s="56"/>
      <c r="GL1228" s="56"/>
      <c r="GM1228" s="56"/>
      <c r="GN1228" s="56"/>
      <c r="GO1228" s="56"/>
      <c r="GP1228" s="56"/>
      <c r="GQ1228" s="56"/>
      <c r="GR1228" s="56"/>
      <c r="GS1228" s="56"/>
      <c r="GT1228" s="56"/>
      <c r="GU1228" s="56"/>
      <c r="GV1228" s="56"/>
      <c r="GW1228" s="56"/>
      <c r="GX1228" s="56"/>
      <c r="GY1228" s="56"/>
      <c r="GZ1228" s="56"/>
      <c r="HA1228" s="56"/>
      <c r="HB1228" s="56"/>
      <c r="HC1228" s="56"/>
      <c r="HD1228" s="56"/>
      <c r="HE1228" s="56"/>
      <c r="HF1228" s="56"/>
      <c r="HG1228" s="56"/>
      <c r="HH1228" s="56"/>
      <c r="HI1228" s="56"/>
      <c r="HJ1228" s="56"/>
      <c r="HK1228" s="56"/>
      <c r="HL1228" s="56"/>
      <c r="HM1228" s="56"/>
    </row>
    <row r="1229" spans="2:221" x14ac:dyDescent="0.25">
      <c r="B1229" s="56"/>
      <c r="C1229" s="56"/>
      <c r="D1229" s="56"/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O1229" s="56"/>
      <c r="P1229" s="56"/>
      <c r="Q1229" s="56"/>
      <c r="R1229" s="56"/>
      <c r="S1229" s="56"/>
      <c r="T1229" s="56"/>
      <c r="U1229" s="56"/>
      <c r="V1229" s="56"/>
      <c r="W1229" s="56"/>
      <c r="X1229" s="56"/>
      <c r="Y1229" s="56"/>
      <c r="Z1229" s="56"/>
      <c r="AA1229" s="56"/>
      <c r="AB1229" s="56"/>
      <c r="AC1229" s="56"/>
      <c r="AD1229" s="56"/>
      <c r="AE1229" s="56"/>
      <c r="AF1229" s="56"/>
      <c r="AG1229" s="56"/>
      <c r="AH1229" s="56"/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  <c r="AV1229" s="56"/>
      <c r="AW1229" s="56"/>
      <c r="AX1229" s="56"/>
      <c r="AY1229" s="56"/>
      <c r="AZ1229" s="56"/>
      <c r="BA1229" s="56"/>
      <c r="BB1229" s="56"/>
      <c r="BC1229" s="56"/>
      <c r="BD1229" s="56"/>
      <c r="BE1229" s="56"/>
      <c r="BF1229" s="56"/>
      <c r="BG1229" s="56"/>
      <c r="BH1229" s="56"/>
      <c r="BI1229" s="56"/>
      <c r="BJ1229" s="56"/>
      <c r="BK1229" s="56"/>
      <c r="BL1229" s="56"/>
      <c r="BM1229" s="56"/>
      <c r="BN1229" s="56"/>
      <c r="BO1229" s="56"/>
      <c r="BP1229" s="56"/>
      <c r="BQ1229" s="56"/>
      <c r="BR1229" s="56"/>
      <c r="BS1229" s="56"/>
      <c r="BT1229" s="56"/>
      <c r="BU1229" s="56"/>
      <c r="BV1229" s="56"/>
      <c r="BW1229" s="56"/>
      <c r="BX1229" s="56"/>
      <c r="BY1229" s="56"/>
      <c r="BZ1229" s="56"/>
      <c r="CA1229" s="56"/>
      <c r="CB1229" s="56"/>
      <c r="CC1229" s="56"/>
      <c r="CD1229" s="56"/>
      <c r="CE1229" s="56"/>
      <c r="CF1229" s="56"/>
      <c r="CG1229" s="56"/>
      <c r="CH1229" s="56"/>
      <c r="CI1229" s="56"/>
      <c r="CJ1229" s="56"/>
      <c r="CK1229" s="56"/>
      <c r="CL1229" s="56"/>
      <c r="CM1229" s="56"/>
      <c r="CN1229" s="56"/>
      <c r="CO1229" s="56"/>
      <c r="CP1229" s="56"/>
      <c r="CQ1229" s="56"/>
      <c r="CR1229" s="56"/>
      <c r="CS1229" s="56"/>
      <c r="CT1229" s="56"/>
      <c r="CU1229" s="56"/>
      <c r="CV1229" s="56"/>
      <c r="CW1229" s="56"/>
      <c r="CX1229" s="56"/>
      <c r="CY1229" s="56"/>
      <c r="CZ1229" s="56"/>
      <c r="DA1229" s="56"/>
      <c r="DB1229" s="56"/>
      <c r="DC1229" s="56"/>
      <c r="DD1229" s="56"/>
      <c r="DE1229" s="56"/>
      <c r="DF1229" s="56"/>
      <c r="DG1229" s="56"/>
      <c r="DH1229" s="56"/>
      <c r="DI1229" s="56"/>
      <c r="DJ1229" s="56"/>
      <c r="DK1229" s="56"/>
      <c r="DL1229" s="56"/>
      <c r="DM1229" s="56"/>
      <c r="DN1229" s="56"/>
      <c r="DO1229" s="56"/>
      <c r="DP1229" s="56"/>
      <c r="DQ1229" s="56"/>
      <c r="DR1229" s="56"/>
      <c r="DS1229" s="56"/>
      <c r="DT1229" s="56"/>
      <c r="DU1229" s="56"/>
      <c r="DV1229" s="56"/>
      <c r="DW1229" s="56"/>
      <c r="DX1229" s="56"/>
      <c r="DY1229" s="56"/>
      <c r="DZ1229" s="56"/>
      <c r="EA1229" s="56"/>
      <c r="EB1229" s="56"/>
      <c r="EC1229" s="56"/>
      <c r="ED1229" s="56"/>
      <c r="EE1229" s="56"/>
      <c r="EF1229" s="56"/>
      <c r="EG1229" s="56"/>
      <c r="EH1229" s="56"/>
      <c r="EI1229" s="56"/>
      <c r="EJ1229" s="56"/>
      <c r="EK1229" s="56"/>
      <c r="EL1229" s="56"/>
      <c r="EM1229" s="56"/>
      <c r="EN1229" s="56"/>
      <c r="EO1229" s="56"/>
      <c r="EP1229" s="56"/>
      <c r="EQ1229" s="56"/>
      <c r="ER1229" s="56"/>
      <c r="ES1229" s="56"/>
      <c r="ET1229" s="56"/>
      <c r="EU1229" s="56"/>
      <c r="EV1229" s="56"/>
      <c r="EW1229" s="56"/>
      <c r="EX1229" s="56"/>
      <c r="EY1229" s="56"/>
      <c r="EZ1229" s="56"/>
      <c r="FA1229" s="56"/>
      <c r="FB1229" s="56"/>
      <c r="FC1229" s="56"/>
      <c r="FD1229" s="56"/>
      <c r="FE1229" s="56"/>
      <c r="FF1229" s="56"/>
      <c r="FG1229" s="56"/>
      <c r="FH1229" s="56"/>
      <c r="FI1229" s="56"/>
      <c r="FJ1229" s="56"/>
      <c r="FK1229" s="56"/>
      <c r="FL1229" s="56"/>
      <c r="FM1229" s="56"/>
      <c r="FN1229" s="56"/>
      <c r="FO1229" s="56"/>
      <c r="FP1229" s="56"/>
      <c r="FQ1229" s="56"/>
      <c r="FR1229" s="56"/>
      <c r="FS1229" s="56"/>
      <c r="FT1229" s="56"/>
      <c r="FU1229" s="56"/>
      <c r="FV1229" s="56"/>
      <c r="FW1229" s="56"/>
      <c r="FX1229" s="56"/>
      <c r="FY1229" s="56"/>
      <c r="FZ1229" s="56"/>
      <c r="GA1229" s="56"/>
      <c r="GB1229" s="56"/>
      <c r="GC1229" s="56"/>
      <c r="GD1229" s="56"/>
      <c r="GE1229" s="56"/>
      <c r="GF1229" s="56"/>
      <c r="GG1229" s="56"/>
      <c r="GH1229" s="56"/>
      <c r="GI1229" s="56"/>
      <c r="GJ1229" s="56"/>
      <c r="GK1229" s="56"/>
      <c r="GL1229" s="56"/>
      <c r="GM1229" s="56"/>
      <c r="GN1229" s="56"/>
      <c r="GO1229" s="56"/>
      <c r="GP1229" s="56"/>
      <c r="GQ1229" s="56"/>
      <c r="GR1229" s="56"/>
      <c r="GS1229" s="56"/>
      <c r="GT1229" s="56"/>
      <c r="GU1229" s="56"/>
      <c r="GV1229" s="56"/>
      <c r="GW1229" s="56"/>
      <c r="GX1229" s="56"/>
      <c r="GY1229" s="56"/>
      <c r="GZ1229" s="56"/>
      <c r="HA1229" s="56"/>
      <c r="HB1229" s="56"/>
      <c r="HC1229" s="56"/>
      <c r="HD1229" s="56"/>
      <c r="HE1229" s="56"/>
      <c r="HF1229" s="56"/>
      <c r="HG1229" s="56"/>
      <c r="HH1229" s="56"/>
      <c r="HI1229" s="56"/>
      <c r="HJ1229" s="56"/>
      <c r="HK1229" s="56"/>
      <c r="HL1229" s="56"/>
      <c r="HM1229" s="56"/>
    </row>
    <row r="1230" spans="2:221" x14ac:dyDescent="0.25">
      <c r="B1230" s="56"/>
      <c r="C1230" s="56"/>
      <c r="D1230" s="56"/>
      <c r="E1230" s="56"/>
      <c r="F1230" s="56"/>
      <c r="G1230" s="56"/>
      <c r="H1230" s="56"/>
      <c r="I1230" s="56"/>
      <c r="J1230" s="56"/>
      <c r="K1230" s="56"/>
      <c r="L1230" s="56"/>
      <c r="M1230" s="56"/>
      <c r="N1230" s="56"/>
      <c r="O1230" s="56"/>
      <c r="P1230" s="56"/>
      <c r="Q1230" s="56"/>
      <c r="R1230" s="56"/>
      <c r="S1230" s="56"/>
      <c r="T1230" s="56"/>
      <c r="U1230" s="56"/>
      <c r="V1230" s="56"/>
      <c r="W1230" s="56"/>
      <c r="X1230" s="56"/>
      <c r="Y1230" s="56"/>
      <c r="Z1230" s="56"/>
      <c r="AA1230" s="56"/>
      <c r="AB1230" s="56"/>
      <c r="AC1230" s="56"/>
      <c r="AD1230" s="56"/>
      <c r="AE1230" s="56"/>
      <c r="AF1230" s="56"/>
      <c r="AG1230" s="56"/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  <c r="AY1230" s="56"/>
      <c r="AZ1230" s="56"/>
      <c r="BA1230" s="56"/>
      <c r="BB1230" s="56"/>
      <c r="BC1230" s="56"/>
      <c r="BD1230" s="56"/>
      <c r="BE1230" s="56"/>
      <c r="BF1230" s="56"/>
      <c r="BG1230" s="56"/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56"/>
      <c r="BS1230" s="56"/>
      <c r="BT1230" s="56"/>
      <c r="BU1230" s="56"/>
      <c r="BV1230" s="56"/>
      <c r="BW1230" s="56"/>
      <c r="BX1230" s="56"/>
      <c r="BY1230" s="56"/>
      <c r="BZ1230" s="56"/>
      <c r="CA1230" s="56"/>
      <c r="CB1230" s="56"/>
      <c r="CC1230" s="56"/>
      <c r="CD1230" s="56"/>
      <c r="CE1230" s="56"/>
      <c r="CF1230" s="56"/>
      <c r="CG1230" s="56"/>
      <c r="CH1230" s="56"/>
      <c r="CI1230" s="56"/>
      <c r="CJ1230" s="56"/>
      <c r="CK1230" s="56"/>
      <c r="CL1230" s="56"/>
      <c r="CM1230" s="56"/>
      <c r="CN1230" s="56"/>
      <c r="CO1230" s="56"/>
      <c r="CP1230" s="56"/>
      <c r="CQ1230" s="56"/>
      <c r="CR1230" s="56"/>
      <c r="CS1230" s="56"/>
      <c r="CT1230" s="56"/>
      <c r="CU1230" s="56"/>
      <c r="CV1230" s="56"/>
      <c r="CW1230" s="56"/>
      <c r="CX1230" s="56"/>
      <c r="CY1230" s="56"/>
      <c r="CZ1230" s="56"/>
      <c r="DA1230" s="56"/>
      <c r="DB1230" s="56"/>
      <c r="DC1230" s="56"/>
      <c r="DD1230" s="56"/>
      <c r="DE1230" s="56"/>
      <c r="DF1230" s="56"/>
      <c r="DG1230" s="56"/>
      <c r="DH1230" s="56"/>
      <c r="DI1230" s="56"/>
      <c r="DJ1230" s="56"/>
      <c r="DK1230" s="56"/>
      <c r="DL1230" s="56"/>
      <c r="DM1230" s="56"/>
      <c r="DN1230" s="56"/>
      <c r="DO1230" s="56"/>
      <c r="DP1230" s="56"/>
      <c r="DQ1230" s="56"/>
      <c r="DR1230" s="56"/>
      <c r="DS1230" s="56"/>
      <c r="DT1230" s="56"/>
      <c r="DU1230" s="56"/>
      <c r="DV1230" s="56"/>
      <c r="DW1230" s="56"/>
      <c r="DX1230" s="56"/>
      <c r="DY1230" s="56"/>
      <c r="DZ1230" s="56"/>
      <c r="EA1230" s="56"/>
      <c r="EB1230" s="56"/>
      <c r="EC1230" s="56"/>
      <c r="ED1230" s="56"/>
      <c r="EE1230" s="56"/>
      <c r="EF1230" s="56"/>
      <c r="EG1230" s="56"/>
      <c r="EH1230" s="56"/>
      <c r="EI1230" s="56"/>
      <c r="EJ1230" s="56"/>
      <c r="EK1230" s="56"/>
      <c r="EL1230" s="56"/>
      <c r="EM1230" s="56"/>
      <c r="EN1230" s="56"/>
      <c r="EO1230" s="56"/>
      <c r="EP1230" s="56"/>
      <c r="EQ1230" s="56"/>
      <c r="ER1230" s="56"/>
      <c r="ES1230" s="56"/>
      <c r="ET1230" s="56"/>
      <c r="EU1230" s="56"/>
      <c r="EV1230" s="56"/>
      <c r="EW1230" s="56"/>
      <c r="EX1230" s="56"/>
      <c r="EY1230" s="56"/>
      <c r="EZ1230" s="56"/>
      <c r="FA1230" s="56"/>
      <c r="FB1230" s="56"/>
      <c r="FC1230" s="56"/>
      <c r="FD1230" s="56"/>
      <c r="FE1230" s="56"/>
      <c r="FF1230" s="56"/>
      <c r="FG1230" s="56"/>
      <c r="FH1230" s="56"/>
      <c r="FI1230" s="56"/>
      <c r="FJ1230" s="56"/>
      <c r="FK1230" s="56"/>
      <c r="FL1230" s="56"/>
      <c r="FM1230" s="56"/>
      <c r="FN1230" s="56"/>
      <c r="FO1230" s="56"/>
      <c r="FP1230" s="56"/>
      <c r="FQ1230" s="56"/>
      <c r="FR1230" s="56"/>
      <c r="FS1230" s="56"/>
      <c r="FT1230" s="56"/>
      <c r="FU1230" s="56"/>
      <c r="FV1230" s="56"/>
      <c r="FW1230" s="56"/>
      <c r="FX1230" s="56"/>
      <c r="FY1230" s="56"/>
      <c r="FZ1230" s="56"/>
      <c r="GA1230" s="56"/>
      <c r="GB1230" s="56"/>
      <c r="GC1230" s="56"/>
      <c r="GD1230" s="56"/>
      <c r="GE1230" s="56"/>
      <c r="GF1230" s="56"/>
      <c r="GG1230" s="56"/>
      <c r="GH1230" s="56"/>
      <c r="GI1230" s="56"/>
      <c r="GJ1230" s="56"/>
      <c r="GK1230" s="56"/>
      <c r="GL1230" s="56"/>
      <c r="GM1230" s="56"/>
      <c r="GN1230" s="56"/>
      <c r="GO1230" s="56"/>
      <c r="GP1230" s="56"/>
      <c r="GQ1230" s="56"/>
      <c r="GR1230" s="56"/>
      <c r="GS1230" s="56"/>
      <c r="GT1230" s="56"/>
      <c r="GU1230" s="56"/>
      <c r="GV1230" s="56"/>
      <c r="GW1230" s="56"/>
      <c r="GX1230" s="56"/>
      <c r="GY1230" s="56"/>
      <c r="GZ1230" s="56"/>
      <c r="HA1230" s="56"/>
      <c r="HB1230" s="56"/>
      <c r="HC1230" s="56"/>
      <c r="HD1230" s="56"/>
      <c r="HE1230" s="56"/>
      <c r="HF1230" s="56"/>
      <c r="HG1230" s="56"/>
      <c r="HH1230" s="56"/>
      <c r="HI1230" s="56"/>
      <c r="HJ1230" s="56"/>
      <c r="HK1230" s="56"/>
      <c r="HL1230" s="56"/>
      <c r="HM1230" s="56"/>
    </row>
    <row r="1231" spans="2:221" x14ac:dyDescent="0.25">
      <c r="B1231" s="56"/>
      <c r="C1231" s="56"/>
      <c r="D1231" s="56"/>
      <c r="E1231" s="56"/>
      <c r="F1231" s="56"/>
      <c r="G1231" s="56"/>
      <c r="H1231" s="56"/>
      <c r="I1231" s="56"/>
      <c r="J1231" s="56"/>
      <c r="K1231" s="56"/>
      <c r="L1231" s="56"/>
      <c r="M1231" s="56"/>
      <c r="N1231" s="56"/>
      <c r="O1231" s="56"/>
      <c r="P1231" s="56"/>
      <c r="Q1231" s="56"/>
      <c r="R1231" s="56"/>
      <c r="S1231" s="56"/>
      <c r="T1231" s="56"/>
      <c r="U1231" s="56"/>
      <c r="V1231" s="56"/>
      <c r="W1231" s="56"/>
      <c r="X1231" s="56"/>
      <c r="Y1231" s="56"/>
      <c r="Z1231" s="56"/>
      <c r="AA1231" s="56"/>
      <c r="AB1231" s="56"/>
      <c r="AC1231" s="56"/>
      <c r="AD1231" s="56"/>
      <c r="AE1231" s="56"/>
      <c r="AF1231" s="56"/>
      <c r="AG1231" s="56"/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  <c r="AY1231" s="56"/>
      <c r="AZ1231" s="56"/>
      <c r="BA1231" s="56"/>
      <c r="BB1231" s="56"/>
      <c r="BC1231" s="56"/>
      <c r="BD1231" s="56"/>
      <c r="BE1231" s="56"/>
      <c r="BF1231" s="56"/>
      <c r="BG1231" s="56"/>
      <c r="BH1231" s="56"/>
      <c r="BI1231" s="56"/>
      <c r="BJ1231" s="56"/>
      <c r="BK1231" s="56"/>
      <c r="BL1231" s="56"/>
      <c r="BM1231" s="56"/>
      <c r="BN1231" s="56"/>
      <c r="BO1231" s="56"/>
      <c r="BP1231" s="56"/>
      <c r="BQ1231" s="56"/>
      <c r="BR1231" s="56"/>
      <c r="BS1231" s="56"/>
      <c r="BT1231" s="56"/>
      <c r="BU1231" s="56"/>
      <c r="BV1231" s="56"/>
      <c r="BW1231" s="56"/>
      <c r="BX1231" s="56"/>
      <c r="BY1231" s="56"/>
      <c r="BZ1231" s="56"/>
      <c r="CA1231" s="56"/>
      <c r="CB1231" s="56"/>
      <c r="CC1231" s="56"/>
      <c r="CD1231" s="56"/>
      <c r="CE1231" s="56"/>
      <c r="CF1231" s="56"/>
      <c r="CG1231" s="56"/>
      <c r="CH1231" s="56"/>
      <c r="CI1231" s="56"/>
      <c r="CJ1231" s="56"/>
      <c r="CK1231" s="56"/>
      <c r="CL1231" s="56"/>
      <c r="CM1231" s="56"/>
      <c r="CN1231" s="56"/>
      <c r="CO1231" s="56"/>
      <c r="CP1231" s="56"/>
      <c r="CQ1231" s="56"/>
      <c r="CR1231" s="56"/>
      <c r="CS1231" s="56"/>
      <c r="CT1231" s="56"/>
      <c r="CU1231" s="56"/>
      <c r="CV1231" s="56"/>
      <c r="CW1231" s="56"/>
      <c r="CX1231" s="56"/>
      <c r="CY1231" s="56"/>
      <c r="CZ1231" s="56"/>
      <c r="DA1231" s="56"/>
      <c r="DB1231" s="56"/>
      <c r="DC1231" s="56"/>
      <c r="DD1231" s="56"/>
      <c r="DE1231" s="56"/>
      <c r="DF1231" s="56"/>
      <c r="DG1231" s="56"/>
      <c r="DH1231" s="56"/>
      <c r="DI1231" s="56"/>
      <c r="DJ1231" s="56"/>
      <c r="DK1231" s="56"/>
      <c r="DL1231" s="56"/>
      <c r="DM1231" s="56"/>
      <c r="DN1231" s="56"/>
      <c r="DO1231" s="56"/>
      <c r="DP1231" s="56"/>
      <c r="DQ1231" s="56"/>
      <c r="DR1231" s="56"/>
      <c r="DS1231" s="56"/>
      <c r="DT1231" s="56"/>
      <c r="DU1231" s="56"/>
      <c r="DV1231" s="56"/>
      <c r="DW1231" s="56"/>
      <c r="DX1231" s="56"/>
      <c r="DY1231" s="56"/>
      <c r="DZ1231" s="56"/>
      <c r="EA1231" s="56"/>
      <c r="EB1231" s="56"/>
      <c r="EC1231" s="56"/>
      <c r="ED1231" s="56"/>
      <c r="EE1231" s="56"/>
      <c r="EF1231" s="56"/>
      <c r="EG1231" s="56"/>
      <c r="EH1231" s="56"/>
      <c r="EI1231" s="56"/>
      <c r="EJ1231" s="56"/>
      <c r="EK1231" s="56"/>
      <c r="EL1231" s="56"/>
      <c r="EM1231" s="56"/>
      <c r="EN1231" s="56"/>
      <c r="EO1231" s="56"/>
      <c r="EP1231" s="56"/>
      <c r="EQ1231" s="56"/>
      <c r="ER1231" s="56"/>
      <c r="ES1231" s="56"/>
      <c r="ET1231" s="56"/>
      <c r="EU1231" s="56"/>
      <c r="EV1231" s="56"/>
      <c r="EW1231" s="56"/>
      <c r="EX1231" s="56"/>
      <c r="EY1231" s="56"/>
      <c r="EZ1231" s="56"/>
      <c r="FA1231" s="56"/>
      <c r="FB1231" s="56"/>
      <c r="FC1231" s="56"/>
      <c r="FD1231" s="56"/>
      <c r="FE1231" s="56"/>
      <c r="FF1231" s="56"/>
      <c r="FG1231" s="56"/>
      <c r="FH1231" s="56"/>
      <c r="FI1231" s="56"/>
      <c r="FJ1231" s="56"/>
      <c r="FK1231" s="56"/>
      <c r="FL1231" s="56"/>
      <c r="FM1231" s="56"/>
      <c r="FN1231" s="56"/>
      <c r="FO1231" s="56"/>
      <c r="FP1231" s="56"/>
      <c r="FQ1231" s="56"/>
      <c r="FR1231" s="56"/>
      <c r="FS1231" s="56"/>
      <c r="FT1231" s="56"/>
      <c r="FU1231" s="56"/>
      <c r="FV1231" s="56"/>
      <c r="FW1231" s="56"/>
      <c r="FX1231" s="56"/>
      <c r="FY1231" s="56"/>
      <c r="FZ1231" s="56"/>
      <c r="GA1231" s="56"/>
      <c r="GB1231" s="56"/>
      <c r="GC1231" s="56"/>
      <c r="GD1231" s="56"/>
      <c r="GE1231" s="56"/>
      <c r="GF1231" s="56"/>
      <c r="GG1231" s="56"/>
      <c r="GH1231" s="56"/>
      <c r="GI1231" s="56"/>
      <c r="GJ1231" s="56"/>
      <c r="GK1231" s="56"/>
      <c r="GL1231" s="56"/>
      <c r="GM1231" s="56"/>
      <c r="GN1231" s="56"/>
      <c r="GO1231" s="56"/>
      <c r="GP1231" s="56"/>
      <c r="GQ1231" s="56"/>
      <c r="GR1231" s="56"/>
      <c r="GS1231" s="56"/>
      <c r="GT1231" s="56"/>
      <c r="GU1231" s="56"/>
      <c r="GV1231" s="56"/>
      <c r="GW1231" s="56"/>
      <c r="GX1231" s="56"/>
      <c r="GY1231" s="56"/>
      <c r="GZ1231" s="56"/>
      <c r="HA1231" s="56"/>
      <c r="HB1231" s="56"/>
      <c r="HC1231" s="56"/>
      <c r="HD1231" s="56"/>
      <c r="HE1231" s="56"/>
      <c r="HF1231" s="56"/>
      <c r="HG1231" s="56"/>
      <c r="HH1231" s="56"/>
      <c r="HI1231" s="56"/>
      <c r="HJ1231" s="56"/>
      <c r="HK1231" s="56"/>
      <c r="HL1231" s="56"/>
      <c r="HM1231" s="56"/>
    </row>
    <row r="1232" spans="2:221" x14ac:dyDescent="0.25">
      <c r="B1232" s="56"/>
      <c r="C1232" s="56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56"/>
      <c r="Q1232" s="56"/>
      <c r="R1232" s="56"/>
      <c r="S1232" s="56"/>
      <c r="T1232" s="56"/>
      <c r="U1232" s="56"/>
      <c r="V1232" s="56"/>
      <c r="W1232" s="56"/>
      <c r="X1232" s="56"/>
      <c r="Y1232" s="56"/>
      <c r="Z1232" s="56"/>
      <c r="AA1232" s="56"/>
      <c r="AB1232" s="56"/>
      <c r="AC1232" s="56"/>
      <c r="AD1232" s="56"/>
      <c r="AE1232" s="56"/>
      <c r="AF1232" s="56"/>
      <c r="AG1232" s="56"/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/>
      <c r="BF1232" s="56"/>
      <c r="BG1232" s="56"/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  <c r="BU1232" s="56"/>
      <c r="BV1232" s="56"/>
      <c r="BW1232" s="56"/>
      <c r="BX1232" s="56"/>
      <c r="BY1232" s="56"/>
      <c r="BZ1232" s="56"/>
      <c r="CA1232" s="56"/>
      <c r="CB1232" s="56"/>
      <c r="CC1232" s="56"/>
      <c r="CD1232" s="56"/>
      <c r="CE1232" s="56"/>
      <c r="CF1232" s="56"/>
      <c r="CG1232" s="56"/>
      <c r="CH1232" s="56"/>
      <c r="CI1232" s="56"/>
      <c r="CJ1232" s="56"/>
      <c r="CK1232" s="56"/>
      <c r="CL1232" s="56"/>
      <c r="CM1232" s="56"/>
      <c r="CN1232" s="56"/>
      <c r="CO1232" s="56"/>
      <c r="CP1232" s="56"/>
      <c r="CQ1232" s="56"/>
      <c r="CR1232" s="56"/>
      <c r="CS1232" s="56"/>
      <c r="CT1232" s="56"/>
      <c r="CU1232" s="56"/>
      <c r="CV1232" s="56"/>
      <c r="CW1232" s="56"/>
      <c r="CX1232" s="56"/>
      <c r="CY1232" s="56"/>
      <c r="CZ1232" s="56"/>
      <c r="DA1232" s="56"/>
      <c r="DB1232" s="56"/>
      <c r="DC1232" s="56"/>
      <c r="DD1232" s="56"/>
      <c r="DE1232" s="56"/>
      <c r="DF1232" s="56"/>
      <c r="DG1232" s="56"/>
      <c r="DH1232" s="56"/>
      <c r="DI1232" s="56"/>
      <c r="DJ1232" s="56"/>
      <c r="DK1232" s="56"/>
      <c r="DL1232" s="56"/>
      <c r="DM1232" s="56"/>
      <c r="DN1232" s="56"/>
      <c r="DO1232" s="56"/>
      <c r="DP1232" s="56"/>
      <c r="DQ1232" s="56"/>
      <c r="DR1232" s="56"/>
      <c r="DS1232" s="56"/>
      <c r="DT1232" s="56"/>
      <c r="DU1232" s="56"/>
      <c r="DV1232" s="56"/>
      <c r="DW1232" s="56"/>
      <c r="DX1232" s="56"/>
      <c r="DY1232" s="56"/>
      <c r="DZ1232" s="56"/>
      <c r="EA1232" s="56"/>
      <c r="EB1232" s="56"/>
      <c r="EC1232" s="56"/>
      <c r="ED1232" s="56"/>
      <c r="EE1232" s="56"/>
      <c r="EF1232" s="56"/>
      <c r="EG1232" s="56"/>
      <c r="EH1232" s="56"/>
      <c r="EI1232" s="56"/>
      <c r="EJ1232" s="56"/>
      <c r="EK1232" s="56"/>
      <c r="EL1232" s="56"/>
      <c r="EM1232" s="56"/>
      <c r="EN1232" s="56"/>
      <c r="EO1232" s="56"/>
      <c r="EP1232" s="56"/>
      <c r="EQ1232" s="56"/>
      <c r="ER1232" s="56"/>
      <c r="ES1232" s="56"/>
      <c r="ET1232" s="56"/>
      <c r="EU1232" s="56"/>
      <c r="EV1232" s="56"/>
      <c r="EW1232" s="56"/>
      <c r="EX1232" s="56"/>
      <c r="EY1232" s="56"/>
      <c r="EZ1232" s="56"/>
      <c r="FA1232" s="56"/>
      <c r="FB1232" s="56"/>
      <c r="FC1232" s="56"/>
      <c r="FD1232" s="56"/>
      <c r="FE1232" s="56"/>
      <c r="FF1232" s="56"/>
      <c r="FG1232" s="56"/>
      <c r="FH1232" s="56"/>
      <c r="FI1232" s="56"/>
      <c r="FJ1232" s="56"/>
      <c r="FK1232" s="56"/>
      <c r="FL1232" s="56"/>
      <c r="FM1232" s="56"/>
      <c r="FN1232" s="56"/>
      <c r="FO1232" s="56"/>
      <c r="FP1232" s="56"/>
      <c r="FQ1232" s="56"/>
      <c r="FR1232" s="56"/>
      <c r="FS1232" s="56"/>
      <c r="FT1232" s="56"/>
      <c r="FU1232" s="56"/>
      <c r="FV1232" s="56"/>
      <c r="FW1232" s="56"/>
      <c r="FX1232" s="56"/>
      <c r="FY1232" s="56"/>
      <c r="FZ1232" s="56"/>
      <c r="GA1232" s="56"/>
      <c r="GB1232" s="56"/>
      <c r="GC1232" s="56"/>
      <c r="GD1232" s="56"/>
      <c r="GE1232" s="56"/>
      <c r="GF1232" s="56"/>
      <c r="GG1232" s="56"/>
      <c r="GH1232" s="56"/>
      <c r="GI1232" s="56"/>
      <c r="GJ1232" s="56"/>
      <c r="GK1232" s="56"/>
      <c r="GL1232" s="56"/>
      <c r="GM1232" s="56"/>
      <c r="GN1232" s="56"/>
      <c r="GO1232" s="56"/>
      <c r="GP1232" s="56"/>
      <c r="GQ1232" s="56"/>
      <c r="GR1232" s="56"/>
      <c r="GS1232" s="56"/>
      <c r="GT1232" s="56"/>
      <c r="GU1232" s="56"/>
      <c r="GV1232" s="56"/>
      <c r="GW1232" s="56"/>
      <c r="GX1232" s="56"/>
      <c r="GY1232" s="56"/>
      <c r="GZ1232" s="56"/>
      <c r="HA1232" s="56"/>
      <c r="HB1232" s="56"/>
      <c r="HC1232" s="56"/>
      <c r="HD1232" s="56"/>
      <c r="HE1232" s="56"/>
      <c r="HF1232" s="56"/>
      <c r="HG1232" s="56"/>
      <c r="HH1232" s="56"/>
      <c r="HI1232" s="56"/>
      <c r="HJ1232" s="56"/>
      <c r="HK1232" s="56"/>
      <c r="HL1232" s="56"/>
      <c r="HM1232" s="56"/>
    </row>
    <row r="1233" spans="2:221" x14ac:dyDescent="0.25">
      <c r="B1233" s="56"/>
      <c r="C1233" s="56"/>
      <c r="D1233" s="56"/>
      <c r="E1233" s="56"/>
      <c r="F1233" s="56"/>
      <c r="G1233" s="56"/>
      <c r="H1233" s="56"/>
      <c r="I1233" s="56"/>
      <c r="J1233" s="56"/>
      <c r="K1233" s="56"/>
      <c r="L1233" s="56"/>
      <c r="M1233" s="56"/>
      <c r="N1233" s="56"/>
      <c r="O1233" s="56"/>
      <c r="P1233" s="56"/>
      <c r="Q1233" s="56"/>
      <c r="R1233" s="56"/>
      <c r="S1233" s="56"/>
      <c r="T1233" s="56"/>
      <c r="U1233" s="56"/>
      <c r="V1233" s="56"/>
      <c r="W1233" s="56"/>
      <c r="X1233" s="56"/>
      <c r="Y1233" s="56"/>
      <c r="Z1233" s="56"/>
      <c r="AA1233" s="56"/>
      <c r="AB1233" s="56"/>
      <c r="AC1233" s="56"/>
      <c r="AD1233" s="56"/>
      <c r="AE1233" s="56"/>
      <c r="AF1233" s="56"/>
      <c r="AG1233" s="56"/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  <c r="AY1233" s="56"/>
      <c r="AZ1233" s="56"/>
      <c r="BA1233" s="56"/>
      <c r="BB1233" s="56"/>
      <c r="BC1233" s="56"/>
      <c r="BD1233" s="56"/>
      <c r="BE1233" s="56"/>
      <c r="BF1233" s="56"/>
      <c r="BG1233" s="56"/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  <c r="BU1233" s="56"/>
      <c r="BV1233" s="56"/>
      <c r="BW1233" s="56"/>
      <c r="BX1233" s="56"/>
      <c r="BY1233" s="56"/>
      <c r="BZ1233" s="56"/>
      <c r="CA1233" s="56"/>
      <c r="CB1233" s="56"/>
      <c r="CC1233" s="56"/>
      <c r="CD1233" s="56"/>
      <c r="CE1233" s="56"/>
      <c r="CF1233" s="56"/>
      <c r="CG1233" s="56"/>
      <c r="CH1233" s="56"/>
      <c r="CI1233" s="56"/>
      <c r="CJ1233" s="56"/>
      <c r="CK1233" s="56"/>
      <c r="CL1233" s="56"/>
      <c r="CM1233" s="56"/>
      <c r="CN1233" s="56"/>
      <c r="CO1233" s="56"/>
      <c r="CP1233" s="56"/>
      <c r="CQ1233" s="56"/>
      <c r="CR1233" s="56"/>
      <c r="CS1233" s="56"/>
      <c r="CT1233" s="56"/>
      <c r="CU1233" s="56"/>
      <c r="CV1233" s="56"/>
      <c r="CW1233" s="56"/>
      <c r="CX1233" s="56"/>
      <c r="CY1233" s="56"/>
      <c r="CZ1233" s="56"/>
      <c r="DA1233" s="56"/>
      <c r="DB1233" s="56"/>
      <c r="DC1233" s="56"/>
      <c r="DD1233" s="56"/>
      <c r="DE1233" s="56"/>
      <c r="DF1233" s="56"/>
      <c r="DG1233" s="56"/>
      <c r="DH1233" s="56"/>
      <c r="DI1233" s="56"/>
      <c r="DJ1233" s="56"/>
      <c r="DK1233" s="56"/>
      <c r="DL1233" s="56"/>
      <c r="DM1233" s="56"/>
      <c r="DN1233" s="56"/>
      <c r="DO1233" s="56"/>
      <c r="DP1233" s="56"/>
      <c r="DQ1233" s="56"/>
      <c r="DR1233" s="56"/>
      <c r="DS1233" s="56"/>
      <c r="DT1233" s="56"/>
      <c r="DU1233" s="56"/>
      <c r="DV1233" s="56"/>
      <c r="DW1233" s="56"/>
      <c r="DX1233" s="56"/>
      <c r="DY1233" s="56"/>
      <c r="DZ1233" s="56"/>
      <c r="EA1233" s="56"/>
      <c r="EB1233" s="56"/>
      <c r="EC1233" s="56"/>
      <c r="ED1233" s="56"/>
      <c r="EE1233" s="56"/>
      <c r="EF1233" s="56"/>
      <c r="EG1233" s="56"/>
      <c r="EH1233" s="56"/>
      <c r="EI1233" s="56"/>
      <c r="EJ1233" s="56"/>
      <c r="EK1233" s="56"/>
      <c r="EL1233" s="56"/>
      <c r="EM1233" s="56"/>
      <c r="EN1233" s="56"/>
      <c r="EO1233" s="56"/>
      <c r="EP1233" s="56"/>
      <c r="EQ1233" s="56"/>
      <c r="ER1233" s="56"/>
      <c r="ES1233" s="56"/>
      <c r="ET1233" s="56"/>
      <c r="EU1233" s="56"/>
      <c r="EV1233" s="56"/>
      <c r="EW1233" s="56"/>
      <c r="EX1233" s="56"/>
      <c r="EY1233" s="56"/>
      <c r="EZ1233" s="56"/>
      <c r="FA1233" s="56"/>
      <c r="FB1233" s="56"/>
      <c r="FC1233" s="56"/>
      <c r="FD1233" s="56"/>
      <c r="FE1233" s="56"/>
      <c r="FF1233" s="56"/>
      <c r="FG1233" s="56"/>
      <c r="FH1233" s="56"/>
      <c r="FI1233" s="56"/>
      <c r="FJ1233" s="56"/>
      <c r="FK1233" s="56"/>
      <c r="FL1233" s="56"/>
      <c r="FM1233" s="56"/>
      <c r="FN1233" s="56"/>
      <c r="FO1233" s="56"/>
      <c r="FP1233" s="56"/>
      <c r="FQ1233" s="56"/>
      <c r="FR1233" s="56"/>
      <c r="FS1233" s="56"/>
      <c r="FT1233" s="56"/>
      <c r="FU1233" s="56"/>
      <c r="FV1233" s="56"/>
      <c r="FW1233" s="56"/>
      <c r="FX1233" s="56"/>
      <c r="FY1233" s="56"/>
      <c r="FZ1233" s="56"/>
      <c r="GA1233" s="56"/>
      <c r="GB1233" s="56"/>
      <c r="GC1233" s="56"/>
      <c r="GD1233" s="56"/>
      <c r="GE1233" s="56"/>
      <c r="GF1233" s="56"/>
      <c r="GG1233" s="56"/>
      <c r="GH1233" s="56"/>
      <c r="GI1233" s="56"/>
      <c r="GJ1233" s="56"/>
      <c r="GK1233" s="56"/>
      <c r="GL1233" s="56"/>
      <c r="GM1233" s="56"/>
      <c r="GN1233" s="56"/>
      <c r="GO1233" s="56"/>
      <c r="GP1233" s="56"/>
      <c r="GQ1233" s="56"/>
      <c r="GR1233" s="56"/>
      <c r="GS1233" s="56"/>
      <c r="GT1233" s="56"/>
      <c r="GU1233" s="56"/>
      <c r="GV1233" s="56"/>
      <c r="GW1233" s="56"/>
      <c r="GX1233" s="56"/>
      <c r="GY1233" s="56"/>
      <c r="GZ1233" s="56"/>
      <c r="HA1233" s="56"/>
      <c r="HB1233" s="56"/>
      <c r="HC1233" s="56"/>
      <c r="HD1233" s="56"/>
      <c r="HE1233" s="56"/>
      <c r="HF1233" s="56"/>
      <c r="HG1233" s="56"/>
      <c r="HH1233" s="56"/>
      <c r="HI1233" s="56"/>
      <c r="HJ1233" s="56"/>
      <c r="HK1233" s="56"/>
      <c r="HL1233" s="56"/>
      <c r="HM1233" s="56"/>
    </row>
    <row r="1234" spans="2:221" x14ac:dyDescent="0.25">
      <c r="B1234" s="56"/>
      <c r="C1234" s="56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  <c r="O1234" s="56"/>
      <c r="P1234" s="56"/>
      <c r="Q1234" s="56"/>
      <c r="R1234" s="56"/>
      <c r="S1234" s="56"/>
      <c r="T1234" s="56"/>
      <c r="U1234" s="56"/>
      <c r="V1234" s="56"/>
      <c r="W1234" s="56"/>
      <c r="X1234" s="56"/>
      <c r="Y1234" s="56"/>
      <c r="Z1234" s="56"/>
      <c r="AA1234" s="56"/>
      <c r="AB1234" s="56"/>
      <c r="AC1234" s="56"/>
      <c r="AD1234" s="56"/>
      <c r="AE1234" s="56"/>
      <c r="AF1234" s="56"/>
      <c r="AG1234" s="56"/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/>
      <c r="BF1234" s="56"/>
      <c r="BG1234" s="56"/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  <c r="BU1234" s="56"/>
      <c r="BV1234" s="56"/>
      <c r="BW1234" s="56"/>
      <c r="BX1234" s="56"/>
      <c r="BY1234" s="56"/>
      <c r="BZ1234" s="56"/>
      <c r="CA1234" s="56"/>
      <c r="CB1234" s="56"/>
      <c r="CC1234" s="56"/>
      <c r="CD1234" s="56"/>
      <c r="CE1234" s="56"/>
      <c r="CF1234" s="56"/>
      <c r="CG1234" s="56"/>
      <c r="CH1234" s="56"/>
      <c r="CI1234" s="56"/>
      <c r="CJ1234" s="56"/>
      <c r="CK1234" s="56"/>
      <c r="CL1234" s="56"/>
      <c r="CM1234" s="56"/>
      <c r="CN1234" s="56"/>
      <c r="CO1234" s="56"/>
      <c r="CP1234" s="56"/>
      <c r="CQ1234" s="56"/>
      <c r="CR1234" s="56"/>
      <c r="CS1234" s="56"/>
      <c r="CT1234" s="56"/>
      <c r="CU1234" s="56"/>
      <c r="CV1234" s="56"/>
      <c r="CW1234" s="56"/>
      <c r="CX1234" s="56"/>
      <c r="CY1234" s="56"/>
      <c r="CZ1234" s="56"/>
      <c r="DA1234" s="56"/>
      <c r="DB1234" s="56"/>
      <c r="DC1234" s="56"/>
      <c r="DD1234" s="56"/>
      <c r="DE1234" s="56"/>
      <c r="DF1234" s="56"/>
      <c r="DG1234" s="56"/>
      <c r="DH1234" s="56"/>
      <c r="DI1234" s="56"/>
      <c r="DJ1234" s="56"/>
      <c r="DK1234" s="56"/>
      <c r="DL1234" s="56"/>
      <c r="DM1234" s="56"/>
      <c r="DN1234" s="56"/>
      <c r="DO1234" s="56"/>
      <c r="DP1234" s="56"/>
      <c r="DQ1234" s="56"/>
      <c r="DR1234" s="56"/>
      <c r="DS1234" s="56"/>
      <c r="DT1234" s="56"/>
      <c r="DU1234" s="56"/>
      <c r="DV1234" s="56"/>
      <c r="DW1234" s="56"/>
      <c r="DX1234" s="56"/>
      <c r="DY1234" s="56"/>
      <c r="DZ1234" s="56"/>
      <c r="EA1234" s="56"/>
      <c r="EB1234" s="56"/>
      <c r="EC1234" s="56"/>
      <c r="ED1234" s="56"/>
      <c r="EE1234" s="56"/>
      <c r="EF1234" s="56"/>
      <c r="EG1234" s="56"/>
      <c r="EH1234" s="56"/>
      <c r="EI1234" s="56"/>
      <c r="EJ1234" s="56"/>
      <c r="EK1234" s="56"/>
      <c r="EL1234" s="56"/>
      <c r="EM1234" s="56"/>
      <c r="EN1234" s="56"/>
      <c r="EO1234" s="56"/>
      <c r="EP1234" s="56"/>
      <c r="EQ1234" s="56"/>
      <c r="ER1234" s="56"/>
      <c r="ES1234" s="56"/>
      <c r="ET1234" s="56"/>
      <c r="EU1234" s="56"/>
      <c r="EV1234" s="56"/>
      <c r="EW1234" s="56"/>
      <c r="EX1234" s="56"/>
      <c r="EY1234" s="56"/>
      <c r="EZ1234" s="56"/>
      <c r="FA1234" s="56"/>
      <c r="FB1234" s="56"/>
      <c r="FC1234" s="56"/>
      <c r="FD1234" s="56"/>
      <c r="FE1234" s="56"/>
      <c r="FF1234" s="56"/>
      <c r="FG1234" s="56"/>
      <c r="FH1234" s="56"/>
      <c r="FI1234" s="56"/>
      <c r="FJ1234" s="56"/>
      <c r="FK1234" s="56"/>
      <c r="FL1234" s="56"/>
      <c r="FM1234" s="56"/>
      <c r="FN1234" s="56"/>
      <c r="FO1234" s="56"/>
      <c r="FP1234" s="56"/>
      <c r="FQ1234" s="56"/>
      <c r="FR1234" s="56"/>
      <c r="FS1234" s="56"/>
      <c r="FT1234" s="56"/>
      <c r="FU1234" s="56"/>
      <c r="FV1234" s="56"/>
      <c r="FW1234" s="56"/>
      <c r="FX1234" s="56"/>
      <c r="FY1234" s="56"/>
      <c r="FZ1234" s="56"/>
      <c r="GA1234" s="56"/>
      <c r="GB1234" s="56"/>
      <c r="GC1234" s="56"/>
      <c r="GD1234" s="56"/>
      <c r="GE1234" s="56"/>
      <c r="GF1234" s="56"/>
      <c r="GG1234" s="56"/>
      <c r="GH1234" s="56"/>
      <c r="GI1234" s="56"/>
      <c r="GJ1234" s="56"/>
      <c r="GK1234" s="56"/>
      <c r="GL1234" s="56"/>
      <c r="GM1234" s="56"/>
      <c r="GN1234" s="56"/>
      <c r="GO1234" s="56"/>
      <c r="GP1234" s="56"/>
      <c r="GQ1234" s="56"/>
      <c r="GR1234" s="56"/>
      <c r="GS1234" s="56"/>
      <c r="GT1234" s="56"/>
      <c r="GU1234" s="56"/>
      <c r="GV1234" s="56"/>
      <c r="GW1234" s="56"/>
      <c r="GX1234" s="56"/>
      <c r="GY1234" s="56"/>
      <c r="GZ1234" s="56"/>
      <c r="HA1234" s="56"/>
      <c r="HB1234" s="56"/>
      <c r="HC1234" s="56"/>
      <c r="HD1234" s="56"/>
      <c r="HE1234" s="56"/>
      <c r="HF1234" s="56"/>
      <c r="HG1234" s="56"/>
      <c r="HH1234" s="56"/>
      <c r="HI1234" s="56"/>
      <c r="HJ1234" s="56"/>
      <c r="HK1234" s="56"/>
      <c r="HL1234" s="56"/>
      <c r="HM1234" s="56"/>
    </row>
    <row r="1235" spans="2:221" x14ac:dyDescent="0.25">
      <c r="B1235" s="56"/>
      <c r="C1235" s="56"/>
      <c r="D1235" s="56"/>
      <c r="E1235" s="56"/>
      <c r="F1235" s="56"/>
      <c r="G1235" s="56"/>
      <c r="H1235" s="56"/>
      <c r="I1235" s="56"/>
      <c r="J1235" s="56"/>
      <c r="K1235" s="56"/>
      <c r="L1235" s="56"/>
      <c r="M1235" s="56"/>
      <c r="N1235" s="56"/>
      <c r="O1235" s="56"/>
      <c r="P1235" s="56"/>
      <c r="Q1235" s="56"/>
      <c r="R1235" s="56"/>
      <c r="S1235" s="56"/>
      <c r="T1235" s="56"/>
      <c r="U1235" s="56"/>
      <c r="V1235" s="56"/>
      <c r="W1235" s="56"/>
      <c r="X1235" s="56"/>
      <c r="Y1235" s="56"/>
      <c r="Z1235" s="56"/>
      <c r="AA1235" s="56"/>
      <c r="AB1235" s="56"/>
      <c r="AC1235" s="56"/>
      <c r="AD1235" s="56"/>
      <c r="AE1235" s="56"/>
      <c r="AF1235" s="56"/>
      <c r="AG1235" s="56"/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/>
      <c r="BF1235" s="56"/>
      <c r="BG1235" s="56"/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  <c r="BU1235" s="56"/>
      <c r="BV1235" s="56"/>
      <c r="BW1235" s="56"/>
      <c r="BX1235" s="56"/>
      <c r="BY1235" s="56"/>
      <c r="BZ1235" s="56"/>
      <c r="CA1235" s="56"/>
      <c r="CB1235" s="56"/>
      <c r="CC1235" s="56"/>
      <c r="CD1235" s="56"/>
      <c r="CE1235" s="56"/>
      <c r="CF1235" s="56"/>
      <c r="CG1235" s="56"/>
      <c r="CH1235" s="56"/>
      <c r="CI1235" s="56"/>
      <c r="CJ1235" s="56"/>
      <c r="CK1235" s="56"/>
      <c r="CL1235" s="56"/>
      <c r="CM1235" s="56"/>
      <c r="CN1235" s="56"/>
      <c r="CO1235" s="56"/>
      <c r="CP1235" s="56"/>
      <c r="CQ1235" s="56"/>
      <c r="CR1235" s="56"/>
      <c r="CS1235" s="56"/>
      <c r="CT1235" s="56"/>
      <c r="CU1235" s="56"/>
      <c r="CV1235" s="56"/>
      <c r="CW1235" s="56"/>
      <c r="CX1235" s="56"/>
      <c r="CY1235" s="56"/>
      <c r="CZ1235" s="56"/>
      <c r="DA1235" s="56"/>
      <c r="DB1235" s="56"/>
      <c r="DC1235" s="56"/>
      <c r="DD1235" s="56"/>
      <c r="DE1235" s="56"/>
      <c r="DF1235" s="56"/>
      <c r="DG1235" s="56"/>
      <c r="DH1235" s="56"/>
      <c r="DI1235" s="56"/>
      <c r="DJ1235" s="56"/>
      <c r="DK1235" s="56"/>
      <c r="DL1235" s="56"/>
      <c r="DM1235" s="56"/>
      <c r="DN1235" s="56"/>
      <c r="DO1235" s="56"/>
      <c r="DP1235" s="56"/>
      <c r="DQ1235" s="56"/>
      <c r="DR1235" s="56"/>
      <c r="DS1235" s="56"/>
      <c r="DT1235" s="56"/>
      <c r="DU1235" s="56"/>
      <c r="DV1235" s="56"/>
      <c r="DW1235" s="56"/>
      <c r="DX1235" s="56"/>
      <c r="DY1235" s="56"/>
      <c r="DZ1235" s="56"/>
      <c r="EA1235" s="56"/>
      <c r="EB1235" s="56"/>
      <c r="EC1235" s="56"/>
      <c r="ED1235" s="56"/>
      <c r="EE1235" s="56"/>
      <c r="EF1235" s="56"/>
      <c r="EG1235" s="56"/>
      <c r="EH1235" s="56"/>
      <c r="EI1235" s="56"/>
      <c r="EJ1235" s="56"/>
      <c r="EK1235" s="56"/>
      <c r="EL1235" s="56"/>
      <c r="EM1235" s="56"/>
      <c r="EN1235" s="56"/>
      <c r="EO1235" s="56"/>
      <c r="EP1235" s="56"/>
      <c r="EQ1235" s="56"/>
      <c r="ER1235" s="56"/>
      <c r="ES1235" s="56"/>
      <c r="ET1235" s="56"/>
      <c r="EU1235" s="56"/>
      <c r="EV1235" s="56"/>
      <c r="EW1235" s="56"/>
      <c r="EX1235" s="56"/>
      <c r="EY1235" s="56"/>
      <c r="EZ1235" s="56"/>
      <c r="FA1235" s="56"/>
      <c r="FB1235" s="56"/>
      <c r="FC1235" s="56"/>
      <c r="FD1235" s="56"/>
      <c r="FE1235" s="56"/>
      <c r="FF1235" s="56"/>
      <c r="FG1235" s="56"/>
      <c r="FH1235" s="56"/>
      <c r="FI1235" s="56"/>
      <c r="FJ1235" s="56"/>
      <c r="FK1235" s="56"/>
      <c r="FL1235" s="56"/>
      <c r="FM1235" s="56"/>
      <c r="FN1235" s="56"/>
      <c r="FO1235" s="56"/>
      <c r="FP1235" s="56"/>
      <c r="FQ1235" s="56"/>
      <c r="FR1235" s="56"/>
      <c r="FS1235" s="56"/>
      <c r="FT1235" s="56"/>
      <c r="FU1235" s="56"/>
      <c r="FV1235" s="56"/>
      <c r="FW1235" s="56"/>
      <c r="FX1235" s="56"/>
      <c r="FY1235" s="56"/>
      <c r="FZ1235" s="56"/>
      <c r="GA1235" s="56"/>
      <c r="GB1235" s="56"/>
      <c r="GC1235" s="56"/>
      <c r="GD1235" s="56"/>
      <c r="GE1235" s="56"/>
      <c r="GF1235" s="56"/>
      <c r="GG1235" s="56"/>
      <c r="GH1235" s="56"/>
      <c r="GI1235" s="56"/>
      <c r="GJ1235" s="56"/>
      <c r="GK1235" s="56"/>
      <c r="GL1235" s="56"/>
      <c r="GM1235" s="56"/>
      <c r="GN1235" s="56"/>
      <c r="GO1235" s="56"/>
      <c r="GP1235" s="56"/>
      <c r="GQ1235" s="56"/>
      <c r="GR1235" s="56"/>
      <c r="GS1235" s="56"/>
      <c r="GT1235" s="56"/>
      <c r="GU1235" s="56"/>
      <c r="GV1235" s="56"/>
      <c r="GW1235" s="56"/>
      <c r="GX1235" s="56"/>
      <c r="GY1235" s="56"/>
      <c r="GZ1235" s="56"/>
      <c r="HA1235" s="56"/>
      <c r="HB1235" s="56"/>
      <c r="HC1235" s="56"/>
      <c r="HD1235" s="56"/>
      <c r="HE1235" s="56"/>
      <c r="HF1235" s="56"/>
      <c r="HG1235" s="56"/>
      <c r="HH1235" s="56"/>
      <c r="HI1235" s="56"/>
      <c r="HJ1235" s="56"/>
      <c r="HK1235" s="56"/>
      <c r="HL1235" s="56"/>
      <c r="HM1235" s="56"/>
    </row>
    <row r="1236" spans="2:221" x14ac:dyDescent="0.25">
      <c r="B1236" s="56"/>
      <c r="C1236" s="56"/>
      <c r="D1236" s="56"/>
      <c r="E1236" s="56"/>
      <c r="F1236" s="56"/>
      <c r="G1236" s="56"/>
      <c r="H1236" s="56"/>
      <c r="I1236" s="56"/>
      <c r="J1236" s="56"/>
      <c r="K1236" s="56"/>
      <c r="L1236" s="56"/>
      <c r="M1236" s="56"/>
      <c r="N1236" s="56"/>
      <c r="O1236" s="56"/>
      <c r="P1236" s="56"/>
      <c r="Q1236" s="56"/>
      <c r="R1236" s="56"/>
      <c r="S1236" s="56"/>
      <c r="T1236" s="56"/>
      <c r="U1236" s="56"/>
      <c r="V1236" s="56"/>
      <c r="W1236" s="56"/>
      <c r="X1236" s="56"/>
      <c r="Y1236" s="56"/>
      <c r="Z1236" s="56"/>
      <c r="AA1236" s="56"/>
      <c r="AB1236" s="56"/>
      <c r="AC1236" s="56"/>
      <c r="AD1236" s="56"/>
      <c r="AE1236" s="56"/>
      <c r="AF1236" s="56"/>
      <c r="AG1236" s="56"/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/>
      <c r="BF1236" s="56"/>
      <c r="BG1236" s="56"/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  <c r="BU1236" s="56"/>
      <c r="BV1236" s="56"/>
      <c r="BW1236" s="56"/>
      <c r="BX1236" s="56"/>
      <c r="BY1236" s="56"/>
      <c r="BZ1236" s="56"/>
      <c r="CA1236" s="56"/>
      <c r="CB1236" s="56"/>
      <c r="CC1236" s="56"/>
      <c r="CD1236" s="56"/>
      <c r="CE1236" s="56"/>
      <c r="CF1236" s="56"/>
      <c r="CG1236" s="56"/>
      <c r="CH1236" s="56"/>
      <c r="CI1236" s="56"/>
      <c r="CJ1236" s="56"/>
      <c r="CK1236" s="56"/>
      <c r="CL1236" s="56"/>
      <c r="CM1236" s="56"/>
      <c r="CN1236" s="56"/>
      <c r="CO1236" s="56"/>
      <c r="CP1236" s="56"/>
      <c r="CQ1236" s="56"/>
      <c r="CR1236" s="56"/>
      <c r="CS1236" s="56"/>
      <c r="CT1236" s="56"/>
      <c r="CU1236" s="56"/>
      <c r="CV1236" s="56"/>
      <c r="CW1236" s="56"/>
      <c r="CX1236" s="56"/>
      <c r="CY1236" s="56"/>
      <c r="CZ1236" s="56"/>
      <c r="DA1236" s="56"/>
      <c r="DB1236" s="56"/>
      <c r="DC1236" s="56"/>
      <c r="DD1236" s="56"/>
      <c r="DE1236" s="56"/>
      <c r="DF1236" s="56"/>
      <c r="DG1236" s="56"/>
      <c r="DH1236" s="56"/>
      <c r="DI1236" s="56"/>
      <c r="DJ1236" s="56"/>
      <c r="DK1236" s="56"/>
      <c r="DL1236" s="56"/>
      <c r="DM1236" s="56"/>
      <c r="DN1236" s="56"/>
      <c r="DO1236" s="56"/>
      <c r="DP1236" s="56"/>
      <c r="DQ1236" s="56"/>
      <c r="DR1236" s="56"/>
      <c r="DS1236" s="56"/>
      <c r="DT1236" s="56"/>
      <c r="DU1236" s="56"/>
      <c r="DV1236" s="56"/>
      <c r="DW1236" s="56"/>
      <c r="DX1236" s="56"/>
      <c r="DY1236" s="56"/>
      <c r="DZ1236" s="56"/>
      <c r="EA1236" s="56"/>
      <c r="EB1236" s="56"/>
      <c r="EC1236" s="56"/>
      <c r="ED1236" s="56"/>
      <c r="EE1236" s="56"/>
      <c r="EF1236" s="56"/>
      <c r="EG1236" s="56"/>
      <c r="EH1236" s="56"/>
      <c r="EI1236" s="56"/>
      <c r="EJ1236" s="56"/>
      <c r="EK1236" s="56"/>
      <c r="EL1236" s="56"/>
      <c r="EM1236" s="56"/>
      <c r="EN1236" s="56"/>
      <c r="EO1236" s="56"/>
      <c r="EP1236" s="56"/>
      <c r="EQ1236" s="56"/>
      <c r="ER1236" s="56"/>
      <c r="ES1236" s="56"/>
      <c r="ET1236" s="56"/>
      <c r="EU1236" s="56"/>
      <c r="EV1236" s="56"/>
      <c r="EW1236" s="56"/>
      <c r="EX1236" s="56"/>
      <c r="EY1236" s="56"/>
      <c r="EZ1236" s="56"/>
      <c r="FA1236" s="56"/>
      <c r="FB1236" s="56"/>
      <c r="FC1236" s="56"/>
      <c r="FD1236" s="56"/>
      <c r="FE1236" s="56"/>
      <c r="FF1236" s="56"/>
      <c r="FG1236" s="56"/>
      <c r="FH1236" s="56"/>
      <c r="FI1236" s="56"/>
      <c r="FJ1236" s="56"/>
      <c r="FK1236" s="56"/>
      <c r="FL1236" s="56"/>
      <c r="FM1236" s="56"/>
      <c r="FN1236" s="56"/>
      <c r="FO1236" s="56"/>
      <c r="FP1236" s="56"/>
      <c r="FQ1236" s="56"/>
      <c r="FR1236" s="56"/>
      <c r="FS1236" s="56"/>
      <c r="FT1236" s="56"/>
      <c r="FU1236" s="56"/>
      <c r="FV1236" s="56"/>
      <c r="FW1236" s="56"/>
      <c r="FX1236" s="56"/>
      <c r="FY1236" s="56"/>
      <c r="FZ1236" s="56"/>
      <c r="GA1236" s="56"/>
      <c r="GB1236" s="56"/>
      <c r="GC1236" s="56"/>
      <c r="GD1236" s="56"/>
      <c r="GE1236" s="56"/>
      <c r="GF1236" s="56"/>
      <c r="GG1236" s="56"/>
      <c r="GH1236" s="56"/>
      <c r="GI1236" s="56"/>
      <c r="GJ1236" s="56"/>
      <c r="GK1236" s="56"/>
      <c r="GL1236" s="56"/>
      <c r="GM1236" s="56"/>
      <c r="GN1236" s="56"/>
      <c r="GO1236" s="56"/>
      <c r="GP1236" s="56"/>
      <c r="GQ1236" s="56"/>
      <c r="GR1236" s="56"/>
      <c r="GS1236" s="56"/>
      <c r="GT1236" s="56"/>
      <c r="GU1236" s="56"/>
      <c r="GV1236" s="56"/>
      <c r="GW1236" s="56"/>
      <c r="GX1236" s="56"/>
      <c r="GY1236" s="56"/>
      <c r="GZ1236" s="56"/>
      <c r="HA1236" s="56"/>
      <c r="HB1236" s="56"/>
      <c r="HC1236" s="56"/>
      <c r="HD1236" s="56"/>
      <c r="HE1236" s="56"/>
      <c r="HF1236" s="56"/>
      <c r="HG1236" s="56"/>
      <c r="HH1236" s="56"/>
      <c r="HI1236" s="56"/>
      <c r="HJ1236" s="56"/>
      <c r="HK1236" s="56"/>
      <c r="HL1236" s="56"/>
      <c r="HM1236" s="56"/>
    </row>
    <row r="1237" spans="2:221" x14ac:dyDescent="0.25">
      <c r="B1237" s="56"/>
      <c r="C1237" s="56"/>
      <c r="D1237" s="56"/>
      <c r="E1237" s="56"/>
      <c r="F1237" s="56"/>
      <c r="G1237" s="56"/>
      <c r="H1237" s="56"/>
      <c r="I1237" s="56"/>
      <c r="J1237" s="56"/>
      <c r="K1237" s="56"/>
      <c r="L1237" s="56"/>
      <c r="M1237" s="56"/>
      <c r="N1237" s="56"/>
      <c r="O1237" s="56"/>
      <c r="P1237" s="56"/>
      <c r="Q1237" s="56"/>
      <c r="R1237" s="56"/>
      <c r="S1237" s="56"/>
      <c r="T1237" s="56"/>
      <c r="U1237" s="56"/>
      <c r="V1237" s="56"/>
      <c r="W1237" s="56"/>
      <c r="X1237" s="56"/>
      <c r="Y1237" s="56"/>
      <c r="Z1237" s="56"/>
      <c r="AA1237" s="56"/>
      <c r="AB1237" s="56"/>
      <c r="AC1237" s="56"/>
      <c r="AD1237" s="56"/>
      <c r="AE1237" s="56"/>
      <c r="AF1237" s="56"/>
      <c r="AG1237" s="56"/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/>
      <c r="BF1237" s="56"/>
      <c r="BG1237" s="56"/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  <c r="BU1237" s="56"/>
      <c r="BV1237" s="56"/>
      <c r="BW1237" s="56"/>
      <c r="BX1237" s="56"/>
      <c r="BY1237" s="56"/>
      <c r="BZ1237" s="56"/>
      <c r="CA1237" s="56"/>
      <c r="CB1237" s="56"/>
      <c r="CC1237" s="56"/>
      <c r="CD1237" s="56"/>
      <c r="CE1237" s="56"/>
      <c r="CF1237" s="56"/>
      <c r="CG1237" s="56"/>
      <c r="CH1237" s="56"/>
      <c r="CI1237" s="56"/>
      <c r="CJ1237" s="56"/>
      <c r="CK1237" s="56"/>
      <c r="CL1237" s="56"/>
      <c r="CM1237" s="56"/>
      <c r="CN1237" s="56"/>
      <c r="CO1237" s="56"/>
      <c r="CP1237" s="56"/>
      <c r="CQ1237" s="56"/>
      <c r="CR1237" s="56"/>
      <c r="CS1237" s="56"/>
      <c r="CT1237" s="56"/>
      <c r="CU1237" s="56"/>
      <c r="CV1237" s="56"/>
      <c r="CW1237" s="56"/>
      <c r="CX1237" s="56"/>
      <c r="CY1237" s="56"/>
      <c r="CZ1237" s="56"/>
      <c r="DA1237" s="56"/>
      <c r="DB1237" s="56"/>
      <c r="DC1237" s="56"/>
      <c r="DD1237" s="56"/>
      <c r="DE1237" s="56"/>
      <c r="DF1237" s="56"/>
      <c r="DG1237" s="56"/>
      <c r="DH1237" s="56"/>
      <c r="DI1237" s="56"/>
      <c r="DJ1237" s="56"/>
      <c r="DK1237" s="56"/>
      <c r="DL1237" s="56"/>
      <c r="DM1237" s="56"/>
      <c r="DN1237" s="56"/>
      <c r="DO1237" s="56"/>
      <c r="DP1237" s="56"/>
      <c r="DQ1237" s="56"/>
      <c r="DR1237" s="56"/>
      <c r="DS1237" s="56"/>
      <c r="DT1237" s="56"/>
      <c r="DU1237" s="56"/>
      <c r="DV1237" s="56"/>
      <c r="DW1237" s="56"/>
      <c r="DX1237" s="56"/>
      <c r="DY1237" s="56"/>
      <c r="DZ1237" s="56"/>
      <c r="EA1237" s="56"/>
      <c r="EB1237" s="56"/>
      <c r="EC1237" s="56"/>
      <c r="ED1237" s="56"/>
      <c r="EE1237" s="56"/>
      <c r="EF1237" s="56"/>
      <c r="EG1237" s="56"/>
      <c r="EH1237" s="56"/>
      <c r="EI1237" s="56"/>
      <c r="EJ1237" s="56"/>
      <c r="EK1237" s="56"/>
      <c r="EL1237" s="56"/>
      <c r="EM1237" s="56"/>
      <c r="EN1237" s="56"/>
      <c r="EO1237" s="56"/>
      <c r="EP1237" s="56"/>
      <c r="EQ1237" s="56"/>
      <c r="ER1237" s="56"/>
      <c r="ES1237" s="56"/>
      <c r="ET1237" s="56"/>
      <c r="EU1237" s="56"/>
      <c r="EV1237" s="56"/>
      <c r="EW1237" s="56"/>
      <c r="EX1237" s="56"/>
      <c r="EY1237" s="56"/>
      <c r="EZ1237" s="56"/>
      <c r="FA1237" s="56"/>
      <c r="FB1237" s="56"/>
      <c r="FC1237" s="56"/>
      <c r="FD1237" s="56"/>
      <c r="FE1237" s="56"/>
      <c r="FF1237" s="56"/>
      <c r="FG1237" s="56"/>
      <c r="FH1237" s="56"/>
      <c r="FI1237" s="56"/>
      <c r="FJ1237" s="56"/>
      <c r="FK1237" s="56"/>
      <c r="FL1237" s="56"/>
      <c r="FM1237" s="56"/>
      <c r="FN1237" s="56"/>
      <c r="FO1237" s="56"/>
      <c r="FP1237" s="56"/>
      <c r="FQ1237" s="56"/>
      <c r="FR1237" s="56"/>
      <c r="FS1237" s="56"/>
      <c r="FT1237" s="56"/>
      <c r="FU1237" s="56"/>
      <c r="FV1237" s="56"/>
      <c r="FW1237" s="56"/>
      <c r="FX1237" s="56"/>
      <c r="FY1237" s="56"/>
      <c r="FZ1237" s="56"/>
      <c r="GA1237" s="56"/>
      <c r="GB1237" s="56"/>
      <c r="GC1237" s="56"/>
      <c r="GD1237" s="56"/>
      <c r="GE1237" s="56"/>
      <c r="GF1237" s="56"/>
      <c r="GG1237" s="56"/>
      <c r="GH1237" s="56"/>
      <c r="GI1237" s="56"/>
      <c r="GJ1237" s="56"/>
      <c r="GK1237" s="56"/>
      <c r="GL1237" s="56"/>
      <c r="GM1237" s="56"/>
      <c r="GN1237" s="56"/>
      <c r="GO1237" s="56"/>
      <c r="GP1237" s="56"/>
      <c r="GQ1237" s="56"/>
      <c r="GR1237" s="56"/>
      <c r="GS1237" s="56"/>
      <c r="GT1237" s="56"/>
      <c r="GU1237" s="56"/>
      <c r="GV1237" s="56"/>
      <c r="GW1237" s="56"/>
      <c r="GX1237" s="56"/>
      <c r="GY1237" s="56"/>
      <c r="GZ1237" s="56"/>
      <c r="HA1237" s="56"/>
      <c r="HB1237" s="56"/>
      <c r="HC1237" s="56"/>
      <c r="HD1237" s="56"/>
      <c r="HE1237" s="56"/>
      <c r="HF1237" s="56"/>
      <c r="HG1237" s="56"/>
      <c r="HH1237" s="56"/>
      <c r="HI1237" s="56"/>
      <c r="HJ1237" s="56"/>
      <c r="HK1237" s="56"/>
      <c r="HL1237" s="56"/>
      <c r="HM1237" s="56"/>
    </row>
    <row r="1238" spans="2:221" x14ac:dyDescent="0.25">
      <c r="B1238" s="56"/>
      <c r="C1238" s="56"/>
      <c r="D1238" s="56"/>
      <c r="E1238" s="56"/>
      <c r="F1238" s="56"/>
      <c r="G1238" s="56"/>
      <c r="H1238" s="56"/>
      <c r="I1238" s="56"/>
      <c r="J1238" s="56"/>
      <c r="K1238" s="56"/>
      <c r="L1238" s="56"/>
      <c r="M1238" s="56"/>
      <c r="N1238" s="56"/>
      <c r="O1238" s="56"/>
      <c r="P1238" s="56"/>
      <c r="Q1238" s="56"/>
      <c r="R1238" s="56"/>
      <c r="S1238" s="56"/>
      <c r="T1238" s="56"/>
      <c r="U1238" s="56"/>
      <c r="V1238" s="56"/>
      <c r="W1238" s="56"/>
      <c r="X1238" s="56"/>
      <c r="Y1238" s="56"/>
      <c r="Z1238" s="56"/>
      <c r="AA1238" s="56"/>
      <c r="AB1238" s="56"/>
      <c r="AC1238" s="56"/>
      <c r="AD1238" s="56"/>
      <c r="AE1238" s="56"/>
      <c r="AF1238" s="56"/>
      <c r="AG1238" s="56"/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  <c r="BU1238" s="56"/>
      <c r="BV1238" s="56"/>
      <c r="BW1238" s="56"/>
      <c r="BX1238" s="56"/>
      <c r="BY1238" s="56"/>
      <c r="BZ1238" s="56"/>
      <c r="CA1238" s="56"/>
      <c r="CB1238" s="56"/>
      <c r="CC1238" s="56"/>
      <c r="CD1238" s="56"/>
      <c r="CE1238" s="56"/>
      <c r="CF1238" s="56"/>
      <c r="CG1238" s="56"/>
      <c r="CH1238" s="56"/>
      <c r="CI1238" s="56"/>
      <c r="CJ1238" s="56"/>
      <c r="CK1238" s="56"/>
      <c r="CL1238" s="56"/>
      <c r="CM1238" s="56"/>
      <c r="CN1238" s="56"/>
      <c r="CO1238" s="56"/>
      <c r="CP1238" s="56"/>
      <c r="CQ1238" s="56"/>
      <c r="CR1238" s="56"/>
      <c r="CS1238" s="56"/>
      <c r="CT1238" s="56"/>
      <c r="CU1238" s="56"/>
      <c r="CV1238" s="56"/>
      <c r="CW1238" s="56"/>
      <c r="CX1238" s="56"/>
      <c r="CY1238" s="56"/>
      <c r="CZ1238" s="56"/>
      <c r="DA1238" s="56"/>
      <c r="DB1238" s="56"/>
      <c r="DC1238" s="56"/>
      <c r="DD1238" s="56"/>
      <c r="DE1238" s="56"/>
      <c r="DF1238" s="56"/>
      <c r="DG1238" s="56"/>
      <c r="DH1238" s="56"/>
      <c r="DI1238" s="56"/>
      <c r="DJ1238" s="56"/>
      <c r="DK1238" s="56"/>
      <c r="DL1238" s="56"/>
      <c r="DM1238" s="56"/>
      <c r="DN1238" s="56"/>
      <c r="DO1238" s="56"/>
      <c r="DP1238" s="56"/>
      <c r="DQ1238" s="56"/>
      <c r="DR1238" s="56"/>
      <c r="DS1238" s="56"/>
      <c r="DT1238" s="56"/>
      <c r="DU1238" s="56"/>
      <c r="DV1238" s="56"/>
      <c r="DW1238" s="56"/>
      <c r="DX1238" s="56"/>
      <c r="DY1238" s="56"/>
      <c r="DZ1238" s="56"/>
      <c r="EA1238" s="56"/>
      <c r="EB1238" s="56"/>
      <c r="EC1238" s="56"/>
      <c r="ED1238" s="56"/>
      <c r="EE1238" s="56"/>
      <c r="EF1238" s="56"/>
      <c r="EG1238" s="56"/>
      <c r="EH1238" s="56"/>
      <c r="EI1238" s="56"/>
      <c r="EJ1238" s="56"/>
      <c r="EK1238" s="56"/>
      <c r="EL1238" s="56"/>
      <c r="EM1238" s="56"/>
      <c r="EN1238" s="56"/>
      <c r="EO1238" s="56"/>
      <c r="EP1238" s="56"/>
      <c r="EQ1238" s="56"/>
      <c r="ER1238" s="56"/>
      <c r="ES1238" s="56"/>
      <c r="ET1238" s="56"/>
      <c r="EU1238" s="56"/>
      <c r="EV1238" s="56"/>
      <c r="EW1238" s="56"/>
      <c r="EX1238" s="56"/>
      <c r="EY1238" s="56"/>
      <c r="EZ1238" s="56"/>
      <c r="FA1238" s="56"/>
      <c r="FB1238" s="56"/>
      <c r="FC1238" s="56"/>
      <c r="FD1238" s="56"/>
      <c r="FE1238" s="56"/>
      <c r="FF1238" s="56"/>
      <c r="FG1238" s="56"/>
      <c r="FH1238" s="56"/>
      <c r="FI1238" s="56"/>
      <c r="FJ1238" s="56"/>
      <c r="FK1238" s="56"/>
      <c r="FL1238" s="56"/>
      <c r="FM1238" s="56"/>
      <c r="FN1238" s="56"/>
      <c r="FO1238" s="56"/>
      <c r="FP1238" s="56"/>
      <c r="FQ1238" s="56"/>
      <c r="FR1238" s="56"/>
      <c r="FS1238" s="56"/>
      <c r="FT1238" s="56"/>
      <c r="FU1238" s="56"/>
      <c r="FV1238" s="56"/>
      <c r="FW1238" s="56"/>
      <c r="FX1238" s="56"/>
      <c r="FY1238" s="56"/>
      <c r="FZ1238" s="56"/>
      <c r="GA1238" s="56"/>
      <c r="GB1238" s="56"/>
      <c r="GC1238" s="56"/>
      <c r="GD1238" s="56"/>
      <c r="GE1238" s="56"/>
      <c r="GF1238" s="56"/>
      <c r="GG1238" s="56"/>
      <c r="GH1238" s="56"/>
      <c r="GI1238" s="56"/>
      <c r="GJ1238" s="56"/>
      <c r="GK1238" s="56"/>
      <c r="GL1238" s="56"/>
      <c r="GM1238" s="56"/>
      <c r="GN1238" s="56"/>
      <c r="GO1238" s="56"/>
      <c r="GP1238" s="56"/>
      <c r="GQ1238" s="56"/>
      <c r="GR1238" s="56"/>
      <c r="GS1238" s="56"/>
      <c r="GT1238" s="56"/>
      <c r="GU1238" s="56"/>
      <c r="GV1238" s="56"/>
      <c r="GW1238" s="56"/>
      <c r="GX1238" s="56"/>
      <c r="GY1238" s="56"/>
      <c r="GZ1238" s="56"/>
      <c r="HA1238" s="56"/>
      <c r="HB1238" s="56"/>
      <c r="HC1238" s="56"/>
      <c r="HD1238" s="56"/>
      <c r="HE1238" s="56"/>
      <c r="HF1238" s="56"/>
      <c r="HG1238" s="56"/>
      <c r="HH1238" s="56"/>
      <c r="HI1238" s="56"/>
      <c r="HJ1238" s="56"/>
      <c r="HK1238" s="56"/>
      <c r="HL1238" s="56"/>
      <c r="HM1238" s="56"/>
    </row>
    <row r="1239" spans="2:221" x14ac:dyDescent="0.25">
      <c r="B1239" s="56"/>
      <c r="C1239" s="56"/>
      <c r="D1239" s="56"/>
      <c r="E1239" s="56"/>
      <c r="F1239" s="56"/>
      <c r="G1239" s="56"/>
      <c r="H1239" s="56"/>
      <c r="I1239" s="56"/>
      <c r="J1239" s="56"/>
      <c r="K1239" s="56"/>
      <c r="L1239" s="56"/>
      <c r="M1239" s="56"/>
      <c r="N1239" s="56"/>
      <c r="O1239" s="56"/>
      <c r="P1239" s="56"/>
      <c r="Q1239" s="56"/>
      <c r="R1239" s="56"/>
      <c r="S1239" s="56"/>
      <c r="T1239" s="56"/>
      <c r="U1239" s="56"/>
      <c r="V1239" s="56"/>
      <c r="W1239" s="56"/>
      <c r="X1239" s="56"/>
      <c r="Y1239" s="56"/>
      <c r="Z1239" s="56"/>
      <c r="AA1239" s="56"/>
      <c r="AB1239" s="56"/>
      <c r="AC1239" s="56"/>
      <c r="AD1239" s="56"/>
      <c r="AE1239" s="56"/>
      <c r="AF1239" s="56"/>
      <c r="AG1239" s="56"/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/>
      <c r="BF1239" s="56"/>
      <c r="BG1239" s="56"/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  <c r="BU1239" s="56"/>
      <c r="BV1239" s="56"/>
      <c r="BW1239" s="56"/>
      <c r="BX1239" s="56"/>
      <c r="BY1239" s="56"/>
      <c r="BZ1239" s="56"/>
      <c r="CA1239" s="56"/>
      <c r="CB1239" s="56"/>
      <c r="CC1239" s="56"/>
      <c r="CD1239" s="56"/>
      <c r="CE1239" s="56"/>
      <c r="CF1239" s="56"/>
      <c r="CG1239" s="56"/>
      <c r="CH1239" s="56"/>
      <c r="CI1239" s="56"/>
      <c r="CJ1239" s="56"/>
      <c r="CK1239" s="56"/>
      <c r="CL1239" s="56"/>
      <c r="CM1239" s="56"/>
      <c r="CN1239" s="56"/>
      <c r="CO1239" s="56"/>
      <c r="CP1239" s="56"/>
      <c r="CQ1239" s="56"/>
      <c r="CR1239" s="56"/>
      <c r="CS1239" s="56"/>
      <c r="CT1239" s="56"/>
      <c r="CU1239" s="56"/>
      <c r="CV1239" s="56"/>
      <c r="CW1239" s="56"/>
      <c r="CX1239" s="56"/>
      <c r="CY1239" s="56"/>
      <c r="CZ1239" s="56"/>
      <c r="DA1239" s="56"/>
      <c r="DB1239" s="56"/>
      <c r="DC1239" s="56"/>
      <c r="DD1239" s="56"/>
      <c r="DE1239" s="56"/>
      <c r="DF1239" s="56"/>
      <c r="DG1239" s="56"/>
      <c r="DH1239" s="56"/>
      <c r="DI1239" s="56"/>
      <c r="DJ1239" s="56"/>
      <c r="DK1239" s="56"/>
      <c r="DL1239" s="56"/>
      <c r="DM1239" s="56"/>
      <c r="DN1239" s="56"/>
      <c r="DO1239" s="56"/>
      <c r="DP1239" s="56"/>
      <c r="DQ1239" s="56"/>
      <c r="DR1239" s="56"/>
      <c r="DS1239" s="56"/>
      <c r="DT1239" s="56"/>
      <c r="DU1239" s="56"/>
      <c r="DV1239" s="56"/>
      <c r="DW1239" s="56"/>
      <c r="DX1239" s="56"/>
      <c r="DY1239" s="56"/>
      <c r="DZ1239" s="56"/>
      <c r="EA1239" s="56"/>
      <c r="EB1239" s="56"/>
      <c r="EC1239" s="56"/>
      <c r="ED1239" s="56"/>
      <c r="EE1239" s="56"/>
      <c r="EF1239" s="56"/>
      <c r="EG1239" s="56"/>
      <c r="EH1239" s="56"/>
      <c r="EI1239" s="56"/>
      <c r="EJ1239" s="56"/>
      <c r="EK1239" s="56"/>
      <c r="EL1239" s="56"/>
      <c r="EM1239" s="56"/>
      <c r="EN1239" s="56"/>
      <c r="EO1239" s="56"/>
      <c r="EP1239" s="56"/>
      <c r="EQ1239" s="56"/>
      <c r="ER1239" s="56"/>
      <c r="ES1239" s="56"/>
      <c r="ET1239" s="56"/>
      <c r="EU1239" s="56"/>
      <c r="EV1239" s="56"/>
      <c r="EW1239" s="56"/>
      <c r="EX1239" s="56"/>
      <c r="EY1239" s="56"/>
      <c r="EZ1239" s="56"/>
      <c r="FA1239" s="56"/>
      <c r="FB1239" s="56"/>
      <c r="FC1239" s="56"/>
      <c r="FD1239" s="56"/>
      <c r="FE1239" s="56"/>
      <c r="FF1239" s="56"/>
      <c r="FG1239" s="56"/>
      <c r="FH1239" s="56"/>
      <c r="FI1239" s="56"/>
      <c r="FJ1239" s="56"/>
      <c r="FK1239" s="56"/>
      <c r="FL1239" s="56"/>
      <c r="FM1239" s="56"/>
      <c r="FN1239" s="56"/>
      <c r="FO1239" s="56"/>
      <c r="FP1239" s="56"/>
      <c r="FQ1239" s="56"/>
      <c r="FR1239" s="56"/>
      <c r="FS1239" s="56"/>
      <c r="FT1239" s="56"/>
      <c r="FU1239" s="56"/>
      <c r="FV1239" s="56"/>
      <c r="FW1239" s="56"/>
      <c r="FX1239" s="56"/>
      <c r="FY1239" s="56"/>
      <c r="FZ1239" s="56"/>
      <c r="GA1239" s="56"/>
      <c r="GB1239" s="56"/>
      <c r="GC1239" s="56"/>
      <c r="GD1239" s="56"/>
      <c r="GE1239" s="56"/>
      <c r="GF1239" s="56"/>
      <c r="GG1239" s="56"/>
      <c r="GH1239" s="56"/>
      <c r="GI1239" s="56"/>
      <c r="GJ1239" s="56"/>
      <c r="GK1239" s="56"/>
      <c r="GL1239" s="56"/>
      <c r="GM1239" s="56"/>
      <c r="GN1239" s="56"/>
      <c r="GO1239" s="56"/>
      <c r="GP1239" s="56"/>
      <c r="GQ1239" s="56"/>
      <c r="GR1239" s="56"/>
      <c r="GS1239" s="56"/>
      <c r="GT1239" s="56"/>
      <c r="GU1239" s="56"/>
      <c r="GV1239" s="56"/>
      <c r="GW1239" s="56"/>
      <c r="GX1239" s="56"/>
      <c r="GY1239" s="56"/>
      <c r="GZ1239" s="56"/>
      <c r="HA1239" s="56"/>
      <c r="HB1239" s="56"/>
      <c r="HC1239" s="56"/>
      <c r="HD1239" s="56"/>
      <c r="HE1239" s="56"/>
      <c r="HF1239" s="56"/>
      <c r="HG1239" s="56"/>
      <c r="HH1239" s="56"/>
      <c r="HI1239" s="56"/>
      <c r="HJ1239" s="56"/>
      <c r="HK1239" s="56"/>
      <c r="HL1239" s="56"/>
      <c r="HM1239" s="56"/>
    </row>
    <row r="1240" spans="2:221" x14ac:dyDescent="0.25">
      <c r="B1240" s="56"/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  <c r="O1240" s="56"/>
      <c r="P1240" s="56"/>
      <c r="Q1240" s="56"/>
      <c r="R1240" s="56"/>
      <c r="S1240" s="56"/>
      <c r="T1240" s="56"/>
      <c r="U1240" s="56"/>
      <c r="V1240" s="56"/>
      <c r="W1240" s="56"/>
      <c r="X1240" s="56"/>
      <c r="Y1240" s="56"/>
      <c r="Z1240" s="56"/>
      <c r="AA1240" s="56"/>
      <c r="AB1240" s="56"/>
      <c r="AC1240" s="56"/>
      <c r="AD1240" s="56"/>
      <c r="AE1240" s="56"/>
      <c r="AF1240" s="56"/>
      <c r="AG1240" s="56"/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  <c r="AY1240" s="56"/>
      <c r="AZ1240" s="56"/>
      <c r="BA1240" s="56"/>
      <c r="BB1240" s="56"/>
      <c r="BC1240" s="56"/>
      <c r="BD1240" s="56"/>
      <c r="BE1240" s="56"/>
      <c r="BF1240" s="56"/>
      <c r="BG1240" s="56"/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56"/>
      <c r="BS1240" s="56"/>
      <c r="BT1240" s="56"/>
      <c r="BU1240" s="56"/>
      <c r="BV1240" s="56"/>
      <c r="BW1240" s="56"/>
      <c r="BX1240" s="56"/>
      <c r="BY1240" s="56"/>
      <c r="BZ1240" s="56"/>
      <c r="CA1240" s="56"/>
      <c r="CB1240" s="56"/>
      <c r="CC1240" s="56"/>
      <c r="CD1240" s="56"/>
      <c r="CE1240" s="56"/>
      <c r="CF1240" s="56"/>
      <c r="CG1240" s="56"/>
      <c r="CH1240" s="56"/>
      <c r="CI1240" s="56"/>
      <c r="CJ1240" s="56"/>
      <c r="CK1240" s="56"/>
      <c r="CL1240" s="56"/>
      <c r="CM1240" s="56"/>
      <c r="CN1240" s="56"/>
      <c r="CO1240" s="56"/>
      <c r="CP1240" s="56"/>
      <c r="CQ1240" s="56"/>
      <c r="CR1240" s="56"/>
      <c r="CS1240" s="56"/>
      <c r="CT1240" s="56"/>
      <c r="CU1240" s="56"/>
      <c r="CV1240" s="56"/>
      <c r="CW1240" s="56"/>
      <c r="CX1240" s="56"/>
      <c r="CY1240" s="56"/>
      <c r="CZ1240" s="56"/>
      <c r="DA1240" s="56"/>
      <c r="DB1240" s="56"/>
      <c r="DC1240" s="56"/>
      <c r="DD1240" s="56"/>
      <c r="DE1240" s="56"/>
      <c r="DF1240" s="56"/>
      <c r="DG1240" s="56"/>
      <c r="DH1240" s="56"/>
      <c r="DI1240" s="56"/>
      <c r="DJ1240" s="56"/>
      <c r="DK1240" s="56"/>
      <c r="DL1240" s="56"/>
      <c r="DM1240" s="56"/>
      <c r="DN1240" s="56"/>
      <c r="DO1240" s="56"/>
      <c r="DP1240" s="56"/>
      <c r="DQ1240" s="56"/>
      <c r="DR1240" s="56"/>
      <c r="DS1240" s="56"/>
      <c r="DT1240" s="56"/>
      <c r="DU1240" s="56"/>
      <c r="DV1240" s="56"/>
      <c r="DW1240" s="56"/>
      <c r="DX1240" s="56"/>
      <c r="DY1240" s="56"/>
      <c r="DZ1240" s="56"/>
      <c r="EA1240" s="56"/>
      <c r="EB1240" s="56"/>
      <c r="EC1240" s="56"/>
      <c r="ED1240" s="56"/>
      <c r="EE1240" s="56"/>
      <c r="EF1240" s="56"/>
      <c r="EG1240" s="56"/>
      <c r="EH1240" s="56"/>
      <c r="EI1240" s="56"/>
      <c r="EJ1240" s="56"/>
      <c r="EK1240" s="56"/>
      <c r="EL1240" s="56"/>
      <c r="EM1240" s="56"/>
      <c r="EN1240" s="56"/>
      <c r="EO1240" s="56"/>
      <c r="EP1240" s="56"/>
      <c r="EQ1240" s="56"/>
      <c r="ER1240" s="56"/>
      <c r="ES1240" s="56"/>
      <c r="ET1240" s="56"/>
      <c r="EU1240" s="56"/>
      <c r="EV1240" s="56"/>
      <c r="EW1240" s="56"/>
      <c r="EX1240" s="56"/>
      <c r="EY1240" s="56"/>
      <c r="EZ1240" s="56"/>
      <c r="FA1240" s="56"/>
      <c r="FB1240" s="56"/>
      <c r="FC1240" s="56"/>
      <c r="FD1240" s="56"/>
      <c r="FE1240" s="56"/>
      <c r="FF1240" s="56"/>
      <c r="FG1240" s="56"/>
      <c r="FH1240" s="56"/>
      <c r="FI1240" s="56"/>
      <c r="FJ1240" s="56"/>
      <c r="FK1240" s="56"/>
      <c r="FL1240" s="56"/>
      <c r="FM1240" s="56"/>
      <c r="FN1240" s="56"/>
      <c r="FO1240" s="56"/>
      <c r="FP1240" s="56"/>
      <c r="FQ1240" s="56"/>
      <c r="FR1240" s="56"/>
      <c r="FS1240" s="56"/>
      <c r="FT1240" s="56"/>
      <c r="FU1240" s="56"/>
      <c r="FV1240" s="56"/>
      <c r="FW1240" s="56"/>
      <c r="FX1240" s="56"/>
      <c r="FY1240" s="56"/>
      <c r="FZ1240" s="56"/>
      <c r="GA1240" s="56"/>
      <c r="GB1240" s="56"/>
      <c r="GC1240" s="56"/>
      <c r="GD1240" s="56"/>
      <c r="GE1240" s="56"/>
      <c r="GF1240" s="56"/>
      <c r="GG1240" s="56"/>
      <c r="GH1240" s="56"/>
      <c r="GI1240" s="56"/>
      <c r="GJ1240" s="56"/>
      <c r="GK1240" s="56"/>
      <c r="GL1240" s="56"/>
      <c r="GM1240" s="56"/>
      <c r="GN1240" s="56"/>
      <c r="GO1240" s="56"/>
      <c r="GP1240" s="56"/>
      <c r="GQ1240" s="56"/>
      <c r="GR1240" s="56"/>
      <c r="GS1240" s="56"/>
      <c r="GT1240" s="56"/>
      <c r="GU1240" s="56"/>
      <c r="GV1240" s="56"/>
      <c r="GW1240" s="56"/>
      <c r="GX1240" s="56"/>
      <c r="GY1240" s="56"/>
      <c r="GZ1240" s="56"/>
      <c r="HA1240" s="56"/>
      <c r="HB1240" s="56"/>
      <c r="HC1240" s="56"/>
      <c r="HD1240" s="56"/>
      <c r="HE1240" s="56"/>
      <c r="HF1240" s="56"/>
      <c r="HG1240" s="56"/>
      <c r="HH1240" s="56"/>
      <c r="HI1240" s="56"/>
      <c r="HJ1240" s="56"/>
      <c r="HK1240" s="56"/>
      <c r="HL1240" s="56"/>
      <c r="HM1240" s="56"/>
    </row>
    <row r="1241" spans="2:221" x14ac:dyDescent="0.25">
      <c r="B1241" s="56"/>
      <c r="C1241" s="56"/>
      <c r="D1241" s="56"/>
      <c r="E1241" s="56"/>
      <c r="F1241" s="56"/>
      <c r="G1241" s="56"/>
      <c r="H1241" s="56"/>
      <c r="I1241" s="56"/>
      <c r="J1241" s="56"/>
      <c r="K1241" s="56"/>
      <c r="L1241" s="56"/>
      <c r="M1241" s="56"/>
      <c r="N1241" s="56"/>
      <c r="O1241" s="56"/>
      <c r="P1241" s="56"/>
      <c r="Q1241" s="56"/>
      <c r="R1241" s="56"/>
      <c r="S1241" s="56"/>
      <c r="T1241" s="56"/>
      <c r="U1241" s="56"/>
      <c r="V1241" s="56"/>
      <c r="W1241" s="56"/>
      <c r="X1241" s="56"/>
      <c r="Y1241" s="56"/>
      <c r="Z1241" s="56"/>
      <c r="AA1241" s="56"/>
      <c r="AB1241" s="56"/>
      <c r="AC1241" s="56"/>
      <c r="AD1241" s="56"/>
      <c r="AE1241" s="56"/>
      <c r="AF1241" s="56"/>
      <c r="AG1241" s="56"/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/>
      <c r="BF1241" s="56"/>
      <c r="BG1241" s="56"/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  <c r="BU1241" s="56"/>
      <c r="BV1241" s="56"/>
      <c r="BW1241" s="56"/>
      <c r="BX1241" s="56"/>
      <c r="BY1241" s="56"/>
      <c r="BZ1241" s="56"/>
      <c r="CA1241" s="56"/>
      <c r="CB1241" s="56"/>
      <c r="CC1241" s="56"/>
      <c r="CD1241" s="56"/>
      <c r="CE1241" s="56"/>
      <c r="CF1241" s="56"/>
      <c r="CG1241" s="56"/>
      <c r="CH1241" s="56"/>
      <c r="CI1241" s="56"/>
      <c r="CJ1241" s="56"/>
      <c r="CK1241" s="56"/>
      <c r="CL1241" s="56"/>
      <c r="CM1241" s="56"/>
      <c r="CN1241" s="56"/>
      <c r="CO1241" s="56"/>
      <c r="CP1241" s="56"/>
      <c r="CQ1241" s="56"/>
      <c r="CR1241" s="56"/>
      <c r="CS1241" s="56"/>
      <c r="CT1241" s="56"/>
      <c r="CU1241" s="56"/>
      <c r="CV1241" s="56"/>
      <c r="CW1241" s="56"/>
      <c r="CX1241" s="56"/>
      <c r="CY1241" s="56"/>
      <c r="CZ1241" s="56"/>
      <c r="DA1241" s="56"/>
      <c r="DB1241" s="56"/>
      <c r="DC1241" s="56"/>
      <c r="DD1241" s="56"/>
      <c r="DE1241" s="56"/>
      <c r="DF1241" s="56"/>
      <c r="DG1241" s="56"/>
      <c r="DH1241" s="56"/>
      <c r="DI1241" s="56"/>
      <c r="DJ1241" s="56"/>
      <c r="DK1241" s="56"/>
      <c r="DL1241" s="56"/>
      <c r="DM1241" s="56"/>
      <c r="DN1241" s="56"/>
      <c r="DO1241" s="56"/>
      <c r="DP1241" s="56"/>
      <c r="DQ1241" s="56"/>
      <c r="DR1241" s="56"/>
      <c r="DS1241" s="56"/>
      <c r="DT1241" s="56"/>
      <c r="DU1241" s="56"/>
      <c r="DV1241" s="56"/>
      <c r="DW1241" s="56"/>
      <c r="DX1241" s="56"/>
      <c r="DY1241" s="56"/>
      <c r="DZ1241" s="56"/>
      <c r="EA1241" s="56"/>
      <c r="EB1241" s="56"/>
      <c r="EC1241" s="56"/>
      <c r="ED1241" s="56"/>
      <c r="EE1241" s="56"/>
      <c r="EF1241" s="56"/>
      <c r="EG1241" s="56"/>
      <c r="EH1241" s="56"/>
      <c r="EI1241" s="56"/>
      <c r="EJ1241" s="56"/>
      <c r="EK1241" s="56"/>
      <c r="EL1241" s="56"/>
      <c r="EM1241" s="56"/>
      <c r="EN1241" s="56"/>
      <c r="EO1241" s="56"/>
      <c r="EP1241" s="56"/>
      <c r="EQ1241" s="56"/>
      <c r="ER1241" s="56"/>
      <c r="ES1241" s="56"/>
      <c r="ET1241" s="56"/>
      <c r="EU1241" s="56"/>
      <c r="EV1241" s="56"/>
      <c r="EW1241" s="56"/>
      <c r="EX1241" s="56"/>
      <c r="EY1241" s="56"/>
      <c r="EZ1241" s="56"/>
      <c r="FA1241" s="56"/>
      <c r="FB1241" s="56"/>
      <c r="FC1241" s="56"/>
      <c r="FD1241" s="56"/>
      <c r="FE1241" s="56"/>
      <c r="FF1241" s="56"/>
      <c r="FG1241" s="56"/>
      <c r="FH1241" s="56"/>
      <c r="FI1241" s="56"/>
      <c r="FJ1241" s="56"/>
      <c r="FK1241" s="56"/>
      <c r="FL1241" s="56"/>
      <c r="FM1241" s="56"/>
      <c r="FN1241" s="56"/>
      <c r="FO1241" s="56"/>
      <c r="FP1241" s="56"/>
      <c r="FQ1241" s="56"/>
      <c r="FR1241" s="56"/>
      <c r="FS1241" s="56"/>
      <c r="FT1241" s="56"/>
      <c r="FU1241" s="56"/>
      <c r="FV1241" s="56"/>
      <c r="FW1241" s="56"/>
      <c r="FX1241" s="56"/>
      <c r="FY1241" s="56"/>
      <c r="FZ1241" s="56"/>
      <c r="GA1241" s="56"/>
      <c r="GB1241" s="56"/>
      <c r="GC1241" s="56"/>
      <c r="GD1241" s="56"/>
      <c r="GE1241" s="56"/>
      <c r="GF1241" s="56"/>
      <c r="GG1241" s="56"/>
      <c r="GH1241" s="56"/>
      <c r="GI1241" s="56"/>
      <c r="GJ1241" s="56"/>
      <c r="GK1241" s="56"/>
      <c r="GL1241" s="56"/>
      <c r="GM1241" s="56"/>
      <c r="GN1241" s="56"/>
      <c r="GO1241" s="56"/>
      <c r="GP1241" s="56"/>
      <c r="GQ1241" s="56"/>
      <c r="GR1241" s="56"/>
      <c r="GS1241" s="56"/>
      <c r="GT1241" s="56"/>
      <c r="GU1241" s="56"/>
      <c r="GV1241" s="56"/>
      <c r="GW1241" s="56"/>
      <c r="GX1241" s="56"/>
      <c r="GY1241" s="56"/>
      <c r="GZ1241" s="56"/>
      <c r="HA1241" s="56"/>
      <c r="HB1241" s="56"/>
      <c r="HC1241" s="56"/>
      <c r="HD1241" s="56"/>
      <c r="HE1241" s="56"/>
      <c r="HF1241" s="56"/>
      <c r="HG1241" s="56"/>
      <c r="HH1241" s="56"/>
      <c r="HI1241" s="56"/>
      <c r="HJ1241" s="56"/>
      <c r="HK1241" s="56"/>
      <c r="HL1241" s="56"/>
      <c r="HM1241" s="56"/>
    </row>
    <row r="1242" spans="2:221" x14ac:dyDescent="0.25">
      <c r="B1242" s="56"/>
      <c r="C1242" s="56"/>
      <c r="D1242" s="56"/>
      <c r="E1242" s="56"/>
      <c r="F1242" s="56"/>
      <c r="G1242" s="56"/>
      <c r="H1242" s="56"/>
      <c r="I1242" s="56"/>
      <c r="J1242" s="56"/>
      <c r="K1242" s="56"/>
      <c r="L1242" s="56"/>
      <c r="M1242" s="56"/>
      <c r="N1242" s="56"/>
      <c r="O1242" s="56"/>
      <c r="P1242" s="56"/>
      <c r="Q1242" s="56"/>
      <c r="R1242" s="56"/>
      <c r="S1242" s="56"/>
      <c r="T1242" s="56"/>
      <c r="U1242" s="56"/>
      <c r="V1242" s="56"/>
      <c r="W1242" s="56"/>
      <c r="X1242" s="56"/>
      <c r="Y1242" s="56"/>
      <c r="Z1242" s="56"/>
      <c r="AA1242" s="56"/>
      <c r="AB1242" s="56"/>
      <c r="AC1242" s="56"/>
      <c r="AD1242" s="56"/>
      <c r="AE1242" s="56"/>
      <c r="AF1242" s="56"/>
      <c r="AG1242" s="56"/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  <c r="AY1242" s="56"/>
      <c r="AZ1242" s="56"/>
      <c r="BA1242" s="56"/>
      <c r="BB1242" s="56"/>
      <c r="BC1242" s="56"/>
      <c r="BD1242" s="56"/>
      <c r="BE1242" s="56"/>
      <c r="BF1242" s="56"/>
      <c r="BG1242" s="56"/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56"/>
      <c r="BS1242" s="56"/>
      <c r="BT1242" s="56"/>
      <c r="BU1242" s="56"/>
      <c r="BV1242" s="56"/>
      <c r="BW1242" s="56"/>
      <c r="BX1242" s="56"/>
      <c r="BY1242" s="56"/>
      <c r="BZ1242" s="56"/>
      <c r="CA1242" s="56"/>
      <c r="CB1242" s="56"/>
      <c r="CC1242" s="56"/>
      <c r="CD1242" s="56"/>
      <c r="CE1242" s="56"/>
      <c r="CF1242" s="56"/>
      <c r="CG1242" s="56"/>
      <c r="CH1242" s="56"/>
      <c r="CI1242" s="56"/>
      <c r="CJ1242" s="56"/>
      <c r="CK1242" s="56"/>
      <c r="CL1242" s="56"/>
      <c r="CM1242" s="56"/>
      <c r="CN1242" s="56"/>
      <c r="CO1242" s="56"/>
      <c r="CP1242" s="56"/>
      <c r="CQ1242" s="56"/>
      <c r="CR1242" s="56"/>
      <c r="CS1242" s="56"/>
      <c r="CT1242" s="56"/>
      <c r="CU1242" s="56"/>
      <c r="CV1242" s="56"/>
      <c r="CW1242" s="56"/>
      <c r="CX1242" s="56"/>
      <c r="CY1242" s="56"/>
      <c r="CZ1242" s="56"/>
      <c r="DA1242" s="56"/>
      <c r="DB1242" s="56"/>
      <c r="DC1242" s="56"/>
      <c r="DD1242" s="56"/>
      <c r="DE1242" s="56"/>
      <c r="DF1242" s="56"/>
      <c r="DG1242" s="56"/>
      <c r="DH1242" s="56"/>
      <c r="DI1242" s="56"/>
      <c r="DJ1242" s="56"/>
      <c r="DK1242" s="56"/>
      <c r="DL1242" s="56"/>
      <c r="DM1242" s="56"/>
      <c r="DN1242" s="56"/>
      <c r="DO1242" s="56"/>
      <c r="DP1242" s="56"/>
      <c r="DQ1242" s="56"/>
      <c r="DR1242" s="56"/>
      <c r="DS1242" s="56"/>
      <c r="DT1242" s="56"/>
      <c r="DU1242" s="56"/>
      <c r="DV1242" s="56"/>
      <c r="DW1242" s="56"/>
      <c r="DX1242" s="56"/>
      <c r="DY1242" s="56"/>
      <c r="DZ1242" s="56"/>
      <c r="EA1242" s="56"/>
      <c r="EB1242" s="56"/>
      <c r="EC1242" s="56"/>
      <c r="ED1242" s="56"/>
      <c r="EE1242" s="56"/>
      <c r="EF1242" s="56"/>
      <c r="EG1242" s="56"/>
      <c r="EH1242" s="56"/>
      <c r="EI1242" s="56"/>
      <c r="EJ1242" s="56"/>
      <c r="EK1242" s="56"/>
      <c r="EL1242" s="56"/>
      <c r="EM1242" s="56"/>
      <c r="EN1242" s="56"/>
      <c r="EO1242" s="56"/>
      <c r="EP1242" s="56"/>
      <c r="EQ1242" s="56"/>
      <c r="ER1242" s="56"/>
      <c r="ES1242" s="56"/>
      <c r="ET1242" s="56"/>
      <c r="EU1242" s="56"/>
      <c r="EV1242" s="56"/>
      <c r="EW1242" s="56"/>
      <c r="EX1242" s="56"/>
      <c r="EY1242" s="56"/>
      <c r="EZ1242" s="56"/>
      <c r="FA1242" s="56"/>
      <c r="FB1242" s="56"/>
      <c r="FC1242" s="56"/>
      <c r="FD1242" s="56"/>
      <c r="FE1242" s="56"/>
      <c r="FF1242" s="56"/>
      <c r="FG1242" s="56"/>
      <c r="FH1242" s="56"/>
      <c r="FI1242" s="56"/>
      <c r="FJ1242" s="56"/>
      <c r="FK1242" s="56"/>
      <c r="FL1242" s="56"/>
      <c r="FM1242" s="56"/>
      <c r="FN1242" s="56"/>
      <c r="FO1242" s="56"/>
      <c r="FP1242" s="56"/>
      <c r="FQ1242" s="56"/>
      <c r="FR1242" s="56"/>
      <c r="FS1242" s="56"/>
      <c r="FT1242" s="56"/>
      <c r="FU1242" s="56"/>
      <c r="FV1242" s="56"/>
      <c r="FW1242" s="56"/>
      <c r="FX1242" s="56"/>
      <c r="FY1242" s="56"/>
      <c r="FZ1242" s="56"/>
      <c r="GA1242" s="56"/>
      <c r="GB1242" s="56"/>
      <c r="GC1242" s="56"/>
      <c r="GD1242" s="56"/>
      <c r="GE1242" s="56"/>
      <c r="GF1242" s="56"/>
      <c r="GG1242" s="56"/>
      <c r="GH1242" s="56"/>
      <c r="GI1242" s="56"/>
      <c r="GJ1242" s="56"/>
      <c r="GK1242" s="56"/>
      <c r="GL1242" s="56"/>
      <c r="GM1242" s="56"/>
      <c r="GN1242" s="56"/>
      <c r="GO1242" s="56"/>
      <c r="GP1242" s="56"/>
      <c r="GQ1242" s="56"/>
      <c r="GR1242" s="56"/>
      <c r="GS1242" s="56"/>
      <c r="GT1242" s="56"/>
      <c r="GU1242" s="56"/>
      <c r="GV1242" s="56"/>
      <c r="GW1242" s="56"/>
      <c r="GX1242" s="56"/>
      <c r="GY1242" s="56"/>
      <c r="GZ1242" s="56"/>
      <c r="HA1242" s="56"/>
      <c r="HB1242" s="56"/>
      <c r="HC1242" s="56"/>
      <c r="HD1242" s="56"/>
      <c r="HE1242" s="56"/>
      <c r="HF1242" s="56"/>
      <c r="HG1242" s="56"/>
      <c r="HH1242" s="56"/>
      <c r="HI1242" s="56"/>
      <c r="HJ1242" s="56"/>
      <c r="HK1242" s="56"/>
      <c r="HL1242" s="56"/>
      <c r="HM1242" s="56"/>
    </row>
    <row r="1243" spans="2:221" x14ac:dyDescent="0.25">
      <c r="B1243" s="56"/>
      <c r="C1243" s="56"/>
      <c r="D1243" s="56"/>
      <c r="E1243" s="56"/>
      <c r="F1243" s="56"/>
      <c r="G1243" s="56"/>
      <c r="H1243" s="56"/>
      <c r="I1243" s="56"/>
      <c r="J1243" s="56"/>
      <c r="K1243" s="56"/>
      <c r="L1243" s="56"/>
      <c r="M1243" s="56"/>
      <c r="N1243" s="56"/>
      <c r="O1243" s="56"/>
      <c r="P1243" s="56"/>
      <c r="Q1243" s="56"/>
      <c r="R1243" s="56"/>
      <c r="S1243" s="56"/>
      <c r="T1243" s="56"/>
      <c r="U1243" s="56"/>
      <c r="V1243" s="56"/>
      <c r="W1243" s="56"/>
      <c r="X1243" s="56"/>
      <c r="Y1243" s="56"/>
      <c r="Z1243" s="56"/>
      <c r="AA1243" s="56"/>
      <c r="AB1243" s="56"/>
      <c r="AC1243" s="56"/>
      <c r="AD1243" s="56"/>
      <c r="AE1243" s="56"/>
      <c r="AF1243" s="56"/>
      <c r="AG1243" s="56"/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  <c r="AY1243" s="56"/>
      <c r="AZ1243" s="56"/>
      <c r="BA1243" s="56"/>
      <c r="BB1243" s="56"/>
      <c r="BC1243" s="56"/>
      <c r="BD1243" s="56"/>
      <c r="BE1243" s="56"/>
      <c r="BF1243" s="56"/>
      <c r="BG1243" s="56"/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56"/>
      <c r="BS1243" s="56"/>
      <c r="BT1243" s="56"/>
      <c r="BU1243" s="56"/>
      <c r="BV1243" s="56"/>
      <c r="BW1243" s="56"/>
      <c r="BX1243" s="56"/>
      <c r="BY1243" s="56"/>
      <c r="BZ1243" s="56"/>
      <c r="CA1243" s="56"/>
      <c r="CB1243" s="56"/>
      <c r="CC1243" s="56"/>
      <c r="CD1243" s="56"/>
      <c r="CE1243" s="56"/>
      <c r="CF1243" s="56"/>
      <c r="CG1243" s="56"/>
      <c r="CH1243" s="56"/>
      <c r="CI1243" s="56"/>
      <c r="CJ1243" s="56"/>
      <c r="CK1243" s="56"/>
      <c r="CL1243" s="56"/>
      <c r="CM1243" s="56"/>
      <c r="CN1243" s="56"/>
      <c r="CO1243" s="56"/>
      <c r="CP1243" s="56"/>
      <c r="CQ1243" s="56"/>
      <c r="CR1243" s="56"/>
      <c r="CS1243" s="56"/>
      <c r="CT1243" s="56"/>
      <c r="CU1243" s="56"/>
      <c r="CV1243" s="56"/>
      <c r="CW1243" s="56"/>
      <c r="CX1243" s="56"/>
      <c r="CY1243" s="56"/>
      <c r="CZ1243" s="56"/>
      <c r="DA1243" s="56"/>
      <c r="DB1243" s="56"/>
      <c r="DC1243" s="56"/>
      <c r="DD1243" s="56"/>
      <c r="DE1243" s="56"/>
      <c r="DF1243" s="56"/>
      <c r="DG1243" s="56"/>
      <c r="DH1243" s="56"/>
      <c r="DI1243" s="56"/>
      <c r="DJ1243" s="56"/>
      <c r="DK1243" s="56"/>
      <c r="DL1243" s="56"/>
      <c r="DM1243" s="56"/>
      <c r="DN1243" s="56"/>
      <c r="DO1243" s="56"/>
      <c r="DP1243" s="56"/>
      <c r="DQ1243" s="56"/>
      <c r="DR1243" s="56"/>
      <c r="DS1243" s="56"/>
      <c r="DT1243" s="56"/>
      <c r="DU1243" s="56"/>
      <c r="DV1243" s="56"/>
      <c r="DW1243" s="56"/>
      <c r="DX1243" s="56"/>
      <c r="DY1243" s="56"/>
      <c r="DZ1243" s="56"/>
      <c r="EA1243" s="56"/>
      <c r="EB1243" s="56"/>
      <c r="EC1243" s="56"/>
      <c r="ED1243" s="56"/>
      <c r="EE1243" s="56"/>
      <c r="EF1243" s="56"/>
      <c r="EG1243" s="56"/>
      <c r="EH1243" s="56"/>
      <c r="EI1243" s="56"/>
      <c r="EJ1243" s="56"/>
      <c r="EK1243" s="56"/>
      <c r="EL1243" s="56"/>
      <c r="EM1243" s="56"/>
      <c r="EN1243" s="56"/>
      <c r="EO1243" s="56"/>
      <c r="EP1243" s="56"/>
      <c r="EQ1243" s="56"/>
      <c r="ER1243" s="56"/>
      <c r="ES1243" s="56"/>
      <c r="ET1243" s="56"/>
      <c r="EU1243" s="56"/>
      <c r="EV1243" s="56"/>
      <c r="EW1243" s="56"/>
      <c r="EX1243" s="56"/>
      <c r="EY1243" s="56"/>
      <c r="EZ1243" s="56"/>
      <c r="FA1243" s="56"/>
      <c r="FB1243" s="56"/>
      <c r="FC1243" s="56"/>
      <c r="FD1243" s="56"/>
      <c r="FE1243" s="56"/>
      <c r="FF1243" s="56"/>
      <c r="FG1243" s="56"/>
      <c r="FH1243" s="56"/>
      <c r="FI1243" s="56"/>
      <c r="FJ1243" s="56"/>
      <c r="FK1243" s="56"/>
      <c r="FL1243" s="56"/>
      <c r="FM1243" s="56"/>
      <c r="FN1243" s="56"/>
      <c r="FO1243" s="56"/>
      <c r="FP1243" s="56"/>
      <c r="FQ1243" s="56"/>
      <c r="FR1243" s="56"/>
      <c r="FS1243" s="56"/>
      <c r="FT1243" s="56"/>
      <c r="FU1243" s="56"/>
      <c r="FV1243" s="56"/>
      <c r="FW1243" s="56"/>
      <c r="FX1243" s="56"/>
      <c r="FY1243" s="56"/>
      <c r="FZ1243" s="56"/>
      <c r="GA1243" s="56"/>
      <c r="GB1243" s="56"/>
      <c r="GC1243" s="56"/>
      <c r="GD1243" s="56"/>
      <c r="GE1243" s="56"/>
      <c r="GF1243" s="56"/>
      <c r="GG1243" s="56"/>
      <c r="GH1243" s="56"/>
      <c r="GI1243" s="56"/>
      <c r="GJ1243" s="56"/>
      <c r="GK1243" s="56"/>
      <c r="GL1243" s="56"/>
      <c r="GM1243" s="56"/>
      <c r="GN1243" s="56"/>
      <c r="GO1243" s="56"/>
      <c r="GP1243" s="56"/>
      <c r="GQ1243" s="56"/>
      <c r="GR1243" s="56"/>
      <c r="GS1243" s="56"/>
      <c r="GT1243" s="56"/>
      <c r="GU1243" s="56"/>
      <c r="GV1243" s="56"/>
      <c r="GW1243" s="56"/>
      <c r="GX1243" s="56"/>
      <c r="GY1243" s="56"/>
      <c r="GZ1243" s="56"/>
      <c r="HA1243" s="56"/>
      <c r="HB1243" s="56"/>
      <c r="HC1243" s="56"/>
      <c r="HD1243" s="56"/>
      <c r="HE1243" s="56"/>
      <c r="HF1243" s="56"/>
      <c r="HG1243" s="56"/>
      <c r="HH1243" s="56"/>
      <c r="HI1243" s="56"/>
      <c r="HJ1243" s="56"/>
      <c r="HK1243" s="56"/>
      <c r="HL1243" s="56"/>
      <c r="HM1243" s="56"/>
    </row>
    <row r="1244" spans="2:221" x14ac:dyDescent="0.25">
      <c r="B1244" s="56"/>
      <c r="C1244" s="56"/>
      <c r="D1244" s="56"/>
      <c r="E1244" s="56"/>
      <c r="F1244" s="56"/>
      <c r="G1244" s="56"/>
      <c r="H1244" s="56"/>
      <c r="I1244" s="56"/>
      <c r="J1244" s="56"/>
      <c r="K1244" s="56"/>
      <c r="L1244" s="56"/>
      <c r="M1244" s="56"/>
      <c r="N1244" s="56"/>
      <c r="O1244" s="56"/>
      <c r="P1244" s="56"/>
      <c r="Q1244" s="56"/>
      <c r="R1244" s="56"/>
      <c r="S1244" s="56"/>
      <c r="T1244" s="56"/>
      <c r="U1244" s="56"/>
      <c r="V1244" s="56"/>
      <c r="W1244" s="56"/>
      <c r="X1244" s="56"/>
      <c r="Y1244" s="56"/>
      <c r="Z1244" s="56"/>
      <c r="AA1244" s="56"/>
      <c r="AB1244" s="56"/>
      <c r="AC1244" s="56"/>
      <c r="AD1244" s="56"/>
      <c r="AE1244" s="56"/>
      <c r="AF1244" s="56"/>
      <c r="AG1244" s="56"/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  <c r="AY1244" s="56"/>
      <c r="AZ1244" s="56"/>
      <c r="BA1244" s="56"/>
      <c r="BB1244" s="56"/>
      <c r="BC1244" s="56"/>
      <c r="BD1244" s="56"/>
      <c r="BE1244" s="56"/>
      <c r="BF1244" s="56"/>
      <c r="BG1244" s="56"/>
      <c r="BH1244" s="56"/>
      <c r="BI1244" s="56"/>
      <c r="BJ1244" s="56"/>
      <c r="BK1244" s="56"/>
      <c r="BL1244" s="56"/>
      <c r="BM1244" s="56"/>
      <c r="BN1244" s="56"/>
      <c r="BO1244" s="56"/>
      <c r="BP1244" s="56"/>
      <c r="BQ1244" s="56"/>
      <c r="BR1244" s="56"/>
      <c r="BS1244" s="56"/>
      <c r="BT1244" s="56"/>
      <c r="BU1244" s="56"/>
      <c r="BV1244" s="56"/>
      <c r="BW1244" s="56"/>
      <c r="BX1244" s="56"/>
      <c r="BY1244" s="56"/>
      <c r="BZ1244" s="56"/>
      <c r="CA1244" s="56"/>
      <c r="CB1244" s="56"/>
      <c r="CC1244" s="56"/>
      <c r="CD1244" s="56"/>
      <c r="CE1244" s="56"/>
      <c r="CF1244" s="56"/>
      <c r="CG1244" s="56"/>
      <c r="CH1244" s="56"/>
      <c r="CI1244" s="56"/>
      <c r="CJ1244" s="56"/>
      <c r="CK1244" s="56"/>
      <c r="CL1244" s="56"/>
      <c r="CM1244" s="56"/>
      <c r="CN1244" s="56"/>
      <c r="CO1244" s="56"/>
      <c r="CP1244" s="56"/>
      <c r="CQ1244" s="56"/>
      <c r="CR1244" s="56"/>
      <c r="CS1244" s="56"/>
      <c r="CT1244" s="56"/>
      <c r="CU1244" s="56"/>
      <c r="CV1244" s="56"/>
      <c r="CW1244" s="56"/>
      <c r="CX1244" s="56"/>
      <c r="CY1244" s="56"/>
      <c r="CZ1244" s="56"/>
      <c r="DA1244" s="56"/>
      <c r="DB1244" s="56"/>
      <c r="DC1244" s="56"/>
      <c r="DD1244" s="56"/>
      <c r="DE1244" s="56"/>
      <c r="DF1244" s="56"/>
      <c r="DG1244" s="56"/>
      <c r="DH1244" s="56"/>
      <c r="DI1244" s="56"/>
      <c r="DJ1244" s="56"/>
      <c r="DK1244" s="56"/>
      <c r="DL1244" s="56"/>
      <c r="DM1244" s="56"/>
      <c r="DN1244" s="56"/>
      <c r="DO1244" s="56"/>
      <c r="DP1244" s="56"/>
      <c r="DQ1244" s="56"/>
      <c r="DR1244" s="56"/>
      <c r="DS1244" s="56"/>
      <c r="DT1244" s="56"/>
      <c r="DU1244" s="56"/>
      <c r="DV1244" s="56"/>
      <c r="DW1244" s="56"/>
      <c r="DX1244" s="56"/>
      <c r="DY1244" s="56"/>
      <c r="DZ1244" s="56"/>
      <c r="EA1244" s="56"/>
      <c r="EB1244" s="56"/>
      <c r="EC1244" s="56"/>
      <c r="ED1244" s="56"/>
      <c r="EE1244" s="56"/>
      <c r="EF1244" s="56"/>
      <c r="EG1244" s="56"/>
      <c r="EH1244" s="56"/>
      <c r="EI1244" s="56"/>
      <c r="EJ1244" s="56"/>
      <c r="EK1244" s="56"/>
      <c r="EL1244" s="56"/>
      <c r="EM1244" s="56"/>
      <c r="EN1244" s="56"/>
      <c r="EO1244" s="56"/>
      <c r="EP1244" s="56"/>
      <c r="EQ1244" s="56"/>
      <c r="ER1244" s="56"/>
      <c r="ES1244" s="56"/>
      <c r="ET1244" s="56"/>
      <c r="EU1244" s="56"/>
      <c r="EV1244" s="56"/>
      <c r="EW1244" s="56"/>
      <c r="EX1244" s="56"/>
      <c r="EY1244" s="56"/>
      <c r="EZ1244" s="56"/>
      <c r="FA1244" s="56"/>
      <c r="FB1244" s="56"/>
      <c r="FC1244" s="56"/>
      <c r="FD1244" s="56"/>
      <c r="FE1244" s="56"/>
      <c r="FF1244" s="56"/>
      <c r="FG1244" s="56"/>
      <c r="FH1244" s="56"/>
      <c r="FI1244" s="56"/>
      <c r="FJ1244" s="56"/>
      <c r="FK1244" s="56"/>
      <c r="FL1244" s="56"/>
      <c r="FM1244" s="56"/>
      <c r="FN1244" s="56"/>
      <c r="FO1244" s="56"/>
      <c r="FP1244" s="56"/>
      <c r="FQ1244" s="56"/>
      <c r="FR1244" s="56"/>
      <c r="FS1244" s="56"/>
      <c r="FT1244" s="56"/>
      <c r="FU1244" s="56"/>
      <c r="FV1244" s="56"/>
      <c r="FW1244" s="56"/>
      <c r="FX1244" s="56"/>
      <c r="FY1244" s="56"/>
      <c r="FZ1244" s="56"/>
      <c r="GA1244" s="56"/>
      <c r="GB1244" s="56"/>
      <c r="GC1244" s="56"/>
      <c r="GD1244" s="56"/>
      <c r="GE1244" s="56"/>
      <c r="GF1244" s="56"/>
      <c r="GG1244" s="56"/>
      <c r="GH1244" s="56"/>
      <c r="GI1244" s="56"/>
      <c r="GJ1244" s="56"/>
      <c r="GK1244" s="56"/>
      <c r="GL1244" s="56"/>
      <c r="GM1244" s="56"/>
      <c r="GN1244" s="56"/>
      <c r="GO1244" s="56"/>
      <c r="GP1244" s="56"/>
      <c r="GQ1244" s="56"/>
      <c r="GR1244" s="56"/>
      <c r="GS1244" s="56"/>
      <c r="GT1244" s="56"/>
      <c r="GU1244" s="56"/>
      <c r="GV1244" s="56"/>
      <c r="GW1244" s="56"/>
      <c r="GX1244" s="56"/>
      <c r="GY1244" s="56"/>
      <c r="GZ1244" s="56"/>
      <c r="HA1244" s="56"/>
      <c r="HB1244" s="56"/>
      <c r="HC1244" s="56"/>
      <c r="HD1244" s="56"/>
      <c r="HE1244" s="56"/>
      <c r="HF1244" s="56"/>
      <c r="HG1244" s="56"/>
      <c r="HH1244" s="56"/>
      <c r="HI1244" s="56"/>
      <c r="HJ1244" s="56"/>
      <c r="HK1244" s="56"/>
      <c r="HL1244" s="56"/>
      <c r="HM1244" s="56"/>
    </row>
    <row r="1245" spans="2:221" x14ac:dyDescent="0.25">
      <c r="B1245" s="56"/>
      <c r="C1245" s="56"/>
      <c r="D1245" s="56"/>
      <c r="E1245" s="56"/>
      <c r="F1245" s="56"/>
      <c r="G1245" s="56"/>
      <c r="H1245" s="56"/>
      <c r="I1245" s="56"/>
      <c r="J1245" s="56"/>
      <c r="K1245" s="56"/>
      <c r="L1245" s="56"/>
      <c r="M1245" s="56"/>
      <c r="N1245" s="56"/>
      <c r="O1245" s="56"/>
      <c r="P1245" s="56"/>
      <c r="Q1245" s="56"/>
      <c r="R1245" s="56"/>
      <c r="S1245" s="56"/>
      <c r="T1245" s="56"/>
      <c r="U1245" s="56"/>
      <c r="V1245" s="56"/>
      <c r="W1245" s="56"/>
      <c r="X1245" s="56"/>
      <c r="Y1245" s="56"/>
      <c r="Z1245" s="56"/>
      <c r="AA1245" s="56"/>
      <c r="AB1245" s="56"/>
      <c r="AC1245" s="56"/>
      <c r="AD1245" s="56"/>
      <c r="AE1245" s="56"/>
      <c r="AF1245" s="56"/>
      <c r="AG1245" s="56"/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  <c r="AY1245" s="56"/>
      <c r="AZ1245" s="56"/>
      <c r="BA1245" s="56"/>
      <c r="BB1245" s="56"/>
      <c r="BC1245" s="56"/>
      <c r="BD1245" s="56"/>
      <c r="BE1245" s="56"/>
      <c r="BF1245" s="56"/>
      <c r="BG1245" s="56"/>
      <c r="BH1245" s="56"/>
      <c r="BI1245" s="56"/>
      <c r="BJ1245" s="56"/>
      <c r="BK1245" s="56"/>
      <c r="BL1245" s="56"/>
      <c r="BM1245" s="56"/>
      <c r="BN1245" s="56"/>
      <c r="BO1245" s="56"/>
      <c r="BP1245" s="56"/>
      <c r="BQ1245" s="56"/>
      <c r="BR1245" s="56"/>
      <c r="BS1245" s="56"/>
      <c r="BT1245" s="56"/>
      <c r="BU1245" s="56"/>
      <c r="BV1245" s="56"/>
      <c r="BW1245" s="56"/>
      <c r="BX1245" s="56"/>
      <c r="BY1245" s="56"/>
      <c r="BZ1245" s="56"/>
      <c r="CA1245" s="56"/>
      <c r="CB1245" s="56"/>
      <c r="CC1245" s="56"/>
      <c r="CD1245" s="56"/>
      <c r="CE1245" s="56"/>
      <c r="CF1245" s="56"/>
      <c r="CG1245" s="56"/>
      <c r="CH1245" s="56"/>
      <c r="CI1245" s="56"/>
      <c r="CJ1245" s="56"/>
      <c r="CK1245" s="56"/>
      <c r="CL1245" s="56"/>
      <c r="CM1245" s="56"/>
      <c r="CN1245" s="56"/>
      <c r="CO1245" s="56"/>
      <c r="CP1245" s="56"/>
      <c r="CQ1245" s="56"/>
      <c r="CR1245" s="56"/>
      <c r="CS1245" s="56"/>
      <c r="CT1245" s="56"/>
      <c r="CU1245" s="56"/>
      <c r="CV1245" s="56"/>
      <c r="CW1245" s="56"/>
      <c r="CX1245" s="56"/>
      <c r="CY1245" s="56"/>
      <c r="CZ1245" s="56"/>
      <c r="DA1245" s="56"/>
      <c r="DB1245" s="56"/>
      <c r="DC1245" s="56"/>
      <c r="DD1245" s="56"/>
      <c r="DE1245" s="56"/>
      <c r="DF1245" s="56"/>
      <c r="DG1245" s="56"/>
      <c r="DH1245" s="56"/>
      <c r="DI1245" s="56"/>
      <c r="DJ1245" s="56"/>
      <c r="DK1245" s="56"/>
      <c r="DL1245" s="56"/>
      <c r="DM1245" s="56"/>
      <c r="DN1245" s="56"/>
      <c r="DO1245" s="56"/>
      <c r="DP1245" s="56"/>
      <c r="DQ1245" s="56"/>
      <c r="DR1245" s="56"/>
      <c r="DS1245" s="56"/>
      <c r="DT1245" s="56"/>
      <c r="DU1245" s="56"/>
      <c r="DV1245" s="56"/>
      <c r="DW1245" s="56"/>
      <c r="DX1245" s="56"/>
      <c r="DY1245" s="56"/>
      <c r="DZ1245" s="56"/>
      <c r="EA1245" s="56"/>
      <c r="EB1245" s="56"/>
      <c r="EC1245" s="56"/>
      <c r="ED1245" s="56"/>
      <c r="EE1245" s="56"/>
      <c r="EF1245" s="56"/>
      <c r="EG1245" s="56"/>
      <c r="EH1245" s="56"/>
      <c r="EI1245" s="56"/>
      <c r="EJ1245" s="56"/>
      <c r="EK1245" s="56"/>
      <c r="EL1245" s="56"/>
      <c r="EM1245" s="56"/>
      <c r="EN1245" s="56"/>
      <c r="EO1245" s="56"/>
      <c r="EP1245" s="56"/>
      <c r="EQ1245" s="56"/>
      <c r="ER1245" s="56"/>
      <c r="ES1245" s="56"/>
      <c r="ET1245" s="56"/>
      <c r="EU1245" s="56"/>
      <c r="EV1245" s="56"/>
      <c r="EW1245" s="56"/>
      <c r="EX1245" s="56"/>
      <c r="EY1245" s="56"/>
      <c r="EZ1245" s="56"/>
      <c r="FA1245" s="56"/>
      <c r="FB1245" s="56"/>
      <c r="FC1245" s="56"/>
      <c r="FD1245" s="56"/>
      <c r="FE1245" s="56"/>
      <c r="FF1245" s="56"/>
      <c r="FG1245" s="56"/>
      <c r="FH1245" s="56"/>
      <c r="FI1245" s="56"/>
      <c r="FJ1245" s="56"/>
      <c r="FK1245" s="56"/>
      <c r="FL1245" s="56"/>
      <c r="FM1245" s="56"/>
      <c r="FN1245" s="56"/>
      <c r="FO1245" s="56"/>
      <c r="FP1245" s="56"/>
      <c r="FQ1245" s="56"/>
      <c r="FR1245" s="56"/>
      <c r="FS1245" s="56"/>
      <c r="FT1245" s="56"/>
      <c r="FU1245" s="56"/>
      <c r="FV1245" s="56"/>
      <c r="FW1245" s="56"/>
      <c r="FX1245" s="56"/>
      <c r="FY1245" s="56"/>
      <c r="FZ1245" s="56"/>
      <c r="GA1245" s="56"/>
      <c r="GB1245" s="56"/>
      <c r="GC1245" s="56"/>
      <c r="GD1245" s="56"/>
      <c r="GE1245" s="56"/>
      <c r="GF1245" s="56"/>
      <c r="GG1245" s="56"/>
      <c r="GH1245" s="56"/>
      <c r="GI1245" s="56"/>
      <c r="GJ1245" s="56"/>
      <c r="GK1245" s="56"/>
      <c r="GL1245" s="56"/>
      <c r="GM1245" s="56"/>
      <c r="GN1245" s="56"/>
      <c r="GO1245" s="56"/>
      <c r="GP1245" s="56"/>
      <c r="GQ1245" s="56"/>
      <c r="GR1245" s="56"/>
      <c r="GS1245" s="56"/>
      <c r="GT1245" s="56"/>
      <c r="GU1245" s="56"/>
      <c r="GV1245" s="56"/>
      <c r="GW1245" s="56"/>
      <c r="GX1245" s="56"/>
      <c r="GY1245" s="56"/>
      <c r="GZ1245" s="56"/>
      <c r="HA1245" s="56"/>
      <c r="HB1245" s="56"/>
      <c r="HC1245" s="56"/>
      <c r="HD1245" s="56"/>
      <c r="HE1245" s="56"/>
      <c r="HF1245" s="56"/>
      <c r="HG1245" s="56"/>
      <c r="HH1245" s="56"/>
      <c r="HI1245" s="56"/>
      <c r="HJ1245" s="56"/>
      <c r="HK1245" s="56"/>
      <c r="HL1245" s="56"/>
      <c r="HM1245" s="56"/>
    </row>
    <row r="1246" spans="2:221" x14ac:dyDescent="0.25">
      <c r="B1246" s="56"/>
      <c r="C1246" s="56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56"/>
      <c r="Q1246" s="56"/>
      <c r="R1246" s="56"/>
      <c r="S1246" s="56"/>
      <c r="T1246" s="56"/>
      <c r="U1246" s="56"/>
      <c r="V1246" s="56"/>
      <c r="W1246" s="56"/>
      <c r="X1246" s="56"/>
      <c r="Y1246" s="56"/>
      <c r="Z1246" s="56"/>
      <c r="AA1246" s="56"/>
      <c r="AB1246" s="56"/>
      <c r="AC1246" s="56"/>
      <c r="AD1246" s="56"/>
      <c r="AE1246" s="56"/>
      <c r="AF1246" s="56"/>
      <c r="AG1246" s="56"/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  <c r="AY1246" s="56"/>
      <c r="AZ1246" s="56"/>
      <c r="BA1246" s="56"/>
      <c r="BB1246" s="56"/>
      <c r="BC1246" s="56"/>
      <c r="BD1246" s="56"/>
      <c r="BE1246" s="56"/>
      <c r="BF1246" s="56"/>
      <c r="BG1246" s="56"/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56"/>
      <c r="BS1246" s="56"/>
      <c r="BT1246" s="56"/>
      <c r="BU1246" s="56"/>
      <c r="BV1246" s="56"/>
      <c r="BW1246" s="56"/>
      <c r="BX1246" s="56"/>
      <c r="BY1246" s="56"/>
      <c r="BZ1246" s="56"/>
      <c r="CA1246" s="56"/>
      <c r="CB1246" s="56"/>
      <c r="CC1246" s="56"/>
      <c r="CD1246" s="56"/>
      <c r="CE1246" s="56"/>
      <c r="CF1246" s="56"/>
      <c r="CG1246" s="56"/>
      <c r="CH1246" s="56"/>
      <c r="CI1246" s="56"/>
      <c r="CJ1246" s="56"/>
      <c r="CK1246" s="56"/>
      <c r="CL1246" s="56"/>
      <c r="CM1246" s="56"/>
      <c r="CN1246" s="56"/>
      <c r="CO1246" s="56"/>
      <c r="CP1246" s="56"/>
      <c r="CQ1246" s="56"/>
      <c r="CR1246" s="56"/>
      <c r="CS1246" s="56"/>
      <c r="CT1246" s="56"/>
      <c r="CU1246" s="56"/>
      <c r="CV1246" s="56"/>
      <c r="CW1246" s="56"/>
      <c r="CX1246" s="56"/>
      <c r="CY1246" s="56"/>
      <c r="CZ1246" s="56"/>
      <c r="DA1246" s="56"/>
      <c r="DB1246" s="56"/>
      <c r="DC1246" s="56"/>
      <c r="DD1246" s="56"/>
      <c r="DE1246" s="56"/>
      <c r="DF1246" s="56"/>
      <c r="DG1246" s="56"/>
      <c r="DH1246" s="56"/>
      <c r="DI1246" s="56"/>
      <c r="DJ1246" s="56"/>
      <c r="DK1246" s="56"/>
      <c r="DL1246" s="56"/>
      <c r="DM1246" s="56"/>
      <c r="DN1246" s="56"/>
      <c r="DO1246" s="56"/>
      <c r="DP1246" s="56"/>
      <c r="DQ1246" s="56"/>
      <c r="DR1246" s="56"/>
      <c r="DS1246" s="56"/>
      <c r="DT1246" s="56"/>
      <c r="DU1246" s="56"/>
      <c r="DV1246" s="56"/>
      <c r="DW1246" s="56"/>
      <c r="DX1246" s="56"/>
      <c r="DY1246" s="56"/>
      <c r="DZ1246" s="56"/>
      <c r="EA1246" s="56"/>
      <c r="EB1246" s="56"/>
      <c r="EC1246" s="56"/>
      <c r="ED1246" s="56"/>
      <c r="EE1246" s="56"/>
      <c r="EF1246" s="56"/>
      <c r="EG1246" s="56"/>
      <c r="EH1246" s="56"/>
      <c r="EI1246" s="56"/>
      <c r="EJ1246" s="56"/>
      <c r="EK1246" s="56"/>
      <c r="EL1246" s="56"/>
      <c r="EM1246" s="56"/>
      <c r="EN1246" s="56"/>
      <c r="EO1246" s="56"/>
      <c r="EP1246" s="56"/>
      <c r="EQ1246" s="56"/>
      <c r="ER1246" s="56"/>
      <c r="ES1246" s="56"/>
      <c r="ET1246" s="56"/>
      <c r="EU1246" s="56"/>
      <c r="EV1246" s="56"/>
      <c r="EW1246" s="56"/>
      <c r="EX1246" s="56"/>
      <c r="EY1246" s="56"/>
      <c r="EZ1246" s="56"/>
      <c r="FA1246" s="56"/>
      <c r="FB1246" s="56"/>
      <c r="FC1246" s="56"/>
      <c r="FD1246" s="56"/>
      <c r="FE1246" s="56"/>
      <c r="FF1246" s="56"/>
      <c r="FG1246" s="56"/>
      <c r="FH1246" s="56"/>
      <c r="FI1246" s="56"/>
      <c r="FJ1246" s="56"/>
      <c r="FK1246" s="56"/>
      <c r="FL1246" s="56"/>
      <c r="FM1246" s="56"/>
      <c r="FN1246" s="56"/>
      <c r="FO1246" s="56"/>
      <c r="FP1246" s="56"/>
      <c r="FQ1246" s="56"/>
      <c r="FR1246" s="56"/>
      <c r="FS1246" s="56"/>
      <c r="FT1246" s="56"/>
      <c r="FU1246" s="56"/>
      <c r="FV1246" s="56"/>
      <c r="FW1246" s="56"/>
      <c r="FX1246" s="56"/>
      <c r="FY1246" s="56"/>
      <c r="FZ1246" s="56"/>
      <c r="GA1246" s="56"/>
      <c r="GB1246" s="56"/>
      <c r="GC1246" s="56"/>
      <c r="GD1246" s="56"/>
      <c r="GE1246" s="56"/>
      <c r="GF1246" s="56"/>
      <c r="GG1246" s="56"/>
      <c r="GH1246" s="56"/>
      <c r="GI1246" s="56"/>
      <c r="GJ1246" s="56"/>
      <c r="GK1246" s="56"/>
      <c r="GL1246" s="56"/>
      <c r="GM1246" s="56"/>
      <c r="GN1246" s="56"/>
      <c r="GO1246" s="56"/>
      <c r="GP1246" s="56"/>
      <c r="GQ1246" s="56"/>
      <c r="GR1246" s="56"/>
      <c r="GS1246" s="56"/>
      <c r="GT1246" s="56"/>
      <c r="GU1246" s="56"/>
      <c r="GV1246" s="56"/>
      <c r="GW1246" s="56"/>
      <c r="GX1246" s="56"/>
      <c r="GY1246" s="56"/>
      <c r="GZ1246" s="56"/>
      <c r="HA1246" s="56"/>
      <c r="HB1246" s="56"/>
      <c r="HC1246" s="56"/>
      <c r="HD1246" s="56"/>
      <c r="HE1246" s="56"/>
      <c r="HF1246" s="56"/>
      <c r="HG1246" s="56"/>
      <c r="HH1246" s="56"/>
      <c r="HI1246" s="56"/>
      <c r="HJ1246" s="56"/>
      <c r="HK1246" s="56"/>
      <c r="HL1246" s="56"/>
      <c r="HM1246" s="56"/>
    </row>
    <row r="1247" spans="2:221" x14ac:dyDescent="0.25">
      <c r="B1247" s="56"/>
      <c r="C1247" s="56"/>
      <c r="D1247" s="56"/>
      <c r="E1247" s="56"/>
      <c r="F1247" s="56"/>
      <c r="G1247" s="56"/>
      <c r="H1247" s="56"/>
      <c r="I1247" s="56"/>
      <c r="J1247" s="56"/>
      <c r="K1247" s="56"/>
      <c r="L1247" s="56"/>
      <c r="M1247" s="56"/>
      <c r="N1247" s="56"/>
      <c r="O1247" s="56"/>
      <c r="P1247" s="56"/>
      <c r="Q1247" s="56"/>
      <c r="R1247" s="56"/>
      <c r="S1247" s="56"/>
      <c r="T1247" s="56"/>
      <c r="U1247" s="56"/>
      <c r="V1247" s="56"/>
      <c r="W1247" s="56"/>
      <c r="X1247" s="56"/>
      <c r="Y1247" s="56"/>
      <c r="Z1247" s="56"/>
      <c r="AA1247" s="56"/>
      <c r="AB1247" s="56"/>
      <c r="AC1247" s="56"/>
      <c r="AD1247" s="56"/>
      <c r="AE1247" s="56"/>
      <c r="AF1247" s="56"/>
      <c r="AG1247" s="56"/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  <c r="AY1247" s="56"/>
      <c r="AZ1247" s="56"/>
      <c r="BA1247" s="56"/>
      <c r="BB1247" s="56"/>
      <c r="BC1247" s="56"/>
      <c r="BD1247" s="56"/>
      <c r="BE1247" s="56"/>
      <c r="BF1247" s="56"/>
      <c r="BG1247" s="56"/>
      <c r="BH1247" s="56"/>
      <c r="BI1247" s="56"/>
      <c r="BJ1247" s="56"/>
      <c r="BK1247" s="56"/>
      <c r="BL1247" s="56"/>
      <c r="BM1247" s="56"/>
      <c r="BN1247" s="56"/>
      <c r="BO1247" s="56"/>
      <c r="BP1247" s="56"/>
      <c r="BQ1247" s="56"/>
      <c r="BR1247" s="56"/>
      <c r="BS1247" s="56"/>
      <c r="BT1247" s="56"/>
      <c r="BU1247" s="56"/>
      <c r="BV1247" s="56"/>
      <c r="BW1247" s="56"/>
      <c r="BX1247" s="56"/>
      <c r="BY1247" s="56"/>
      <c r="BZ1247" s="56"/>
      <c r="CA1247" s="56"/>
      <c r="CB1247" s="56"/>
      <c r="CC1247" s="56"/>
      <c r="CD1247" s="56"/>
      <c r="CE1247" s="56"/>
      <c r="CF1247" s="56"/>
      <c r="CG1247" s="56"/>
      <c r="CH1247" s="56"/>
      <c r="CI1247" s="56"/>
      <c r="CJ1247" s="56"/>
      <c r="CK1247" s="56"/>
      <c r="CL1247" s="56"/>
      <c r="CM1247" s="56"/>
      <c r="CN1247" s="56"/>
      <c r="CO1247" s="56"/>
      <c r="CP1247" s="56"/>
      <c r="CQ1247" s="56"/>
      <c r="CR1247" s="56"/>
      <c r="CS1247" s="56"/>
      <c r="CT1247" s="56"/>
      <c r="CU1247" s="56"/>
      <c r="CV1247" s="56"/>
      <c r="CW1247" s="56"/>
      <c r="CX1247" s="56"/>
      <c r="CY1247" s="56"/>
      <c r="CZ1247" s="56"/>
      <c r="DA1247" s="56"/>
      <c r="DB1247" s="56"/>
      <c r="DC1247" s="56"/>
      <c r="DD1247" s="56"/>
      <c r="DE1247" s="56"/>
      <c r="DF1247" s="56"/>
      <c r="DG1247" s="56"/>
      <c r="DH1247" s="56"/>
      <c r="DI1247" s="56"/>
      <c r="DJ1247" s="56"/>
      <c r="DK1247" s="56"/>
      <c r="DL1247" s="56"/>
      <c r="DM1247" s="56"/>
      <c r="DN1247" s="56"/>
      <c r="DO1247" s="56"/>
      <c r="DP1247" s="56"/>
      <c r="DQ1247" s="56"/>
      <c r="DR1247" s="56"/>
      <c r="DS1247" s="56"/>
      <c r="DT1247" s="56"/>
      <c r="DU1247" s="56"/>
      <c r="DV1247" s="56"/>
      <c r="DW1247" s="56"/>
      <c r="DX1247" s="56"/>
      <c r="DY1247" s="56"/>
      <c r="DZ1247" s="56"/>
      <c r="EA1247" s="56"/>
      <c r="EB1247" s="56"/>
      <c r="EC1247" s="56"/>
      <c r="ED1247" s="56"/>
      <c r="EE1247" s="56"/>
      <c r="EF1247" s="56"/>
      <c r="EG1247" s="56"/>
      <c r="EH1247" s="56"/>
      <c r="EI1247" s="56"/>
      <c r="EJ1247" s="56"/>
      <c r="EK1247" s="56"/>
      <c r="EL1247" s="56"/>
      <c r="EM1247" s="56"/>
      <c r="EN1247" s="56"/>
      <c r="EO1247" s="56"/>
      <c r="EP1247" s="56"/>
      <c r="EQ1247" s="56"/>
      <c r="ER1247" s="56"/>
      <c r="ES1247" s="56"/>
      <c r="ET1247" s="56"/>
      <c r="EU1247" s="56"/>
      <c r="EV1247" s="56"/>
      <c r="EW1247" s="56"/>
      <c r="EX1247" s="56"/>
      <c r="EY1247" s="56"/>
      <c r="EZ1247" s="56"/>
      <c r="FA1247" s="56"/>
      <c r="FB1247" s="56"/>
      <c r="FC1247" s="56"/>
      <c r="FD1247" s="56"/>
      <c r="FE1247" s="56"/>
      <c r="FF1247" s="56"/>
      <c r="FG1247" s="56"/>
      <c r="FH1247" s="56"/>
      <c r="FI1247" s="56"/>
      <c r="FJ1247" s="56"/>
      <c r="FK1247" s="56"/>
      <c r="FL1247" s="56"/>
      <c r="FM1247" s="56"/>
      <c r="FN1247" s="56"/>
      <c r="FO1247" s="56"/>
      <c r="FP1247" s="56"/>
      <c r="FQ1247" s="56"/>
      <c r="FR1247" s="56"/>
      <c r="FS1247" s="56"/>
      <c r="FT1247" s="56"/>
      <c r="FU1247" s="56"/>
      <c r="FV1247" s="56"/>
      <c r="FW1247" s="56"/>
      <c r="FX1247" s="56"/>
      <c r="FY1247" s="56"/>
      <c r="FZ1247" s="56"/>
      <c r="GA1247" s="56"/>
      <c r="GB1247" s="56"/>
      <c r="GC1247" s="56"/>
      <c r="GD1247" s="56"/>
      <c r="GE1247" s="56"/>
      <c r="GF1247" s="56"/>
      <c r="GG1247" s="56"/>
      <c r="GH1247" s="56"/>
      <c r="GI1247" s="56"/>
      <c r="GJ1247" s="56"/>
      <c r="GK1247" s="56"/>
      <c r="GL1247" s="56"/>
      <c r="GM1247" s="56"/>
      <c r="GN1247" s="56"/>
      <c r="GO1247" s="56"/>
      <c r="GP1247" s="56"/>
      <c r="GQ1247" s="56"/>
      <c r="GR1247" s="56"/>
      <c r="GS1247" s="56"/>
      <c r="GT1247" s="56"/>
      <c r="GU1247" s="56"/>
      <c r="GV1247" s="56"/>
      <c r="GW1247" s="56"/>
      <c r="GX1247" s="56"/>
      <c r="GY1247" s="56"/>
      <c r="GZ1247" s="56"/>
      <c r="HA1247" s="56"/>
      <c r="HB1247" s="56"/>
      <c r="HC1247" s="56"/>
      <c r="HD1247" s="56"/>
      <c r="HE1247" s="56"/>
      <c r="HF1247" s="56"/>
      <c r="HG1247" s="56"/>
      <c r="HH1247" s="56"/>
      <c r="HI1247" s="56"/>
      <c r="HJ1247" s="56"/>
      <c r="HK1247" s="56"/>
      <c r="HL1247" s="56"/>
      <c r="HM1247" s="56"/>
    </row>
    <row r="1248" spans="2:221" x14ac:dyDescent="0.25">
      <c r="B1248" s="56"/>
      <c r="C1248" s="56"/>
      <c r="D1248" s="56"/>
      <c r="E1248" s="56"/>
      <c r="F1248" s="56"/>
      <c r="G1248" s="56"/>
      <c r="H1248" s="56"/>
      <c r="I1248" s="56"/>
      <c r="J1248" s="56"/>
      <c r="K1248" s="56"/>
      <c r="L1248" s="56"/>
      <c r="M1248" s="56"/>
      <c r="N1248" s="56"/>
      <c r="O1248" s="56"/>
      <c r="P1248" s="56"/>
      <c r="Q1248" s="56"/>
      <c r="R1248" s="56"/>
      <c r="S1248" s="56"/>
      <c r="T1248" s="56"/>
      <c r="U1248" s="56"/>
      <c r="V1248" s="56"/>
      <c r="W1248" s="56"/>
      <c r="X1248" s="56"/>
      <c r="Y1248" s="56"/>
      <c r="Z1248" s="56"/>
      <c r="AA1248" s="56"/>
      <c r="AB1248" s="56"/>
      <c r="AC1248" s="56"/>
      <c r="AD1248" s="56"/>
      <c r="AE1248" s="56"/>
      <c r="AF1248" s="56"/>
      <c r="AG1248" s="56"/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  <c r="AY1248" s="56"/>
      <c r="AZ1248" s="56"/>
      <c r="BA1248" s="56"/>
      <c r="BB1248" s="56"/>
      <c r="BC1248" s="56"/>
      <c r="BD1248" s="56"/>
      <c r="BE1248" s="56"/>
      <c r="BF1248" s="56"/>
      <c r="BG1248" s="56"/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  <c r="BU1248" s="56"/>
      <c r="BV1248" s="56"/>
      <c r="BW1248" s="56"/>
      <c r="BX1248" s="56"/>
      <c r="BY1248" s="56"/>
      <c r="BZ1248" s="56"/>
      <c r="CA1248" s="56"/>
      <c r="CB1248" s="56"/>
      <c r="CC1248" s="56"/>
      <c r="CD1248" s="56"/>
      <c r="CE1248" s="56"/>
      <c r="CF1248" s="56"/>
      <c r="CG1248" s="56"/>
      <c r="CH1248" s="56"/>
      <c r="CI1248" s="56"/>
      <c r="CJ1248" s="56"/>
      <c r="CK1248" s="56"/>
      <c r="CL1248" s="56"/>
      <c r="CM1248" s="56"/>
      <c r="CN1248" s="56"/>
      <c r="CO1248" s="56"/>
      <c r="CP1248" s="56"/>
      <c r="CQ1248" s="56"/>
      <c r="CR1248" s="56"/>
      <c r="CS1248" s="56"/>
      <c r="CT1248" s="56"/>
      <c r="CU1248" s="56"/>
      <c r="CV1248" s="56"/>
      <c r="CW1248" s="56"/>
      <c r="CX1248" s="56"/>
      <c r="CY1248" s="56"/>
      <c r="CZ1248" s="56"/>
      <c r="DA1248" s="56"/>
      <c r="DB1248" s="56"/>
      <c r="DC1248" s="56"/>
      <c r="DD1248" s="56"/>
      <c r="DE1248" s="56"/>
      <c r="DF1248" s="56"/>
      <c r="DG1248" s="56"/>
      <c r="DH1248" s="56"/>
      <c r="DI1248" s="56"/>
      <c r="DJ1248" s="56"/>
      <c r="DK1248" s="56"/>
      <c r="DL1248" s="56"/>
      <c r="DM1248" s="56"/>
      <c r="DN1248" s="56"/>
      <c r="DO1248" s="56"/>
      <c r="DP1248" s="56"/>
      <c r="DQ1248" s="56"/>
      <c r="DR1248" s="56"/>
      <c r="DS1248" s="56"/>
      <c r="DT1248" s="56"/>
      <c r="DU1248" s="56"/>
      <c r="DV1248" s="56"/>
      <c r="DW1248" s="56"/>
      <c r="DX1248" s="56"/>
      <c r="DY1248" s="56"/>
      <c r="DZ1248" s="56"/>
      <c r="EA1248" s="56"/>
      <c r="EB1248" s="56"/>
      <c r="EC1248" s="56"/>
      <c r="ED1248" s="56"/>
      <c r="EE1248" s="56"/>
      <c r="EF1248" s="56"/>
      <c r="EG1248" s="56"/>
      <c r="EH1248" s="56"/>
      <c r="EI1248" s="56"/>
      <c r="EJ1248" s="56"/>
      <c r="EK1248" s="56"/>
      <c r="EL1248" s="56"/>
      <c r="EM1248" s="56"/>
      <c r="EN1248" s="56"/>
      <c r="EO1248" s="56"/>
      <c r="EP1248" s="56"/>
      <c r="EQ1248" s="56"/>
      <c r="ER1248" s="56"/>
      <c r="ES1248" s="56"/>
      <c r="ET1248" s="56"/>
      <c r="EU1248" s="56"/>
      <c r="EV1248" s="56"/>
      <c r="EW1248" s="56"/>
      <c r="EX1248" s="56"/>
      <c r="EY1248" s="56"/>
      <c r="EZ1248" s="56"/>
      <c r="FA1248" s="56"/>
      <c r="FB1248" s="56"/>
      <c r="FC1248" s="56"/>
      <c r="FD1248" s="56"/>
      <c r="FE1248" s="56"/>
      <c r="FF1248" s="56"/>
      <c r="FG1248" s="56"/>
      <c r="FH1248" s="56"/>
      <c r="FI1248" s="56"/>
      <c r="FJ1248" s="56"/>
      <c r="FK1248" s="56"/>
      <c r="FL1248" s="56"/>
      <c r="FM1248" s="56"/>
      <c r="FN1248" s="56"/>
      <c r="FO1248" s="56"/>
      <c r="FP1248" s="56"/>
      <c r="FQ1248" s="56"/>
      <c r="FR1248" s="56"/>
      <c r="FS1248" s="56"/>
      <c r="FT1248" s="56"/>
      <c r="FU1248" s="56"/>
      <c r="FV1248" s="56"/>
      <c r="FW1248" s="56"/>
      <c r="FX1248" s="56"/>
      <c r="FY1248" s="56"/>
      <c r="FZ1248" s="56"/>
      <c r="GA1248" s="56"/>
      <c r="GB1248" s="56"/>
      <c r="GC1248" s="56"/>
      <c r="GD1248" s="56"/>
      <c r="GE1248" s="56"/>
      <c r="GF1248" s="56"/>
      <c r="GG1248" s="56"/>
      <c r="GH1248" s="56"/>
      <c r="GI1248" s="56"/>
      <c r="GJ1248" s="56"/>
      <c r="GK1248" s="56"/>
      <c r="GL1248" s="56"/>
      <c r="GM1248" s="56"/>
      <c r="GN1248" s="56"/>
      <c r="GO1248" s="56"/>
      <c r="GP1248" s="56"/>
      <c r="GQ1248" s="56"/>
      <c r="GR1248" s="56"/>
      <c r="GS1248" s="56"/>
      <c r="GT1248" s="56"/>
      <c r="GU1248" s="56"/>
      <c r="GV1248" s="56"/>
      <c r="GW1248" s="56"/>
      <c r="GX1248" s="56"/>
      <c r="GY1248" s="56"/>
      <c r="GZ1248" s="56"/>
      <c r="HA1248" s="56"/>
      <c r="HB1248" s="56"/>
      <c r="HC1248" s="56"/>
      <c r="HD1248" s="56"/>
      <c r="HE1248" s="56"/>
      <c r="HF1248" s="56"/>
      <c r="HG1248" s="56"/>
      <c r="HH1248" s="56"/>
      <c r="HI1248" s="56"/>
      <c r="HJ1248" s="56"/>
      <c r="HK1248" s="56"/>
      <c r="HL1248" s="56"/>
      <c r="HM1248" s="56"/>
    </row>
    <row r="1249" spans="2:221" x14ac:dyDescent="0.25">
      <c r="B1249" s="56"/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56"/>
      <c r="Q1249" s="56"/>
      <c r="R1249" s="56"/>
      <c r="S1249" s="56"/>
      <c r="T1249" s="56"/>
      <c r="U1249" s="56"/>
      <c r="V1249" s="56"/>
      <c r="W1249" s="56"/>
      <c r="X1249" s="56"/>
      <c r="Y1249" s="56"/>
      <c r="Z1249" s="56"/>
      <c r="AA1249" s="56"/>
      <c r="AB1249" s="56"/>
      <c r="AC1249" s="56"/>
      <c r="AD1249" s="56"/>
      <c r="AE1249" s="56"/>
      <c r="AF1249" s="56"/>
      <c r="AG1249" s="56"/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  <c r="AY1249" s="56"/>
      <c r="AZ1249" s="56"/>
      <c r="BA1249" s="56"/>
      <c r="BB1249" s="56"/>
      <c r="BC1249" s="56"/>
      <c r="BD1249" s="56"/>
      <c r="BE1249" s="56"/>
      <c r="BF1249" s="56"/>
      <c r="BG1249" s="56"/>
      <c r="BH1249" s="56"/>
      <c r="BI1249" s="56"/>
      <c r="BJ1249" s="56"/>
      <c r="BK1249" s="56"/>
      <c r="BL1249" s="56"/>
      <c r="BM1249" s="56"/>
      <c r="BN1249" s="56"/>
      <c r="BO1249" s="56"/>
      <c r="BP1249" s="56"/>
      <c r="BQ1249" s="56"/>
      <c r="BR1249" s="56"/>
      <c r="BS1249" s="56"/>
      <c r="BT1249" s="56"/>
      <c r="BU1249" s="56"/>
      <c r="BV1249" s="56"/>
      <c r="BW1249" s="56"/>
      <c r="BX1249" s="56"/>
      <c r="BY1249" s="56"/>
      <c r="BZ1249" s="56"/>
      <c r="CA1249" s="56"/>
      <c r="CB1249" s="56"/>
      <c r="CC1249" s="56"/>
      <c r="CD1249" s="56"/>
      <c r="CE1249" s="56"/>
      <c r="CF1249" s="56"/>
      <c r="CG1249" s="56"/>
      <c r="CH1249" s="56"/>
      <c r="CI1249" s="56"/>
      <c r="CJ1249" s="56"/>
      <c r="CK1249" s="56"/>
      <c r="CL1249" s="56"/>
      <c r="CM1249" s="56"/>
      <c r="CN1249" s="56"/>
      <c r="CO1249" s="56"/>
      <c r="CP1249" s="56"/>
      <c r="CQ1249" s="56"/>
      <c r="CR1249" s="56"/>
      <c r="CS1249" s="56"/>
      <c r="CT1249" s="56"/>
      <c r="CU1249" s="56"/>
      <c r="CV1249" s="56"/>
      <c r="CW1249" s="56"/>
      <c r="CX1249" s="56"/>
      <c r="CY1249" s="56"/>
      <c r="CZ1249" s="56"/>
      <c r="DA1249" s="56"/>
      <c r="DB1249" s="56"/>
      <c r="DC1249" s="56"/>
      <c r="DD1249" s="56"/>
      <c r="DE1249" s="56"/>
      <c r="DF1249" s="56"/>
      <c r="DG1249" s="56"/>
      <c r="DH1249" s="56"/>
      <c r="DI1249" s="56"/>
      <c r="DJ1249" s="56"/>
      <c r="DK1249" s="56"/>
      <c r="DL1249" s="56"/>
      <c r="DM1249" s="56"/>
      <c r="DN1249" s="56"/>
      <c r="DO1249" s="56"/>
      <c r="DP1249" s="56"/>
      <c r="DQ1249" s="56"/>
      <c r="DR1249" s="56"/>
      <c r="DS1249" s="56"/>
      <c r="DT1249" s="56"/>
      <c r="DU1249" s="56"/>
      <c r="DV1249" s="56"/>
      <c r="DW1249" s="56"/>
      <c r="DX1249" s="56"/>
      <c r="DY1249" s="56"/>
      <c r="DZ1249" s="56"/>
      <c r="EA1249" s="56"/>
      <c r="EB1249" s="56"/>
      <c r="EC1249" s="56"/>
      <c r="ED1249" s="56"/>
      <c r="EE1249" s="56"/>
      <c r="EF1249" s="56"/>
      <c r="EG1249" s="56"/>
      <c r="EH1249" s="56"/>
      <c r="EI1249" s="56"/>
      <c r="EJ1249" s="56"/>
      <c r="EK1249" s="56"/>
      <c r="EL1249" s="56"/>
      <c r="EM1249" s="56"/>
      <c r="EN1249" s="56"/>
      <c r="EO1249" s="56"/>
      <c r="EP1249" s="56"/>
      <c r="EQ1249" s="56"/>
      <c r="ER1249" s="56"/>
      <c r="ES1249" s="56"/>
      <c r="ET1249" s="56"/>
      <c r="EU1249" s="56"/>
      <c r="EV1249" s="56"/>
      <c r="EW1249" s="56"/>
      <c r="EX1249" s="56"/>
      <c r="EY1249" s="56"/>
      <c r="EZ1249" s="56"/>
      <c r="FA1249" s="56"/>
      <c r="FB1249" s="56"/>
      <c r="FC1249" s="56"/>
      <c r="FD1249" s="56"/>
      <c r="FE1249" s="56"/>
      <c r="FF1249" s="56"/>
      <c r="FG1249" s="56"/>
      <c r="FH1249" s="56"/>
      <c r="FI1249" s="56"/>
      <c r="FJ1249" s="56"/>
      <c r="FK1249" s="56"/>
      <c r="FL1249" s="56"/>
      <c r="FM1249" s="56"/>
      <c r="FN1249" s="56"/>
      <c r="FO1249" s="56"/>
      <c r="FP1249" s="56"/>
      <c r="FQ1249" s="56"/>
      <c r="FR1249" s="56"/>
      <c r="FS1249" s="56"/>
      <c r="FT1249" s="56"/>
      <c r="FU1249" s="56"/>
      <c r="FV1249" s="56"/>
      <c r="FW1249" s="56"/>
      <c r="FX1249" s="56"/>
      <c r="FY1249" s="56"/>
      <c r="FZ1249" s="56"/>
      <c r="GA1249" s="56"/>
      <c r="GB1249" s="56"/>
      <c r="GC1249" s="56"/>
      <c r="GD1249" s="56"/>
      <c r="GE1249" s="56"/>
      <c r="GF1249" s="56"/>
      <c r="GG1249" s="56"/>
      <c r="GH1249" s="56"/>
      <c r="GI1249" s="56"/>
      <c r="GJ1249" s="56"/>
      <c r="GK1249" s="56"/>
      <c r="GL1249" s="56"/>
      <c r="GM1249" s="56"/>
      <c r="GN1249" s="56"/>
      <c r="GO1249" s="56"/>
      <c r="GP1249" s="56"/>
      <c r="GQ1249" s="56"/>
      <c r="GR1249" s="56"/>
      <c r="GS1249" s="56"/>
      <c r="GT1249" s="56"/>
      <c r="GU1249" s="56"/>
      <c r="GV1249" s="56"/>
      <c r="GW1249" s="56"/>
      <c r="GX1249" s="56"/>
      <c r="GY1249" s="56"/>
      <c r="GZ1249" s="56"/>
      <c r="HA1249" s="56"/>
      <c r="HB1249" s="56"/>
      <c r="HC1249" s="56"/>
      <c r="HD1249" s="56"/>
      <c r="HE1249" s="56"/>
      <c r="HF1249" s="56"/>
      <c r="HG1249" s="56"/>
      <c r="HH1249" s="56"/>
      <c r="HI1249" s="56"/>
      <c r="HJ1249" s="56"/>
      <c r="HK1249" s="56"/>
      <c r="HL1249" s="56"/>
      <c r="HM1249" s="56"/>
    </row>
    <row r="1250" spans="2:221" x14ac:dyDescent="0.25">
      <c r="B1250" s="56"/>
      <c r="C1250" s="56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O1250" s="56"/>
      <c r="P1250" s="56"/>
      <c r="Q1250" s="56"/>
      <c r="R1250" s="56"/>
      <c r="S1250" s="56"/>
      <c r="T1250" s="56"/>
      <c r="U1250" s="56"/>
      <c r="V1250" s="56"/>
      <c r="W1250" s="56"/>
      <c r="X1250" s="56"/>
      <c r="Y1250" s="56"/>
      <c r="Z1250" s="56"/>
      <c r="AA1250" s="56"/>
      <c r="AB1250" s="56"/>
      <c r="AC1250" s="56"/>
      <c r="AD1250" s="56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  <c r="BU1250" s="56"/>
      <c r="BV1250" s="56"/>
      <c r="BW1250" s="56"/>
      <c r="BX1250" s="56"/>
      <c r="BY1250" s="56"/>
      <c r="BZ1250" s="56"/>
      <c r="CA1250" s="56"/>
      <c r="CB1250" s="56"/>
      <c r="CC1250" s="56"/>
      <c r="CD1250" s="56"/>
      <c r="CE1250" s="56"/>
      <c r="CF1250" s="56"/>
      <c r="CG1250" s="56"/>
      <c r="CH1250" s="56"/>
      <c r="CI1250" s="56"/>
      <c r="CJ1250" s="56"/>
      <c r="CK1250" s="56"/>
      <c r="CL1250" s="56"/>
      <c r="CM1250" s="56"/>
      <c r="CN1250" s="56"/>
      <c r="CO1250" s="56"/>
      <c r="CP1250" s="56"/>
      <c r="CQ1250" s="56"/>
      <c r="CR1250" s="56"/>
      <c r="CS1250" s="56"/>
      <c r="CT1250" s="56"/>
      <c r="CU1250" s="56"/>
      <c r="CV1250" s="56"/>
      <c r="CW1250" s="56"/>
      <c r="CX1250" s="56"/>
      <c r="CY1250" s="56"/>
      <c r="CZ1250" s="56"/>
      <c r="DA1250" s="56"/>
      <c r="DB1250" s="56"/>
      <c r="DC1250" s="56"/>
      <c r="DD1250" s="56"/>
      <c r="DE1250" s="56"/>
      <c r="DF1250" s="56"/>
      <c r="DG1250" s="56"/>
      <c r="DH1250" s="56"/>
      <c r="DI1250" s="56"/>
      <c r="DJ1250" s="56"/>
      <c r="DK1250" s="56"/>
      <c r="DL1250" s="56"/>
      <c r="DM1250" s="56"/>
      <c r="DN1250" s="56"/>
      <c r="DO1250" s="56"/>
      <c r="DP1250" s="56"/>
      <c r="DQ1250" s="56"/>
      <c r="DR1250" s="56"/>
      <c r="DS1250" s="56"/>
      <c r="DT1250" s="56"/>
      <c r="DU1250" s="56"/>
      <c r="DV1250" s="56"/>
      <c r="DW1250" s="56"/>
      <c r="DX1250" s="56"/>
      <c r="DY1250" s="56"/>
      <c r="DZ1250" s="56"/>
      <c r="EA1250" s="56"/>
      <c r="EB1250" s="56"/>
      <c r="EC1250" s="56"/>
      <c r="ED1250" s="56"/>
      <c r="EE1250" s="56"/>
      <c r="EF1250" s="56"/>
      <c r="EG1250" s="56"/>
      <c r="EH1250" s="56"/>
      <c r="EI1250" s="56"/>
      <c r="EJ1250" s="56"/>
      <c r="EK1250" s="56"/>
      <c r="EL1250" s="56"/>
      <c r="EM1250" s="56"/>
      <c r="EN1250" s="56"/>
      <c r="EO1250" s="56"/>
      <c r="EP1250" s="56"/>
      <c r="EQ1250" s="56"/>
      <c r="ER1250" s="56"/>
      <c r="ES1250" s="56"/>
      <c r="ET1250" s="56"/>
      <c r="EU1250" s="56"/>
      <c r="EV1250" s="56"/>
      <c r="EW1250" s="56"/>
      <c r="EX1250" s="56"/>
      <c r="EY1250" s="56"/>
      <c r="EZ1250" s="56"/>
      <c r="FA1250" s="56"/>
      <c r="FB1250" s="56"/>
      <c r="FC1250" s="56"/>
      <c r="FD1250" s="56"/>
      <c r="FE1250" s="56"/>
      <c r="FF1250" s="56"/>
      <c r="FG1250" s="56"/>
      <c r="FH1250" s="56"/>
      <c r="FI1250" s="56"/>
      <c r="FJ1250" s="56"/>
      <c r="FK1250" s="56"/>
      <c r="FL1250" s="56"/>
      <c r="FM1250" s="56"/>
      <c r="FN1250" s="56"/>
      <c r="FO1250" s="56"/>
      <c r="FP1250" s="56"/>
      <c r="FQ1250" s="56"/>
      <c r="FR1250" s="56"/>
      <c r="FS1250" s="56"/>
      <c r="FT1250" s="56"/>
      <c r="FU1250" s="56"/>
      <c r="FV1250" s="56"/>
      <c r="FW1250" s="56"/>
      <c r="FX1250" s="56"/>
      <c r="FY1250" s="56"/>
      <c r="FZ1250" s="56"/>
      <c r="GA1250" s="56"/>
      <c r="GB1250" s="56"/>
      <c r="GC1250" s="56"/>
      <c r="GD1250" s="56"/>
      <c r="GE1250" s="56"/>
      <c r="GF1250" s="56"/>
      <c r="GG1250" s="56"/>
      <c r="GH1250" s="56"/>
      <c r="GI1250" s="56"/>
      <c r="GJ1250" s="56"/>
      <c r="GK1250" s="56"/>
      <c r="GL1250" s="56"/>
      <c r="GM1250" s="56"/>
      <c r="GN1250" s="56"/>
      <c r="GO1250" s="56"/>
      <c r="GP1250" s="56"/>
      <c r="GQ1250" s="56"/>
      <c r="GR1250" s="56"/>
      <c r="GS1250" s="56"/>
      <c r="GT1250" s="56"/>
      <c r="GU1250" s="56"/>
      <c r="GV1250" s="56"/>
      <c r="GW1250" s="56"/>
      <c r="GX1250" s="56"/>
      <c r="GY1250" s="56"/>
      <c r="GZ1250" s="56"/>
      <c r="HA1250" s="56"/>
      <c r="HB1250" s="56"/>
      <c r="HC1250" s="56"/>
      <c r="HD1250" s="56"/>
      <c r="HE1250" s="56"/>
      <c r="HF1250" s="56"/>
      <c r="HG1250" s="56"/>
      <c r="HH1250" s="56"/>
      <c r="HI1250" s="56"/>
      <c r="HJ1250" s="56"/>
      <c r="HK1250" s="56"/>
      <c r="HL1250" s="56"/>
      <c r="HM1250" s="56"/>
    </row>
    <row r="1251" spans="2:221" x14ac:dyDescent="0.25">
      <c r="B1251" s="56"/>
      <c r="C1251" s="56"/>
      <c r="D1251" s="56"/>
      <c r="E1251" s="56"/>
      <c r="F1251" s="56"/>
      <c r="G1251" s="56"/>
      <c r="H1251" s="56"/>
      <c r="I1251" s="56"/>
      <c r="J1251" s="56"/>
      <c r="K1251" s="56"/>
      <c r="L1251" s="56"/>
      <c r="M1251" s="56"/>
      <c r="N1251" s="56"/>
      <c r="O1251" s="56"/>
      <c r="P1251" s="56"/>
      <c r="Q1251" s="56"/>
      <c r="R1251" s="56"/>
      <c r="S1251" s="56"/>
      <c r="T1251" s="56"/>
      <c r="U1251" s="56"/>
      <c r="V1251" s="56"/>
      <c r="W1251" s="56"/>
      <c r="X1251" s="56"/>
      <c r="Y1251" s="56"/>
      <c r="Z1251" s="56"/>
      <c r="AA1251" s="56"/>
      <c r="AB1251" s="56"/>
      <c r="AC1251" s="56"/>
      <c r="AD1251" s="56"/>
      <c r="AE1251" s="56"/>
      <c r="AF1251" s="56"/>
      <c r="AG1251" s="56"/>
      <c r="AH1251" s="56"/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  <c r="AV1251" s="56"/>
      <c r="AW1251" s="56"/>
      <c r="AX1251" s="56"/>
      <c r="AY1251" s="56"/>
      <c r="AZ1251" s="56"/>
      <c r="BA1251" s="56"/>
      <c r="BB1251" s="56"/>
      <c r="BC1251" s="56"/>
      <c r="BD1251" s="56"/>
      <c r="BE1251" s="56"/>
      <c r="BF1251" s="56"/>
      <c r="BG1251" s="56"/>
      <c r="BH1251" s="56"/>
      <c r="BI1251" s="56"/>
      <c r="BJ1251" s="56"/>
      <c r="BK1251" s="56"/>
      <c r="BL1251" s="56"/>
      <c r="BM1251" s="56"/>
      <c r="BN1251" s="56"/>
      <c r="BO1251" s="56"/>
      <c r="BP1251" s="56"/>
      <c r="BQ1251" s="56"/>
      <c r="BR1251" s="56"/>
      <c r="BS1251" s="56"/>
      <c r="BT1251" s="56"/>
      <c r="BU1251" s="56"/>
      <c r="BV1251" s="56"/>
      <c r="BW1251" s="56"/>
      <c r="BX1251" s="56"/>
      <c r="BY1251" s="56"/>
      <c r="BZ1251" s="56"/>
      <c r="CA1251" s="56"/>
      <c r="CB1251" s="56"/>
      <c r="CC1251" s="56"/>
      <c r="CD1251" s="56"/>
      <c r="CE1251" s="56"/>
      <c r="CF1251" s="56"/>
      <c r="CG1251" s="56"/>
      <c r="CH1251" s="56"/>
      <c r="CI1251" s="56"/>
      <c r="CJ1251" s="56"/>
      <c r="CK1251" s="56"/>
      <c r="CL1251" s="56"/>
      <c r="CM1251" s="56"/>
      <c r="CN1251" s="56"/>
      <c r="CO1251" s="56"/>
      <c r="CP1251" s="56"/>
      <c r="CQ1251" s="56"/>
      <c r="CR1251" s="56"/>
      <c r="CS1251" s="56"/>
      <c r="CT1251" s="56"/>
      <c r="CU1251" s="56"/>
      <c r="CV1251" s="56"/>
      <c r="CW1251" s="56"/>
      <c r="CX1251" s="56"/>
      <c r="CY1251" s="56"/>
      <c r="CZ1251" s="56"/>
      <c r="DA1251" s="56"/>
      <c r="DB1251" s="56"/>
      <c r="DC1251" s="56"/>
      <c r="DD1251" s="56"/>
      <c r="DE1251" s="56"/>
      <c r="DF1251" s="56"/>
      <c r="DG1251" s="56"/>
      <c r="DH1251" s="56"/>
      <c r="DI1251" s="56"/>
      <c r="DJ1251" s="56"/>
      <c r="DK1251" s="56"/>
      <c r="DL1251" s="56"/>
      <c r="DM1251" s="56"/>
      <c r="DN1251" s="56"/>
      <c r="DO1251" s="56"/>
      <c r="DP1251" s="56"/>
      <c r="DQ1251" s="56"/>
      <c r="DR1251" s="56"/>
      <c r="DS1251" s="56"/>
      <c r="DT1251" s="56"/>
      <c r="DU1251" s="56"/>
      <c r="DV1251" s="56"/>
      <c r="DW1251" s="56"/>
      <c r="DX1251" s="56"/>
      <c r="DY1251" s="56"/>
      <c r="DZ1251" s="56"/>
      <c r="EA1251" s="56"/>
      <c r="EB1251" s="56"/>
      <c r="EC1251" s="56"/>
      <c r="ED1251" s="56"/>
      <c r="EE1251" s="56"/>
      <c r="EF1251" s="56"/>
      <c r="EG1251" s="56"/>
      <c r="EH1251" s="56"/>
      <c r="EI1251" s="56"/>
      <c r="EJ1251" s="56"/>
      <c r="EK1251" s="56"/>
      <c r="EL1251" s="56"/>
      <c r="EM1251" s="56"/>
      <c r="EN1251" s="56"/>
      <c r="EO1251" s="56"/>
      <c r="EP1251" s="56"/>
      <c r="EQ1251" s="56"/>
      <c r="ER1251" s="56"/>
      <c r="ES1251" s="56"/>
      <c r="ET1251" s="56"/>
      <c r="EU1251" s="56"/>
      <c r="EV1251" s="56"/>
      <c r="EW1251" s="56"/>
      <c r="EX1251" s="56"/>
      <c r="EY1251" s="56"/>
      <c r="EZ1251" s="56"/>
      <c r="FA1251" s="56"/>
      <c r="FB1251" s="56"/>
      <c r="FC1251" s="56"/>
      <c r="FD1251" s="56"/>
      <c r="FE1251" s="56"/>
      <c r="FF1251" s="56"/>
      <c r="FG1251" s="56"/>
      <c r="FH1251" s="56"/>
      <c r="FI1251" s="56"/>
      <c r="FJ1251" s="56"/>
      <c r="FK1251" s="56"/>
      <c r="FL1251" s="56"/>
      <c r="FM1251" s="56"/>
      <c r="FN1251" s="56"/>
      <c r="FO1251" s="56"/>
      <c r="FP1251" s="56"/>
      <c r="FQ1251" s="56"/>
      <c r="FR1251" s="56"/>
      <c r="FS1251" s="56"/>
      <c r="FT1251" s="56"/>
      <c r="FU1251" s="56"/>
      <c r="FV1251" s="56"/>
      <c r="FW1251" s="56"/>
      <c r="FX1251" s="56"/>
      <c r="FY1251" s="56"/>
      <c r="FZ1251" s="56"/>
      <c r="GA1251" s="56"/>
      <c r="GB1251" s="56"/>
      <c r="GC1251" s="56"/>
      <c r="GD1251" s="56"/>
      <c r="GE1251" s="56"/>
      <c r="GF1251" s="56"/>
      <c r="GG1251" s="56"/>
      <c r="GH1251" s="56"/>
      <c r="GI1251" s="56"/>
      <c r="GJ1251" s="56"/>
      <c r="GK1251" s="56"/>
      <c r="GL1251" s="56"/>
      <c r="GM1251" s="56"/>
      <c r="GN1251" s="56"/>
      <c r="GO1251" s="56"/>
      <c r="GP1251" s="56"/>
      <c r="GQ1251" s="56"/>
      <c r="GR1251" s="56"/>
      <c r="GS1251" s="56"/>
      <c r="GT1251" s="56"/>
      <c r="GU1251" s="56"/>
      <c r="GV1251" s="56"/>
      <c r="GW1251" s="56"/>
      <c r="GX1251" s="56"/>
      <c r="GY1251" s="56"/>
      <c r="GZ1251" s="56"/>
      <c r="HA1251" s="56"/>
      <c r="HB1251" s="56"/>
      <c r="HC1251" s="56"/>
      <c r="HD1251" s="56"/>
      <c r="HE1251" s="56"/>
      <c r="HF1251" s="56"/>
      <c r="HG1251" s="56"/>
      <c r="HH1251" s="56"/>
      <c r="HI1251" s="56"/>
      <c r="HJ1251" s="56"/>
      <c r="HK1251" s="56"/>
      <c r="HL1251" s="56"/>
      <c r="HM1251" s="56"/>
    </row>
    <row r="1252" spans="2:221" x14ac:dyDescent="0.25">
      <c r="B1252" s="56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  <c r="O1252" s="56"/>
      <c r="P1252" s="56"/>
      <c r="Q1252" s="56"/>
      <c r="R1252" s="56"/>
      <c r="S1252" s="56"/>
      <c r="T1252" s="56"/>
      <c r="U1252" s="56"/>
      <c r="V1252" s="56"/>
      <c r="W1252" s="56"/>
      <c r="X1252" s="56"/>
      <c r="Y1252" s="56"/>
      <c r="Z1252" s="56"/>
      <c r="AA1252" s="56"/>
      <c r="AB1252" s="56"/>
      <c r="AC1252" s="56"/>
      <c r="AD1252" s="56"/>
      <c r="AE1252" s="56"/>
      <c r="AF1252" s="56"/>
      <c r="AG1252" s="56"/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  <c r="AY1252" s="56"/>
      <c r="AZ1252" s="56"/>
      <c r="BA1252" s="56"/>
      <c r="BB1252" s="56"/>
      <c r="BC1252" s="56"/>
      <c r="BD1252" s="56"/>
      <c r="BE1252" s="56"/>
      <c r="BF1252" s="56"/>
      <c r="BG1252" s="56"/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56"/>
      <c r="BS1252" s="56"/>
      <c r="BT1252" s="56"/>
      <c r="BU1252" s="56"/>
      <c r="BV1252" s="56"/>
      <c r="BW1252" s="56"/>
      <c r="BX1252" s="56"/>
      <c r="BY1252" s="56"/>
      <c r="BZ1252" s="56"/>
      <c r="CA1252" s="56"/>
      <c r="CB1252" s="56"/>
      <c r="CC1252" s="56"/>
      <c r="CD1252" s="56"/>
      <c r="CE1252" s="56"/>
      <c r="CF1252" s="56"/>
      <c r="CG1252" s="56"/>
      <c r="CH1252" s="56"/>
      <c r="CI1252" s="56"/>
      <c r="CJ1252" s="56"/>
      <c r="CK1252" s="56"/>
      <c r="CL1252" s="56"/>
      <c r="CM1252" s="56"/>
      <c r="CN1252" s="56"/>
      <c r="CO1252" s="56"/>
      <c r="CP1252" s="56"/>
      <c r="CQ1252" s="56"/>
      <c r="CR1252" s="56"/>
      <c r="CS1252" s="56"/>
      <c r="CT1252" s="56"/>
      <c r="CU1252" s="56"/>
      <c r="CV1252" s="56"/>
      <c r="CW1252" s="56"/>
      <c r="CX1252" s="56"/>
      <c r="CY1252" s="56"/>
      <c r="CZ1252" s="56"/>
      <c r="DA1252" s="56"/>
      <c r="DB1252" s="56"/>
      <c r="DC1252" s="56"/>
      <c r="DD1252" s="56"/>
      <c r="DE1252" s="56"/>
      <c r="DF1252" s="56"/>
      <c r="DG1252" s="56"/>
      <c r="DH1252" s="56"/>
      <c r="DI1252" s="56"/>
      <c r="DJ1252" s="56"/>
      <c r="DK1252" s="56"/>
      <c r="DL1252" s="56"/>
      <c r="DM1252" s="56"/>
      <c r="DN1252" s="56"/>
      <c r="DO1252" s="56"/>
      <c r="DP1252" s="56"/>
      <c r="DQ1252" s="56"/>
      <c r="DR1252" s="56"/>
      <c r="DS1252" s="56"/>
      <c r="DT1252" s="56"/>
      <c r="DU1252" s="56"/>
      <c r="DV1252" s="56"/>
      <c r="DW1252" s="56"/>
      <c r="DX1252" s="56"/>
      <c r="DY1252" s="56"/>
      <c r="DZ1252" s="56"/>
      <c r="EA1252" s="56"/>
      <c r="EB1252" s="56"/>
      <c r="EC1252" s="56"/>
      <c r="ED1252" s="56"/>
      <c r="EE1252" s="56"/>
      <c r="EF1252" s="56"/>
      <c r="EG1252" s="56"/>
      <c r="EH1252" s="56"/>
      <c r="EI1252" s="56"/>
      <c r="EJ1252" s="56"/>
      <c r="EK1252" s="56"/>
      <c r="EL1252" s="56"/>
      <c r="EM1252" s="56"/>
      <c r="EN1252" s="56"/>
      <c r="EO1252" s="56"/>
      <c r="EP1252" s="56"/>
      <c r="EQ1252" s="56"/>
      <c r="ER1252" s="56"/>
      <c r="ES1252" s="56"/>
      <c r="ET1252" s="56"/>
      <c r="EU1252" s="56"/>
      <c r="EV1252" s="56"/>
      <c r="EW1252" s="56"/>
      <c r="EX1252" s="56"/>
      <c r="EY1252" s="56"/>
      <c r="EZ1252" s="56"/>
      <c r="FA1252" s="56"/>
      <c r="FB1252" s="56"/>
      <c r="FC1252" s="56"/>
      <c r="FD1252" s="56"/>
      <c r="FE1252" s="56"/>
      <c r="FF1252" s="56"/>
      <c r="FG1252" s="56"/>
      <c r="FH1252" s="56"/>
      <c r="FI1252" s="56"/>
      <c r="FJ1252" s="56"/>
      <c r="FK1252" s="56"/>
      <c r="FL1252" s="56"/>
      <c r="FM1252" s="56"/>
      <c r="FN1252" s="56"/>
      <c r="FO1252" s="56"/>
      <c r="FP1252" s="56"/>
      <c r="FQ1252" s="56"/>
      <c r="FR1252" s="56"/>
      <c r="FS1252" s="56"/>
      <c r="FT1252" s="56"/>
      <c r="FU1252" s="56"/>
      <c r="FV1252" s="56"/>
      <c r="FW1252" s="56"/>
      <c r="FX1252" s="56"/>
      <c r="FY1252" s="56"/>
      <c r="FZ1252" s="56"/>
      <c r="GA1252" s="56"/>
      <c r="GB1252" s="56"/>
      <c r="GC1252" s="56"/>
      <c r="GD1252" s="56"/>
      <c r="GE1252" s="56"/>
      <c r="GF1252" s="56"/>
      <c r="GG1252" s="56"/>
      <c r="GH1252" s="56"/>
      <c r="GI1252" s="56"/>
      <c r="GJ1252" s="56"/>
      <c r="GK1252" s="56"/>
      <c r="GL1252" s="56"/>
      <c r="GM1252" s="56"/>
      <c r="GN1252" s="56"/>
      <c r="GO1252" s="56"/>
      <c r="GP1252" s="56"/>
      <c r="GQ1252" s="56"/>
      <c r="GR1252" s="56"/>
      <c r="GS1252" s="56"/>
      <c r="GT1252" s="56"/>
      <c r="GU1252" s="56"/>
      <c r="GV1252" s="56"/>
      <c r="GW1252" s="56"/>
      <c r="GX1252" s="56"/>
      <c r="GY1252" s="56"/>
      <c r="GZ1252" s="56"/>
      <c r="HA1252" s="56"/>
      <c r="HB1252" s="56"/>
      <c r="HC1252" s="56"/>
      <c r="HD1252" s="56"/>
      <c r="HE1252" s="56"/>
      <c r="HF1252" s="56"/>
      <c r="HG1252" s="56"/>
      <c r="HH1252" s="56"/>
      <c r="HI1252" s="56"/>
      <c r="HJ1252" s="56"/>
      <c r="HK1252" s="56"/>
      <c r="HL1252" s="56"/>
      <c r="HM1252" s="56"/>
    </row>
    <row r="1253" spans="2:221" x14ac:dyDescent="0.25">
      <c r="B1253" s="56"/>
      <c r="C1253" s="56"/>
      <c r="D1253" s="56"/>
      <c r="E1253" s="56"/>
      <c r="F1253" s="56"/>
      <c r="G1253" s="56"/>
      <c r="H1253" s="56"/>
      <c r="I1253" s="56"/>
      <c r="J1253" s="56"/>
      <c r="K1253" s="56"/>
      <c r="L1253" s="56"/>
      <c r="M1253" s="56"/>
      <c r="N1253" s="56"/>
      <c r="O1253" s="56"/>
      <c r="P1253" s="56"/>
      <c r="Q1253" s="56"/>
      <c r="R1253" s="56"/>
      <c r="S1253" s="56"/>
      <c r="T1253" s="56"/>
      <c r="U1253" s="56"/>
      <c r="V1253" s="56"/>
      <c r="W1253" s="56"/>
      <c r="X1253" s="56"/>
      <c r="Y1253" s="56"/>
      <c r="Z1253" s="56"/>
      <c r="AA1253" s="56"/>
      <c r="AB1253" s="56"/>
      <c r="AC1253" s="56"/>
      <c r="AD1253" s="56"/>
      <c r="AE1253" s="56"/>
      <c r="AF1253" s="56"/>
      <c r="AG1253" s="56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/>
      <c r="BF1253" s="56"/>
      <c r="BG1253" s="56"/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  <c r="BU1253" s="56"/>
      <c r="BV1253" s="56"/>
      <c r="BW1253" s="56"/>
      <c r="BX1253" s="56"/>
      <c r="BY1253" s="56"/>
      <c r="BZ1253" s="56"/>
      <c r="CA1253" s="56"/>
      <c r="CB1253" s="56"/>
      <c r="CC1253" s="56"/>
      <c r="CD1253" s="56"/>
      <c r="CE1253" s="56"/>
      <c r="CF1253" s="56"/>
      <c r="CG1253" s="56"/>
      <c r="CH1253" s="56"/>
      <c r="CI1253" s="56"/>
      <c r="CJ1253" s="56"/>
      <c r="CK1253" s="56"/>
      <c r="CL1253" s="56"/>
      <c r="CM1253" s="56"/>
      <c r="CN1253" s="56"/>
      <c r="CO1253" s="56"/>
      <c r="CP1253" s="56"/>
      <c r="CQ1253" s="56"/>
      <c r="CR1253" s="56"/>
      <c r="CS1253" s="56"/>
      <c r="CT1253" s="56"/>
      <c r="CU1253" s="56"/>
      <c r="CV1253" s="56"/>
      <c r="CW1253" s="56"/>
      <c r="CX1253" s="56"/>
      <c r="CY1253" s="56"/>
      <c r="CZ1253" s="56"/>
      <c r="DA1253" s="56"/>
      <c r="DB1253" s="56"/>
      <c r="DC1253" s="56"/>
      <c r="DD1253" s="56"/>
      <c r="DE1253" s="56"/>
      <c r="DF1253" s="56"/>
      <c r="DG1253" s="56"/>
      <c r="DH1253" s="56"/>
      <c r="DI1253" s="56"/>
      <c r="DJ1253" s="56"/>
      <c r="DK1253" s="56"/>
      <c r="DL1253" s="56"/>
      <c r="DM1253" s="56"/>
      <c r="DN1253" s="56"/>
      <c r="DO1253" s="56"/>
      <c r="DP1253" s="56"/>
      <c r="DQ1253" s="56"/>
      <c r="DR1253" s="56"/>
      <c r="DS1253" s="56"/>
      <c r="DT1253" s="56"/>
      <c r="DU1253" s="56"/>
      <c r="DV1253" s="56"/>
      <c r="DW1253" s="56"/>
      <c r="DX1253" s="56"/>
      <c r="DY1253" s="56"/>
      <c r="DZ1253" s="56"/>
      <c r="EA1253" s="56"/>
      <c r="EB1253" s="56"/>
      <c r="EC1253" s="56"/>
      <c r="ED1253" s="56"/>
      <c r="EE1253" s="56"/>
      <c r="EF1253" s="56"/>
      <c r="EG1253" s="56"/>
      <c r="EH1253" s="56"/>
      <c r="EI1253" s="56"/>
      <c r="EJ1253" s="56"/>
      <c r="EK1253" s="56"/>
      <c r="EL1253" s="56"/>
      <c r="EM1253" s="56"/>
      <c r="EN1253" s="56"/>
      <c r="EO1253" s="56"/>
      <c r="EP1253" s="56"/>
      <c r="EQ1253" s="56"/>
      <c r="ER1253" s="56"/>
      <c r="ES1253" s="56"/>
      <c r="ET1253" s="56"/>
      <c r="EU1253" s="56"/>
      <c r="EV1253" s="56"/>
      <c r="EW1253" s="56"/>
      <c r="EX1253" s="56"/>
      <c r="EY1253" s="56"/>
      <c r="EZ1253" s="56"/>
      <c r="FA1253" s="56"/>
      <c r="FB1253" s="56"/>
      <c r="FC1253" s="56"/>
      <c r="FD1253" s="56"/>
      <c r="FE1253" s="56"/>
      <c r="FF1253" s="56"/>
      <c r="FG1253" s="56"/>
      <c r="FH1253" s="56"/>
      <c r="FI1253" s="56"/>
      <c r="FJ1253" s="56"/>
      <c r="FK1253" s="56"/>
      <c r="FL1253" s="56"/>
      <c r="FM1253" s="56"/>
      <c r="FN1253" s="56"/>
      <c r="FO1253" s="56"/>
      <c r="FP1253" s="56"/>
      <c r="FQ1253" s="56"/>
      <c r="FR1253" s="56"/>
      <c r="FS1253" s="56"/>
      <c r="FT1253" s="56"/>
      <c r="FU1253" s="56"/>
      <c r="FV1253" s="56"/>
      <c r="FW1253" s="56"/>
      <c r="FX1253" s="56"/>
      <c r="FY1253" s="56"/>
      <c r="FZ1253" s="56"/>
      <c r="GA1253" s="56"/>
      <c r="GB1253" s="56"/>
      <c r="GC1253" s="56"/>
      <c r="GD1253" s="56"/>
      <c r="GE1253" s="56"/>
      <c r="GF1253" s="56"/>
      <c r="GG1253" s="56"/>
      <c r="GH1253" s="56"/>
      <c r="GI1253" s="56"/>
      <c r="GJ1253" s="56"/>
      <c r="GK1253" s="56"/>
      <c r="GL1253" s="56"/>
      <c r="GM1253" s="56"/>
      <c r="GN1253" s="56"/>
      <c r="GO1253" s="56"/>
      <c r="GP1253" s="56"/>
      <c r="GQ1253" s="56"/>
      <c r="GR1253" s="56"/>
      <c r="GS1253" s="56"/>
      <c r="GT1253" s="56"/>
      <c r="GU1253" s="56"/>
      <c r="GV1253" s="56"/>
      <c r="GW1253" s="56"/>
      <c r="GX1253" s="56"/>
      <c r="GY1253" s="56"/>
      <c r="GZ1253" s="56"/>
      <c r="HA1253" s="56"/>
      <c r="HB1253" s="56"/>
      <c r="HC1253" s="56"/>
      <c r="HD1253" s="56"/>
      <c r="HE1253" s="56"/>
      <c r="HF1253" s="56"/>
      <c r="HG1253" s="56"/>
      <c r="HH1253" s="56"/>
      <c r="HI1253" s="56"/>
      <c r="HJ1253" s="56"/>
      <c r="HK1253" s="56"/>
      <c r="HL1253" s="56"/>
      <c r="HM1253" s="56"/>
    </row>
    <row r="1254" spans="2:221" x14ac:dyDescent="0.25">
      <c r="B1254" s="56"/>
      <c r="C1254" s="56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56"/>
      <c r="Q1254" s="56"/>
      <c r="R1254" s="56"/>
      <c r="S1254" s="56"/>
      <c r="T1254" s="56"/>
      <c r="U1254" s="56"/>
      <c r="V1254" s="56"/>
      <c r="W1254" s="56"/>
      <c r="X1254" s="56"/>
      <c r="Y1254" s="56"/>
      <c r="Z1254" s="56"/>
      <c r="AA1254" s="56"/>
      <c r="AB1254" s="56"/>
      <c r="AC1254" s="56"/>
      <c r="AD1254" s="56"/>
      <c r="AE1254" s="56"/>
      <c r="AF1254" s="56"/>
      <c r="AG1254" s="56"/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  <c r="AY1254" s="56"/>
      <c r="AZ1254" s="56"/>
      <c r="BA1254" s="56"/>
      <c r="BB1254" s="56"/>
      <c r="BC1254" s="56"/>
      <c r="BD1254" s="56"/>
      <c r="BE1254" s="56"/>
      <c r="BF1254" s="56"/>
      <c r="BG1254" s="56"/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56"/>
      <c r="BS1254" s="56"/>
      <c r="BT1254" s="56"/>
      <c r="BU1254" s="56"/>
      <c r="BV1254" s="56"/>
      <c r="BW1254" s="56"/>
      <c r="BX1254" s="56"/>
      <c r="BY1254" s="56"/>
      <c r="BZ1254" s="56"/>
      <c r="CA1254" s="56"/>
      <c r="CB1254" s="56"/>
      <c r="CC1254" s="56"/>
      <c r="CD1254" s="56"/>
      <c r="CE1254" s="56"/>
      <c r="CF1254" s="56"/>
      <c r="CG1254" s="56"/>
      <c r="CH1254" s="56"/>
      <c r="CI1254" s="56"/>
      <c r="CJ1254" s="56"/>
      <c r="CK1254" s="56"/>
      <c r="CL1254" s="56"/>
      <c r="CM1254" s="56"/>
      <c r="CN1254" s="56"/>
      <c r="CO1254" s="56"/>
      <c r="CP1254" s="56"/>
      <c r="CQ1254" s="56"/>
      <c r="CR1254" s="56"/>
      <c r="CS1254" s="56"/>
      <c r="CT1254" s="56"/>
      <c r="CU1254" s="56"/>
      <c r="CV1254" s="56"/>
      <c r="CW1254" s="56"/>
      <c r="CX1254" s="56"/>
      <c r="CY1254" s="56"/>
      <c r="CZ1254" s="56"/>
      <c r="DA1254" s="56"/>
      <c r="DB1254" s="56"/>
      <c r="DC1254" s="56"/>
      <c r="DD1254" s="56"/>
      <c r="DE1254" s="56"/>
      <c r="DF1254" s="56"/>
      <c r="DG1254" s="56"/>
      <c r="DH1254" s="56"/>
      <c r="DI1254" s="56"/>
      <c r="DJ1254" s="56"/>
      <c r="DK1254" s="56"/>
      <c r="DL1254" s="56"/>
      <c r="DM1254" s="56"/>
      <c r="DN1254" s="56"/>
      <c r="DO1254" s="56"/>
      <c r="DP1254" s="56"/>
      <c r="DQ1254" s="56"/>
      <c r="DR1254" s="56"/>
      <c r="DS1254" s="56"/>
      <c r="DT1254" s="56"/>
      <c r="DU1254" s="56"/>
      <c r="DV1254" s="56"/>
      <c r="DW1254" s="56"/>
      <c r="DX1254" s="56"/>
      <c r="DY1254" s="56"/>
      <c r="DZ1254" s="56"/>
      <c r="EA1254" s="56"/>
      <c r="EB1254" s="56"/>
      <c r="EC1254" s="56"/>
      <c r="ED1254" s="56"/>
      <c r="EE1254" s="56"/>
      <c r="EF1254" s="56"/>
      <c r="EG1254" s="56"/>
      <c r="EH1254" s="56"/>
      <c r="EI1254" s="56"/>
      <c r="EJ1254" s="56"/>
      <c r="EK1254" s="56"/>
      <c r="EL1254" s="56"/>
      <c r="EM1254" s="56"/>
      <c r="EN1254" s="56"/>
      <c r="EO1254" s="56"/>
      <c r="EP1254" s="56"/>
      <c r="EQ1254" s="56"/>
      <c r="ER1254" s="56"/>
      <c r="ES1254" s="56"/>
      <c r="ET1254" s="56"/>
      <c r="EU1254" s="56"/>
      <c r="EV1254" s="56"/>
      <c r="EW1254" s="56"/>
      <c r="EX1254" s="56"/>
      <c r="EY1254" s="56"/>
      <c r="EZ1254" s="56"/>
      <c r="FA1254" s="56"/>
      <c r="FB1254" s="56"/>
      <c r="FC1254" s="56"/>
      <c r="FD1254" s="56"/>
      <c r="FE1254" s="56"/>
      <c r="FF1254" s="56"/>
      <c r="FG1254" s="56"/>
      <c r="FH1254" s="56"/>
      <c r="FI1254" s="56"/>
      <c r="FJ1254" s="56"/>
      <c r="FK1254" s="56"/>
      <c r="FL1254" s="56"/>
      <c r="FM1254" s="56"/>
      <c r="FN1254" s="56"/>
      <c r="FO1254" s="56"/>
      <c r="FP1254" s="56"/>
      <c r="FQ1254" s="56"/>
      <c r="FR1254" s="56"/>
      <c r="FS1254" s="56"/>
      <c r="FT1254" s="56"/>
      <c r="FU1254" s="56"/>
      <c r="FV1254" s="56"/>
      <c r="FW1254" s="56"/>
      <c r="FX1254" s="56"/>
      <c r="FY1254" s="56"/>
      <c r="FZ1254" s="56"/>
      <c r="GA1254" s="56"/>
      <c r="GB1254" s="56"/>
      <c r="GC1254" s="56"/>
      <c r="GD1254" s="56"/>
      <c r="GE1254" s="56"/>
      <c r="GF1254" s="56"/>
      <c r="GG1254" s="56"/>
      <c r="GH1254" s="56"/>
      <c r="GI1254" s="56"/>
      <c r="GJ1254" s="56"/>
      <c r="GK1254" s="56"/>
      <c r="GL1254" s="56"/>
      <c r="GM1254" s="56"/>
      <c r="GN1254" s="56"/>
      <c r="GO1254" s="56"/>
      <c r="GP1254" s="56"/>
      <c r="GQ1254" s="56"/>
      <c r="GR1254" s="56"/>
      <c r="GS1254" s="56"/>
      <c r="GT1254" s="56"/>
      <c r="GU1254" s="56"/>
      <c r="GV1254" s="56"/>
      <c r="GW1254" s="56"/>
      <c r="GX1254" s="56"/>
      <c r="GY1254" s="56"/>
      <c r="GZ1254" s="56"/>
      <c r="HA1254" s="56"/>
      <c r="HB1254" s="56"/>
      <c r="HC1254" s="56"/>
      <c r="HD1254" s="56"/>
      <c r="HE1254" s="56"/>
      <c r="HF1254" s="56"/>
      <c r="HG1254" s="56"/>
      <c r="HH1254" s="56"/>
      <c r="HI1254" s="56"/>
      <c r="HJ1254" s="56"/>
      <c r="HK1254" s="56"/>
      <c r="HL1254" s="56"/>
      <c r="HM1254" s="56"/>
    </row>
    <row r="1255" spans="2:221" x14ac:dyDescent="0.25">
      <c r="B1255" s="56"/>
      <c r="C1255" s="56"/>
      <c r="D1255" s="56"/>
      <c r="E1255" s="56"/>
      <c r="F1255" s="56"/>
      <c r="G1255" s="56"/>
      <c r="H1255" s="56"/>
      <c r="I1255" s="56"/>
      <c r="J1255" s="56"/>
      <c r="K1255" s="56"/>
      <c r="L1255" s="56"/>
      <c r="M1255" s="56"/>
      <c r="N1255" s="56"/>
      <c r="O1255" s="56"/>
      <c r="P1255" s="56"/>
      <c r="Q1255" s="56"/>
      <c r="R1255" s="56"/>
      <c r="S1255" s="56"/>
      <c r="T1255" s="56"/>
      <c r="U1255" s="56"/>
      <c r="V1255" s="56"/>
      <c r="W1255" s="56"/>
      <c r="X1255" s="56"/>
      <c r="Y1255" s="56"/>
      <c r="Z1255" s="56"/>
      <c r="AA1255" s="56"/>
      <c r="AB1255" s="56"/>
      <c r="AC1255" s="56"/>
      <c r="AD1255" s="56"/>
      <c r="AE1255" s="56"/>
      <c r="AF1255" s="56"/>
      <c r="AG1255" s="56"/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  <c r="AY1255" s="56"/>
      <c r="AZ1255" s="56"/>
      <c r="BA1255" s="56"/>
      <c r="BB1255" s="56"/>
      <c r="BC1255" s="56"/>
      <c r="BD1255" s="56"/>
      <c r="BE1255" s="56"/>
      <c r="BF1255" s="56"/>
      <c r="BG1255" s="56"/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56"/>
      <c r="BS1255" s="56"/>
      <c r="BT1255" s="56"/>
      <c r="BU1255" s="56"/>
      <c r="BV1255" s="56"/>
      <c r="BW1255" s="56"/>
      <c r="BX1255" s="56"/>
      <c r="BY1255" s="56"/>
      <c r="BZ1255" s="56"/>
      <c r="CA1255" s="56"/>
      <c r="CB1255" s="56"/>
      <c r="CC1255" s="56"/>
      <c r="CD1255" s="56"/>
      <c r="CE1255" s="56"/>
      <c r="CF1255" s="56"/>
      <c r="CG1255" s="56"/>
      <c r="CH1255" s="56"/>
      <c r="CI1255" s="56"/>
      <c r="CJ1255" s="56"/>
      <c r="CK1255" s="56"/>
      <c r="CL1255" s="56"/>
      <c r="CM1255" s="56"/>
      <c r="CN1255" s="56"/>
      <c r="CO1255" s="56"/>
      <c r="CP1255" s="56"/>
      <c r="CQ1255" s="56"/>
      <c r="CR1255" s="56"/>
      <c r="CS1255" s="56"/>
      <c r="CT1255" s="56"/>
      <c r="CU1255" s="56"/>
      <c r="CV1255" s="56"/>
      <c r="CW1255" s="56"/>
      <c r="CX1255" s="56"/>
      <c r="CY1255" s="56"/>
      <c r="CZ1255" s="56"/>
      <c r="DA1255" s="56"/>
      <c r="DB1255" s="56"/>
      <c r="DC1255" s="56"/>
      <c r="DD1255" s="56"/>
      <c r="DE1255" s="56"/>
      <c r="DF1255" s="56"/>
      <c r="DG1255" s="56"/>
      <c r="DH1255" s="56"/>
      <c r="DI1255" s="56"/>
      <c r="DJ1255" s="56"/>
      <c r="DK1255" s="56"/>
      <c r="DL1255" s="56"/>
      <c r="DM1255" s="56"/>
      <c r="DN1255" s="56"/>
      <c r="DO1255" s="56"/>
      <c r="DP1255" s="56"/>
      <c r="DQ1255" s="56"/>
      <c r="DR1255" s="56"/>
      <c r="DS1255" s="56"/>
      <c r="DT1255" s="56"/>
      <c r="DU1255" s="56"/>
      <c r="DV1255" s="56"/>
      <c r="DW1255" s="56"/>
      <c r="DX1255" s="56"/>
      <c r="DY1255" s="56"/>
      <c r="DZ1255" s="56"/>
      <c r="EA1255" s="56"/>
      <c r="EB1255" s="56"/>
      <c r="EC1255" s="56"/>
      <c r="ED1255" s="56"/>
      <c r="EE1255" s="56"/>
      <c r="EF1255" s="56"/>
      <c r="EG1255" s="56"/>
      <c r="EH1255" s="56"/>
      <c r="EI1255" s="56"/>
      <c r="EJ1255" s="56"/>
      <c r="EK1255" s="56"/>
      <c r="EL1255" s="56"/>
      <c r="EM1255" s="56"/>
      <c r="EN1255" s="56"/>
      <c r="EO1255" s="56"/>
      <c r="EP1255" s="56"/>
      <c r="EQ1255" s="56"/>
      <c r="ER1255" s="56"/>
      <c r="ES1255" s="56"/>
      <c r="ET1255" s="56"/>
      <c r="EU1255" s="56"/>
      <c r="EV1255" s="56"/>
      <c r="EW1255" s="56"/>
      <c r="EX1255" s="56"/>
      <c r="EY1255" s="56"/>
      <c r="EZ1255" s="56"/>
      <c r="FA1255" s="56"/>
      <c r="FB1255" s="56"/>
      <c r="FC1255" s="56"/>
      <c r="FD1255" s="56"/>
      <c r="FE1255" s="56"/>
      <c r="FF1255" s="56"/>
      <c r="FG1255" s="56"/>
      <c r="FH1255" s="56"/>
      <c r="FI1255" s="56"/>
      <c r="FJ1255" s="56"/>
      <c r="FK1255" s="56"/>
      <c r="FL1255" s="56"/>
      <c r="FM1255" s="56"/>
      <c r="FN1255" s="56"/>
      <c r="FO1255" s="56"/>
      <c r="FP1255" s="56"/>
      <c r="FQ1255" s="56"/>
      <c r="FR1255" s="56"/>
      <c r="FS1255" s="56"/>
      <c r="FT1255" s="56"/>
      <c r="FU1255" s="56"/>
      <c r="FV1255" s="56"/>
      <c r="FW1255" s="56"/>
      <c r="FX1255" s="56"/>
      <c r="FY1255" s="56"/>
      <c r="FZ1255" s="56"/>
      <c r="GA1255" s="56"/>
      <c r="GB1255" s="56"/>
      <c r="GC1255" s="56"/>
      <c r="GD1255" s="56"/>
      <c r="GE1255" s="56"/>
      <c r="GF1255" s="56"/>
      <c r="GG1255" s="56"/>
      <c r="GH1255" s="56"/>
      <c r="GI1255" s="56"/>
      <c r="GJ1255" s="56"/>
      <c r="GK1255" s="56"/>
      <c r="GL1255" s="56"/>
      <c r="GM1255" s="56"/>
      <c r="GN1255" s="56"/>
      <c r="GO1255" s="56"/>
      <c r="GP1255" s="56"/>
      <c r="GQ1255" s="56"/>
      <c r="GR1255" s="56"/>
      <c r="GS1255" s="56"/>
      <c r="GT1255" s="56"/>
      <c r="GU1255" s="56"/>
      <c r="GV1255" s="56"/>
      <c r="GW1255" s="56"/>
      <c r="GX1255" s="56"/>
      <c r="GY1255" s="56"/>
      <c r="GZ1255" s="56"/>
      <c r="HA1255" s="56"/>
      <c r="HB1255" s="56"/>
      <c r="HC1255" s="56"/>
      <c r="HD1255" s="56"/>
      <c r="HE1255" s="56"/>
      <c r="HF1255" s="56"/>
      <c r="HG1255" s="56"/>
      <c r="HH1255" s="56"/>
      <c r="HI1255" s="56"/>
      <c r="HJ1255" s="56"/>
      <c r="HK1255" s="56"/>
      <c r="HL1255" s="56"/>
      <c r="HM1255" s="56"/>
    </row>
    <row r="1256" spans="2:221" x14ac:dyDescent="0.25">
      <c r="B1256" s="56"/>
      <c r="C1256" s="56"/>
      <c r="D1256" s="56"/>
      <c r="E1256" s="56"/>
      <c r="F1256" s="56"/>
      <c r="G1256" s="56"/>
      <c r="H1256" s="56"/>
      <c r="I1256" s="56"/>
      <c r="J1256" s="56"/>
      <c r="K1256" s="56"/>
      <c r="L1256" s="56"/>
      <c r="M1256" s="56"/>
      <c r="N1256" s="56"/>
      <c r="O1256" s="56"/>
      <c r="P1256" s="56"/>
      <c r="Q1256" s="56"/>
      <c r="R1256" s="56"/>
      <c r="S1256" s="56"/>
      <c r="T1256" s="56"/>
      <c r="U1256" s="56"/>
      <c r="V1256" s="56"/>
      <c r="W1256" s="56"/>
      <c r="X1256" s="56"/>
      <c r="Y1256" s="56"/>
      <c r="Z1256" s="56"/>
      <c r="AA1256" s="56"/>
      <c r="AB1256" s="56"/>
      <c r="AC1256" s="56"/>
      <c r="AD1256" s="56"/>
      <c r="AE1256" s="56"/>
      <c r="AF1256" s="56"/>
      <c r="AG1256" s="56"/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  <c r="AY1256" s="56"/>
      <c r="AZ1256" s="56"/>
      <c r="BA1256" s="56"/>
      <c r="BB1256" s="56"/>
      <c r="BC1256" s="56"/>
      <c r="BD1256" s="56"/>
      <c r="BE1256" s="56"/>
      <c r="BF1256" s="56"/>
      <c r="BG1256" s="56"/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56"/>
      <c r="BS1256" s="56"/>
      <c r="BT1256" s="56"/>
      <c r="BU1256" s="56"/>
      <c r="BV1256" s="56"/>
      <c r="BW1256" s="56"/>
      <c r="BX1256" s="56"/>
      <c r="BY1256" s="56"/>
      <c r="BZ1256" s="56"/>
      <c r="CA1256" s="56"/>
      <c r="CB1256" s="56"/>
      <c r="CC1256" s="56"/>
      <c r="CD1256" s="56"/>
      <c r="CE1256" s="56"/>
      <c r="CF1256" s="56"/>
      <c r="CG1256" s="56"/>
      <c r="CH1256" s="56"/>
      <c r="CI1256" s="56"/>
      <c r="CJ1256" s="56"/>
      <c r="CK1256" s="56"/>
      <c r="CL1256" s="56"/>
      <c r="CM1256" s="56"/>
      <c r="CN1256" s="56"/>
      <c r="CO1256" s="56"/>
      <c r="CP1256" s="56"/>
      <c r="CQ1256" s="56"/>
      <c r="CR1256" s="56"/>
      <c r="CS1256" s="56"/>
      <c r="CT1256" s="56"/>
      <c r="CU1256" s="56"/>
      <c r="CV1256" s="56"/>
      <c r="CW1256" s="56"/>
      <c r="CX1256" s="56"/>
      <c r="CY1256" s="56"/>
      <c r="CZ1256" s="56"/>
      <c r="DA1256" s="56"/>
      <c r="DB1256" s="56"/>
      <c r="DC1256" s="56"/>
      <c r="DD1256" s="56"/>
      <c r="DE1256" s="56"/>
      <c r="DF1256" s="56"/>
      <c r="DG1256" s="56"/>
      <c r="DH1256" s="56"/>
      <c r="DI1256" s="56"/>
      <c r="DJ1256" s="56"/>
      <c r="DK1256" s="56"/>
      <c r="DL1256" s="56"/>
      <c r="DM1256" s="56"/>
      <c r="DN1256" s="56"/>
      <c r="DO1256" s="56"/>
      <c r="DP1256" s="56"/>
      <c r="DQ1256" s="56"/>
      <c r="DR1256" s="56"/>
      <c r="DS1256" s="56"/>
      <c r="DT1256" s="56"/>
      <c r="DU1256" s="56"/>
      <c r="DV1256" s="56"/>
      <c r="DW1256" s="56"/>
      <c r="DX1256" s="56"/>
      <c r="DY1256" s="56"/>
      <c r="DZ1256" s="56"/>
      <c r="EA1256" s="56"/>
      <c r="EB1256" s="56"/>
      <c r="EC1256" s="56"/>
      <c r="ED1256" s="56"/>
      <c r="EE1256" s="56"/>
      <c r="EF1256" s="56"/>
      <c r="EG1256" s="56"/>
      <c r="EH1256" s="56"/>
      <c r="EI1256" s="56"/>
      <c r="EJ1256" s="56"/>
      <c r="EK1256" s="56"/>
      <c r="EL1256" s="56"/>
      <c r="EM1256" s="56"/>
      <c r="EN1256" s="56"/>
      <c r="EO1256" s="56"/>
      <c r="EP1256" s="56"/>
      <c r="EQ1256" s="56"/>
      <c r="ER1256" s="56"/>
      <c r="ES1256" s="56"/>
      <c r="ET1256" s="56"/>
      <c r="EU1256" s="56"/>
      <c r="EV1256" s="56"/>
      <c r="EW1256" s="56"/>
      <c r="EX1256" s="56"/>
      <c r="EY1256" s="56"/>
      <c r="EZ1256" s="56"/>
      <c r="FA1256" s="56"/>
      <c r="FB1256" s="56"/>
      <c r="FC1256" s="56"/>
      <c r="FD1256" s="56"/>
      <c r="FE1256" s="56"/>
      <c r="FF1256" s="56"/>
      <c r="FG1256" s="56"/>
      <c r="FH1256" s="56"/>
      <c r="FI1256" s="56"/>
      <c r="FJ1256" s="56"/>
      <c r="FK1256" s="56"/>
      <c r="FL1256" s="56"/>
      <c r="FM1256" s="56"/>
      <c r="FN1256" s="56"/>
      <c r="FO1256" s="56"/>
      <c r="FP1256" s="56"/>
      <c r="FQ1256" s="56"/>
      <c r="FR1256" s="56"/>
      <c r="FS1256" s="56"/>
      <c r="FT1256" s="56"/>
      <c r="FU1256" s="56"/>
      <c r="FV1256" s="56"/>
      <c r="FW1256" s="56"/>
      <c r="FX1256" s="56"/>
      <c r="FY1256" s="56"/>
      <c r="FZ1256" s="56"/>
      <c r="GA1256" s="56"/>
      <c r="GB1256" s="56"/>
      <c r="GC1256" s="56"/>
      <c r="GD1256" s="56"/>
      <c r="GE1256" s="56"/>
      <c r="GF1256" s="56"/>
      <c r="GG1256" s="56"/>
      <c r="GH1256" s="56"/>
      <c r="GI1256" s="56"/>
      <c r="GJ1256" s="56"/>
      <c r="GK1256" s="56"/>
      <c r="GL1256" s="56"/>
      <c r="GM1256" s="56"/>
      <c r="GN1256" s="56"/>
      <c r="GO1256" s="56"/>
      <c r="GP1256" s="56"/>
      <c r="GQ1256" s="56"/>
      <c r="GR1256" s="56"/>
      <c r="GS1256" s="56"/>
      <c r="GT1256" s="56"/>
      <c r="GU1256" s="56"/>
      <c r="GV1256" s="56"/>
      <c r="GW1256" s="56"/>
      <c r="GX1256" s="56"/>
      <c r="GY1256" s="56"/>
      <c r="GZ1256" s="56"/>
      <c r="HA1256" s="56"/>
      <c r="HB1256" s="56"/>
      <c r="HC1256" s="56"/>
      <c r="HD1256" s="56"/>
      <c r="HE1256" s="56"/>
      <c r="HF1256" s="56"/>
      <c r="HG1256" s="56"/>
      <c r="HH1256" s="56"/>
      <c r="HI1256" s="56"/>
      <c r="HJ1256" s="56"/>
      <c r="HK1256" s="56"/>
      <c r="HL1256" s="56"/>
      <c r="HM1256" s="56"/>
    </row>
    <row r="1257" spans="2:221" x14ac:dyDescent="0.25">
      <c r="B1257" s="56"/>
      <c r="C1257" s="56"/>
      <c r="D1257" s="56"/>
      <c r="E1257" s="56"/>
      <c r="F1257" s="56"/>
      <c r="G1257" s="56"/>
      <c r="H1257" s="56"/>
      <c r="I1257" s="56"/>
      <c r="J1257" s="56"/>
      <c r="K1257" s="56"/>
      <c r="L1257" s="56"/>
      <c r="M1257" s="56"/>
      <c r="N1257" s="56"/>
      <c r="O1257" s="56"/>
      <c r="P1257" s="56"/>
      <c r="Q1257" s="56"/>
      <c r="R1257" s="56"/>
      <c r="S1257" s="56"/>
      <c r="T1257" s="56"/>
      <c r="U1257" s="56"/>
      <c r="V1257" s="56"/>
      <c r="W1257" s="56"/>
      <c r="X1257" s="56"/>
      <c r="Y1257" s="56"/>
      <c r="Z1257" s="56"/>
      <c r="AA1257" s="56"/>
      <c r="AB1257" s="56"/>
      <c r="AC1257" s="56"/>
      <c r="AD1257" s="56"/>
      <c r="AE1257" s="56"/>
      <c r="AF1257" s="56"/>
      <c r="AG1257" s="56"/>
      <c r="AH1257" s="56"/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  <c r="AV1257" s="56"/>
      <c r="AW1257" s="56"/>
      <c r="AX1257" s="56"/>
      <c r="AY1257" s="56"/>
      <c r="AZ1257" s="56"/>
      <c r="BA1257" s="56"/>
      <c r="BB1257" s="56"/>
      <c r="BC1257" s="56"/>
      <c r="BD1257" s="56"/>
      <c r="BE1257" s="56"/>
      <c r="BF1257" s="56"/>
      <c r="BG1257" s="56"/>
      <c r="BH1257" s="56"/>
      <c r="BI1257" s="56"/>
      <c r="BJ1257" s="56"/>
      <c r="BK1257" s="56"/>
      <c r="BL1257" s="56"/>
      <c r="BM1257" s="56"/>
      <c r="BN1257" s="56"/>
      <c r="BO1257" s="56"/>
      <c r="BP1257" s="56"/>
      <c r="BQ1257" s="56"/>
      <c r="BR1257" s="56"/>
      <c r="BS1257" s="56"/>
      <c r="BT1257" s="56"/>
      <c r="BU1257" s="56"/>
      <c r="BV1257" s="56"/>
      <c r="BW1257" s="56"/>
      <c r="BX1257" s="56"/>
      <c r="BY1257" s="56"/>
      <c r="BZ1257" s="56"/>
      <c r="CA1257" s="56"/>
      <c r="CB1257" s="56"/>
      <c r="CC1257" s="56"/>
      <c r="CD1257" s="56"/>
      <c r="CE1257" s="56"/>
      <c r="CF1257" s="56"/>
      <c r="CG1257" s="56"/>
      <c r="CH1257" s="56"/>
      <c r="CI1257" s="56"/>
      <c r="CJ1257" s="56"/>
      <c r="CK1257" s="56"/>
      <c r="CL1257" s="56"/>
      <c r="CM1257" s="56"/>
      <c r="CN1257" s="56"/>
      <c r="CO1257" s="56"/>
      <c r="CP1257" s="56"/>
      <c r="CQ1257" s="56"/>
      <c r="CR1257" s="56"/>
      <c r="CS1257" s="56"/>
      <c r="CT1257" s="56"/>
      <c r="CU1257" s="56"/>
      <c r="CV1257" s="56"/>
      <c r="CW1257" s="56"/>
      <c r="CX1257" s="56"/>
      <c r="CY1257" s="56"/>
      <c r="CZ1257" s="56"/>
      <c r="DA1257" s="56"/>
      <c r="DB1257" s="56"/>
      <c r="DC1257" s="56"/>
      <c r="DD1257" s="56"/>
      <c r="DE1257" s="56"/>
      <c r="DF1257" s="56"/>
      <c r="DG1257" s="56"/>
      <c r="DH1257" s="56"/>
      <c r="DI1257" s="56"/>
      <c r="DJ1257" s="56"/>
      <c r="DK1257" s="56"/>
      <c r="DL1257" s="56"/>
      <c r="DM1257" s="56"/>
      <c r="DN1257" s="56"/>
      <c r="DO1257" s="56"/>
      <c r="DP1257" s="56"/>
      <c r="DQ1257" s="56"/>
      <c r="DR1257" s="56"/>
      <c r="DS1257" s="56"/>
      <c r="DT1257" s="56"/>
      <c r="DU1257" s="56"/>
      <c r="DV1257" s="56"/>
      <c r="DW1257" s="56"/>
      <c r="DX1257" s="56"/>
      <c r="DY1257" s="56"/>
      <c r="DZ1257" s="56"/>
      <c r="EA1257" s="56"/>
      <c r="EB1257" s="56"/>
      <c r="EC1257" s="56"/>
      <c r="ED1257" s="56"/>
      <c r="EE1257" s="56"/>
      <c r="EF1257" s="56"/>
      <c r="EG1257" s="56"/>
      <c r="EH1257" s="56"/>
      <c r="EI1257" s="56"/>
      <c r="EJ1257" s="56"/>
      <c r="EK1257" s="56"/>
      <c r="EL1257" s="56"/>
      <c r="EM1257" s="56"/>
      <c r="EN1257" s="56"/>
      <c r="EO1257" s="56"/>
      <c r="EP1257" s="56"/>
      <c r="EQ1257" s="56"/>
      <c r="ER1257" s="56"/>
      <c r="ES1257" s="56"/>
      <c r="ET1257" s="56"/>
      <c r="EU1257" s="56"/>
      <c r="EV1257" s="56"/>
      <c r="EW1257" s="56"/>
      <c r="EX1257" s="56"/>
      <c r="EY1257" s="56"/>
      <c r="EZ1257" s="56"/>
      <c r="FA1257" s="56"/>
      <c r="FB1257" s="56"/>
      <c r="FC1257" s="56"/>
      <c r="FD1257" s="56"/>
      <c r="FE1257" s="56"/>
      <c r="FF1257" s="56"/>
      <c r="FG1257" s="56"/>
      <c r="FH1257" s="56"/>
      <c r="FI1257" s="56"/>
      <c r="FJ1257" s="56"/>
      <c r="FK1257" s="56"/>
      <c r="FL1257" s="56"/>
      <c r="FM1257" s="56"/>
      <c r="FN1257" s="56"/>
      <c r="FO1257" s="56"/>
      <c r="FP1257" s="56"/>
      <c r="FQ1257" s="56"/>
      <c r="FR1257" s="56"/>
      <c r="FS1257" s="56"/>
      <c r="FT1257" s="56"/>
      <c r="FU1257" s="56"/>
      <c r="FV1257" s="56"/>
      <c r="FW1257" s="56"/>
      <c r="FX1257" s="56"/>
      <c r="FY1257" s="56"/>
      <c r="FZ1257" s="56"/>
      <c r="GA1257" s="56"/>
      <c r="GB1257" s="56"/>
      <c r="GC1257" s="56"/>
      <c r="GD1257" s="56"/>
      <c r="GE1257" s="56"/>
      <c r="GF1257" s="56"/>
      <c r="GG1257" s="56"/>
      <c r="GH1257" s="56"/>
      <c r="GI1257" s="56"/>
      <c r="GJ1257" s="56"/>
      <c r="GK1257" s="56"/>
      <c r="GL1257" s="56"/>
      <c r="GM1257" s="56"/>
      <c r="GN1257" s="56"/>
      <c r="GO1257" s="56"/>
      <c r="GP1257" s="56"/>
      <c r="GQ1257" s="56"/>
      <c r="GR1257" s="56"/>
      <c r="GS1257" s="56"/>
      <c r="GT1257" s="56"/>
      <c r="GU1257" s="56"/>
      <c r="GV1257" s="56"/>
      <c r="GW1257" s="56"/>
      <c r="GX1257" s="56"/>
      <c r="GY1257" s="56"/>
      <c r="GZ1257" s="56"/>
      <c r="HA1257" s="56"/>
      <c r="HB1257" s="56"/>
      <c r="HC1257" s="56"/>
      <c r="HD1257" s="56"/>
      <c r="HE1257" s="56"/>
      <c r="HF1257" s="56"/>
      <c r="HG1257" s="56"/>
      <c r="HH1257" s="56"/>
      <c r="HI1257" s="56"/>
      <c r="HJ1257" s="56"/>
      <c r="HK1257" s="56"/>
      <c r="HL1257" s="56"/>
      <c r="HM1257" s="56"/>
    </row>
    <row r="1258" spans="2:221" x14ac:dyDescent="0.25">
      <c r="B1258" s="56"/>
      <c r="C1258" s="56"/>
      <c r="D1258" s="56"/>
      <c r="E1258" s="56"/>
      <c r="F1258" s="56"/>
      <c r="G1258" s="56"/>
      <c r="H1258" s="56"/>
      <c r="I1258" s="56"/>
      <c r="J1258" s="56"/>
      <c r="K1258" s="56"/>
      <c r="L1258" s="56"/>
      <c r="M1258" s="56"/>
      <c r="N1258" s="56"/>
      <c r="O1258" s="56"/>
      <c r="P1258" s="56"/>
      <c r="Q1258" s="56"/>
      <c r="R1258" s="56"/>
      <c r="S1258" s="56"/>
      <c r="T1258" s="56"/>
      <c r="U1258" s="56"/>
      <c r="V1258" s="56"/>
      <c r="W1258" s="56"/>
      <c r="X1258" s="56"/>
      <c r="Y1258" s="56"/>
      <c r="Z1258" s="56"/>
      <c r="AA1258" s="56"/>
      <c r="AB1258" s="56"/>
      <c r="AC1258" s="56"/>
      <c r="AD1258" s="56"/>
      <c r="AE1258" s="56"/>
      <c r="AF1258" s="56"/>
      <c r="AG1258" s="56"/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  <c r="AY1258" s="56"/>
      <c r="AZ1258" s="56"/>
      <c r="BA1258" s="56"/>
      <c r="BB1258" s="56"/>
      <c r="BC1258" s="56"/>
      <c r="BD1258" s="56"/>
      <c r="BE1258" s="56"/>
      <c r="BF1258" s="56"/>
      <c r="BG1258" s="56"/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  <c r="BU1258" s="56"/>
      <c r="BV1258" s="56"/>
      <c r="BW1258" s="56"/>
      <c r="BX1258" s="56"/>
      <c r="BY1258" s="56"/>
      <c r="BZ1258" s="56"/>
      <c r="CA1258" s="56"/>
      <c r="CB1258" s="56"/>
      <c r="CC1258" s="56"/>
      <c r="CD1258" s="56"/>
      <c r="CE1258" s="56"/>
      <c r="CF1258" s="56"/>
      <c r="CG1258" s="56"/>
      <c r="CH1258" s="56"/>
      <c r="CI1258" s="56"/>
      <c r="CJ1258" s="56"/>
      <c r="CK1258" s="56"/>
      <c r="CL1258" s="56"/>
      <c r="CM1258" s="56"/>
      <c r="CN1258" s="56"/>
      <c r="CO1258" s="56"/>
      <c r="CP1258" s="56"/>
      <c r="CQ1258" s="56"/>
      <c r="CR1258" s="56"/>
      <c r="CS1258" s="56"/>
      <c r="CT1258" s="56"/>
      <c r="CU1258" s="56"/>
      <c r="CV1258" s="56"/>
      <c r="CW1258" s="56"/>
      <c r="CX1258" s="56"/>
      <c r="CY1258" s="56"/>
      <c r="CZ1258" s="56"/>
      <c r="DA1258" s="56"/>
      <c r="DB1258" s="56"/>
      <c r="DC1258" s="56"/>
      <c r="DD1258" s="56"/>
      <c r="DE1258" s="56"/>
      <c r="DF1258" s="56"/>
      <c r="DG1258" s="56"/>
      <c r="DH1258" s="56"/>
      <c r="DI1258" s="56"/>
      <c r="DJ1258" s="56"/>
      <c r="DK1258" s="56"/>
      <c r="DL1258" s="56"/>
      <c r="DM1258" s="56"/>
      <c r="DN1258" s="56"/>
      <c r="DO1258" s="56"/>
      <c r="DP1258" s="56"/>
      <c r="DQ1258" s="56"/>
      <c r="DR1258" s="56"/>
      <c r="DS1258" s="56"/>
      <c r="DT1258" s="56"/>
      <c r="DU1258" s="56"/>
      <c r="DV1258" s="56"/>
      <c r="DW1258" s="56"/>
      <c r="DX1258" s="56"/>
      <c r="DY1258" s="56"/>
      <c r="DZ1258" s="56"/>
      <c r="EA1258" s="56"/>
      <c r="EB1258" s="56"/>
      <c r="EC1258" s="56"/>
      <c r="ED1258" s="56"/>
      <c r="EE1258" s="56"/>
      <c r="EF1258" s="56"/>
      <c r="EG1258" s="56"/>
      <c r="EH1258" s="56"/>
      <c r="EI1258" s="56"/>
      <c r="EJ1258" s="56"/>
      <c r="EK1258" s="56"/>
      <c r="EL1258" s="56"/>
      <c r="EM1258" s="56"/>
      <c r="EN1258" s="56"/>
      <c r="EO1258" s="56"/>
      <c r="EP1258" s="56"/>
      <c r="EQ1258" s="56"/>
      <c r="ER1258" s="56"/>
      <c r="ES1258" s="56"/>
      <c r="ET1258" s="56"/>
      <c r="EU1258" s="56"/>
      <c r="EV1258" s="56"/>
      <c r="EW1258" s="56"/>
      <c r="EX1258" s="56"/>
      <c r="EY1258" s="56"/>
      <c r="EZ1258" s="56"/>
      <c r="FA1258" s="56"/>
      <c r="FB1258" s="56"/>
      <c r="FC1258" s="56"/>
      <c r="FD1258" s="56"/>
      <c r="FE1258" s="56"/>
      <c r="FF1258" s="56"/>
      <c r="FG1258" s="56"/>
      <c r="FH1258" s="56"/>
      <c r="FI1258" s="56"/>
      <c r="FJ1258" s="56"/>
      <c r="FK1258" s="56"/>
      <c r="FL1258" s="56"/>
      <c r="FM1258" s="56"/>
      <c r="FN1258" s="56"/>
      <c r="FO1258" s="56"/>
      <c r="FP1258" s="56"/>
      <c r="FQ1258" s="56"/>
      <c r="FR1258" s="56"/>
      <c r="FS1258" s="56"/>
      <c r="FT1258" s="56"/>
      <c r="FU1258" s="56"/>
      <c r="FV1258" s="56"/>
      <c r="FW1258" s="56"/>
      <c r="FX1258" s="56"/>
      <c r="FY1258" s="56"/>
      <c r="FZ1258" s="56"/>
      <c r="GA1258" s="56"/>
      <c r="GB1258" s="56"/>
      <c r="GC1258" s="56"/>
      <c r="GD1258" s="56"/>
      <c r="GE1258" s="56"/>
      <c r="GF1258" s="56"/>
      <c r="GG1258" s="56"/>
      <c r="GH1258" s="56"/>
      <c r="GI1258" s="56"/>
      <c r="GJ1258" s="56"/>
      <c r="GK1258" s="56"/>
      <c r="GL1258" s="56"/>
      <c r="GM1258" s="56"/>
      <c r="GN1258" s="56"/>
      <c r="GO1258" s="56"/>
      <c r="GP1258" s="56"/>
      <c r="GQ1258" s="56"/>
      <c r="GR1258" s="56"/>
      <c r="GS1258" s="56"/>
      <c r="GT1258" s="56"/>
      <c r="GU1258" s="56"/>
      <c r="GV1258" s="56"/>
      <c r="GW1258" s="56"/>
      <c r="GX1258" s="56"/>
      <c r="GY1258" s="56"/>
      <c r="GZ1258" s="56"/>
      <c r="HA1258" s="56"/>
      <c r="HB1258" s="56"/>
      <c r="HC1258" s="56"/>
      <c r="HD1258" s="56"/>
      <c r="HE1258" s="56"/>
      <c r="HF1258" s="56"/>
      <c r="HG1258" s="56"/>
      <c r="HH1258" s="56"/>
      <c r="HI1258" s="56"/>
      <c r="HJ1258" s="56"/>
      <c r="HK1258" s="56"/>
      <c r="HL1258" s="56"/>
      <c r="HM1258" s="56"/>
    </row>
    <row r="1259" spans="2:221" x14ac:dyDescent="0.25">
      <c r="B1259" s="56"/>
      <c r="C1259" s="56"/>
      <c r="D1259" s="56"/>
      <c r="E1259" s="56"/>
      <c r="F1259" s="56"/>
      <c r="G1259" s="56"/>
      <c r="H1259" s="56"/>
      <c r="I1259" s="56"/>
      <c r="J1259" s="56"/>
      <c r="K1259" s="56"/>
      <c r="L1259" s="56"/>
      <c r="M1259" s="56"/>
      <c r="N1259" s="56"/>
      <c r="O1259" s="56"/>
      <c r="P1259" s="56"/>
      <c r="Q1259" s="56"/>
      <c r="R1259" s="56"/>
      <c r="S1259" s="56"/>
      <c r="T1259" s="56"/>
      <c r="U1259" s="56"/>
      <c r="V1259" s="56"/>
      <c r="W1259" s="56"/>
      <c r="X1259" s="56"/>
      <c r="Y1259" s="56"/>
      <c r="Z1259" s="56"/>
      <c r="AA1259" s="56"/>
      <c r="AB1259" s="56"/>
      <c r="AC1259" s="56"/>
      <c r="AD1259" s="56"/>
      <c r="AE1259" s="56"/>
      <c r="AF1259" s="56"/>
      <c r="AG1259" s="56"/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  <c r="AY1259" s="56"/>
      <c r="AZ1259" s="56"/>
      <c r="BA1259" s="56"/>
      <c r="BB1259" s="56"/>
      <c r="BC1259" s="56"/>
      <c r="BD1259" s="56"/>
      <c r="BE1259" s="56"/>
      <c r="BF1259" s="56"/>
      <c r="BG1259" s="56"/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  <c r="BU1259" s="56"/>
      <c r="BV1259" s="56"/>
      <c r="BW1259" s="56"/>
      <c r="BX1259" s="56"/>
      <c r="BY1259" s="56"/>
      <c r="BZ1259" s="56"/>
      <c r="CA1259" s="56"/>
      <c r="CB1259" s="56"/>
      <c r="CC1259" s="56"/>
      <c r="CD1259" s="56"/>
      <c r="CE1259" s="56"/>
      <c r="CF1259" s="56"/>
      <c r="CG1259" s="56"/>
      <c r="CH1259" s="56"/>
      <c r="CI1259" s="56"/>
      <c r="CJ1259" s="56"/>
      <c r="CK1259" s="56"/>
      <c r="CL1259" s="56"/>
      <c r="CM1259" s="56"/>
      <c r="CN1259" s="56"/>
      <c r="CO1259" s="56"/>
      <c r="CP1259" s="56"/>
      <c r="CQ1259" s="56"/>
      <c r="CR1259" s="56"/>
      <c r="CS1259" s="56"/>
      <c r="CT1259" s="56"/>
      <c r="CU1259" s="56"/>
      <c r="CV1259" s="56"/>
      <c r="CW1259" s="56"/>
      <c r="CX1259" s="56"/>
      <c r="CY1259" s="56"/>
      <c r="CZ1259" s="56"/>
      <c r="DA1259" s="56"/>
      <c r="DB1259" s="56"/>
      <c r="DC1259" s="56"/>
      <c r="DD1259" s="56"/>
      <c r="DE1259" s="56"/>
      <c r="DF1259" s="56"/>
      <c r="DG1259" s="56"/>
      <c r="DH1259" s="56"/>
      <c r="DI1259" s="56"/>
      <c r="DJ1259" s="56"/>
      <c r="DK1259" s="56"/>
      <c r="DL1259" s="56"/>
      <c r="DM1259" s="56"/>
      <c r="DN1259" s="56"/>
      <c r="DO1259" s="56"/>
      <c r="DP1259" s="56"/>
      <c r="DQ1259" s="56"/>
      <c r="DR1259" s="56"/>
      <c r="DS1259" s="56"/>
      <c r="DT1259" s="56"/>
      <c r="DU1259" s="56"/>
      <c r="DV1259" s="56"/>
      <c r="DW1259" s="56"/>
      <c r="DX1259" s="56"/>
      <c r="DY1259" s="56"/>
      <c r="DZ1259" s="56"/>
      <c r="EA1259" s="56"/>
      <c r="EB1259" s="56"/>
      <c r="EC1259" s="56"/>
      <c r="ED1259" s="56"/>
      <c r="EE1259" s="56"/>
      <c r="EF1259" s="56"/>
      <c r="EG1259" s="56"/>
      <c r="EH1259" s="56"/>
      <c r="EI1259" s="56"/>
      <c r="EJ1259" s="56"/>
      <c r="EK1259" s="56"/>
      <c r="EL1259" s="56"/>
      <c r="EM1259" s="56"/>
      <c r="EN1259" s="56"/>
      <c r="EO1259" s="56"/>
      <c r="EP1259" s="56"/>
      <c r="EQ1259" s="56"/>
      <c r="ER1259" s="56"/>
      <c r="ES1259" s="56"/>
      <c r="ET1259" s="56"/>
      <c r="EU1259" s="56"/>
      <c r="EV1259" s="56"/>
      <c r="EW1259" s="56"/>
      <c r="EX1259" s="56"/>
      <c r="EY1259" s="56"/>
      <c r="EZ1259" s="56"/>
      <c r="FA1259" s="56"/>
      <c r="FB1259" s="56"/>
      <c r="FC1259" s="56"/>
      <c r="FD1259" s="56"/>
      <c r="FE1259" s="56"/>
      <c r="FF1259" s="56"/>
      <c r="FG1259" s="56"/>
      <c r="FH1259" s="56"/>
      <c r="FI1259" s="56"/>
      <c r="FJ1259" s="56"/>
      <c r="FK1259" s="56"/>
      <c r="FL1259" s="56"/>
      <c r="FM1259" s="56"/>
      <c r="FN1259" s="56"/>
      <c r="FO1259" s="56"/>
      <c r="FP1259" s="56"/>
      <c r="FQ1259" s="56"/>
      <c r="FR1259" s="56"/>
      <c r="FS1259" s="56"/>
      <c r="FT1259" s="56"/>
      <c r="FU1259" s="56"/>
      <c r="FV1259" s="56"/>
      <c r="FW1259" s="56"/>
      <c r="FX1259" s="56"/>
      <c r="FY1259" s="56"/>
      <c r="FZ1259" s="56"/>
      <c r="GA1259" s="56"/>
      <c r="GB1259" s="56"/>
      <c r="GC1259" s="56"/>
      <c r="GD1259" s="56"/>
      <c r="GE1259" s="56"/>
      <c r="GF1259" s="56"/>
      <c r="GG1259" s="56"/>
      <c r="GH1259" s="56"/>
      <c r="GI1259" s="56"/>
      <c r="GJ1259" s="56"/>
      <c r="GK1259" s="56"/>
      <c r="GL1259" s="56"/>
      <c r="GM1259" s="56"/>
      <c r="GN1259" s="56"/>
      <c r="GO1259" s="56"/>
      <c r="GP1259" s="56"/>
      <c r="GQ1259" s="56"/>
      <c r="GR1259" s="56"/>
      <c r="GS1259" s="56"/>
      <c r="GT1259" s="56"/>
      <c r="GU1259" s="56"/>
      <c r="GV1259" s="56"/>
      <c r="GW1259" s="56"/>
      <c r="GX1259" s="56"/>
      <c r="GY1259" s="56"/>
      <c r="GZ1259" s="56"/>
      <c r="HA1259" s="56"/>
      <c r="HB1259" s="56"/>
      <c r="HC1259" s="56"/>
      <c r="HD1259" s="56"/>
      <c r="HE1259" s="56"/>
      <c r="HF1259" s="56"/>
      <c r="HG1259" s="56"/>
      <c r="HH1259" s="56"/>
      <c r="HI1259" s="56"/>
      <c r="HJ1259" s="56"/>
      <c r="HK1259" s="56"/>
      <c r="HL1259" s="56"/>
      <c r="HM1259" s="56"/>
    </row>
    <row r="1260" spans="2:221" x14ac:dyDescent="0.25">
      <c r="B1260" s="56"/>
      <c r="C1260" s="56"/>
      <c r="D1260" s="56"/>
      <c r="E1260" s="56"/>
      <c r="F1260" s="56"/>
      <c r="G1260" s="56"/>
      <c r="H1260" s="56"/>
      <c r="I1260" s="56"/>
      <c r="J1260" s="56"/>
      <c r="K1260" s="56"/>
      <c r="L1260" s="56"/>
      <c r="M1260" s="56"/>
      <c r="N1260" s="56"/>
      <c r="O1260" s="56"/>
      <c r="P1260" s="56"/>
      <c r="Q1260" s="56"/>
      <c r="R1260" s="56"/>
      <c r="S1260" s="56"/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  <c r="AD1260" s="56"/>
      <c r="AE1260" s="56"/>
      <c r="AF1260" s="56"/>
      <c r="AG1260" s="56"/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  <c r="AY1260" s="56"/>
      <c r="AZ1260" s="56"/>
      <c r="BA1260" s="56"/>
      <c r="BB1260" s="56"/>
      <c r="BC1260" s="56"/>
      <c r="BD1260" s="56"/>
      <c r="BE1260" s="56"/>
      <c r="BF1260" s="56"/>
      <c r="BG1260" s="56"/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  <c r="BU1260" s="56"/>
      <c r="BV1260" s="56"/>
      <c r="BW1260" s="56"/>
      <c r="BX1260" s="56"/>
      <c r="BY1260" s="56"/>
      <c r="BZ1260" s="56"/>
      <c r="CA1260" s="56"/>
      <c r="CB1260" s="56"/>
      <c r="CC1260" s="56"/>
      <c r="CD1260" s="56"/>
      <c r="CE1260" s="56"/>
      <c r="CF1260" s="56"/>
      <c r="CG1260" s="56"/>
      <c r="CH1260" s="56"/>
      <c r="CI1260" s="56"/>
      <c r="CJ1260" s="56"/>
      <c r="CK1260" s="56"/>
      <c r="CL1260" s="56"/>
      <c r="CM1260" s="56"/>
      <c r="CN1260" s="56"/>
      <c r="CO1260" s="56"/>
      <c r="CP1260" s="56"/>
      <c r="CQ1260" s="56"/>
      <c r="CR1260" s="56"/>
      <c r="CS1260" s="56"/>
      <c r="CT1260" s="56"/>
      <c r="CU1260" s="56"/>
      <c r="CV1260" s="56"/>
      <c r="CW1260" s="56"/>
      <c r="CX1260" s="56"/>
      <c r="CY1260" s="56"/>
      <c r="CZ1260" s="56"/>
      <c r="DA1260" s="56"/>
      <c r="DB1260" s="56"/>
      <c r="DC1260" s="56"/>
      <c r="DD1260" s="56"/>
      <c r="DE1260" s="56"/>
      <c r="DF1260" s="56"/>
      <c r="DG1260" s="56"/>
      <c r="DH1260" s="56"/>
      <c r="DI1260" s="56"/>
      <c r="DJ1260" s="56"/>
      <c r="DK1260" s="56"/>
      <c r="DL1260" s="56"/>
      <c r="DM1260" s="56"/>
      <c r="DN1260" s="56"/>
      <c r="DO1260" s="56"/>
      <c r="DP1260" s="56"/>
      <c r="DQ1260" s="56"/>
      <c r="DR1260" s="56"/>
      <c r="DS1260" s="56"/>
      <c r="DT1260" s="56"/>
      <c r="DU1260" s="56"/>
      <c r="DV1260" s="56"/>
      <c r="DW1260" s="56"/>
      <c r="DX1260" s="56"/>
      <c r="DY1260" s="56"/>
      <c r="DZ1260" s="56"/>
      <c r="EA1260" s="56"/>
      <c r="EB1260" s="56"/>
      <c r="EC1260" s="56"/>
      <c r="ED1260" s="56"/>
      <c r="EE1260" s="56"/>
      <c r="EF1260" s="56"/>
      <c r="EG1260" s="56"/>
      <c r="EH1260" s="56"/>
      <c r="EI1260" s="56"/>
      <c r="EJ1260" s="56"/>
      <c r="EK1260" s="56"/>
      <c r="EL1260" s="56"/>
      <c r="EM1260" s="56"/>
      <c r="EN1260" s="56"/>
      <c r="EO1260" s="56"/>
      <c r="EP1260" s="56"/>
      <c r="EQ1260" s="56"/>
      <c r="ER1260" s="56"/>
      <c r="ES1260" s="56"/>
      <c r="ET1260" s="56"/>
      <c r="EU1260" s="56"/>
      <c r="EV1260" s="56"/>
      <c r="EW1260" s="56"/>
      <c r="EX1260" s="56"/>
      <c r="EY1260" s="56"/>
      <c r="EZ1260" s="56"/>
      <c r="FA1260" s="56"/>
      <c r="FB1260" s="56"/>
      <c r="FC1260" s="56"/>
      <c r="FD1260" s="56"/>
      <c r="FE1260" s="56"/>
      <c r="FF1260" s="56"/>
      <c r="FG1260" s="56"/>
      <c r="FH1260" s="56"/>
      <c r="FI1260" s="56"/>
      <c r="FJ1260" s="56"/>
      <c r="FK1260" s="56"/>
      <c r="FL1260" s="56"/>
      <c r="FM1260" s="56"/>
      <c r="FN1260" s="56"/>
      <c r="FO1260" s="56"/>
      <c r="FP1260" s="56"/>
      <c r="FQ1260" s="56"/>
      <c r="FR1260" s="56"/>
      <c r="FS1260" s="56"/>
      <c r="FT1260" s="56"/>
      <c r="FU1260" s="56"/>
      <c r="FV1260" s="56"/>
      <c r="FW1260" s="56"/>
      <c r="FX1260" s="56"/>
      <c r="FY1260" s="56"/>
      <c r="FZ1260" s="56"/>
      <c r="GA1260" s="56"/>
      <c r="GB1260" s="56"/>
      <c r="GC1260" s="56"/>
      <c r="GD1260" s="56"/>
      <c r="GE1260" s="56"/>
      <c r="GF1260" s="56"/>
      <c r="GG1260" s="56"/>
      <c r="GH1260" s="56"/>
      <c r="GI1260" s="56"/>
      <c r="GJ1260" s="56"/>
      <c r="GK1260" s="56"/>
      <c r="GL1260" s="56"/>
      <c r="GM1260" s="56"/>
      <c r="GN1260" s="56"/>
      <c r="GO1260" s="56"/>
      <c r="GP1260" s="56"/>
      <c r="GQ1260" s="56"/>
      <c r="GR1260" s="56"/>
      <c r="GS1260" s="56"/>
      <c r="GT1260" s="56"/>
      <c r="GU1260" s="56"/>
      <c r="GV1260" s="56"/>
      <c r="GW1260" s="56"/>
      <c r="GX1260" s="56"/>
      <c r="GY1260" s="56"/>
      <c r="GZ1260" s="56"/>
      <c r="HA1260" s="56"/>
      <c r="HB1260" s="56"/>
      <c r="HC1260" s="56"/>
      <c r="HD1260" s="56"/>
      <c r="HE1260" s="56"/>
      <c r="HF1260" s="56"/>
      <c r="HG1260" s="56"/>
      <c r="HH1260" s="56"/>
      <c r="HI1260" s="56"/>
      <c r="HJ1260" s="56"/>
      <c r="HK1260" s="56"/>
      <c r="HL1260" s="56"/>
      <c r="HM1260" s="56"/>
    </row>
    <row r="1261" spans="2:221" x14ac:dyDescent="0.25">
      <c r="B1261" s="56"/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/>
      <c r="BF1261" s="56"/>
      <c r="BG1261" s="56"/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56"/>
      <c r="BZ1261" s="56"/>
      <c r="CA1261" s="56"/>
      <c r="CB1261" s="56"/>
      <c r="CC1261" s="56"/>
      <c r="CD1261" s="56"/>
      <c r="CE1261" s="56"/>
      <c r="CF1261" s="56"/>
      <c r="CG1261" s="56"/>
      <c r="CH1261" s="56"/>
      <c r="CI1261" s="56"/>
      <c r="CJ1261" s="56"/>
      <c r="CK1261" s="56"/>
      <c r="CL1261" s="56"/>
      <c r="CM1261" s="56"/>
      <c r="CN1261" s="56"/>
      <c r="CO1261" s="56"/>
      <c r="CP1261" s="56"/>
      <c r="CQ1261" s="56"/>
      <c r="CR1261" s="56"/>
      <c r="CS1261" s="56"/>
      <c r="CT1261" s="56"/>
      <c r="CU1261" s="56"/>
      <c r="CV1261" s="56"/>
      <c r="CW1261" s="56"/>
      <c r="CX1261" s="56"/>
      <c r="CY1261" s="56"/>
      <c r="CZ1261" s="56"/>
      <c r="DA1261" s="56"/>
      <c r="DB1261" s="56"/>
      <c r="DC1261" s="56"/>
      <c r="DD1261" s="56"/>
      <c r="DE1261" s="56"/>
      <c r="DF1261" s="56"/>
      <c r="DG1261" s="56"/>
      <c r="DH1261" s="56"/>
      <c r="DI1261" s="56"/>
      <c r="DJ1261" s="56"/>
      <c r="DK1261" s="56"/>
      <c r="DL1261" s="56"/>
      <c r="DM1261" s="56"/>
      <c r="DN1261" s="56"/>
      <c r="DO1261" s="56"/>
      <c r="DP1261" s="56"/>
      <c r="DQ1261" s="56"/>
      <c r="DR1261" s="56"/>
      <c r="DS1261" s="56"/>
      <c r="DT1261" s="56"/>
      <c r="DU1261" s="56"/>
      <c r="DV1261" s="56"/>
      <c r="DW1261" s="56"/>
      <c r="DX1261" s="56"/>
      <c r="DY1261" s="56"/>
      <c r="DZ1261" s="56"/>
      <c r="EA1261" s="56"/>
      <c r="EB1261" s="56"/>
      <c r="EC1261" s="56"/>
      <c r="ED1261" s="56"/>
      <c r="EE1261" s="56"/>
      <c r="EF1261" s="56"/>
      <c r="EG1261" s="56"/>
      <c r="EH1261" s="56"/>
      <c r="EI1261" s="56"/>
      <c r="EJ1261" s="56"/>
      <c r="EK1261" s="56"/>
      <c r="EL1261" s="56"/>
      <c r="EM1261" s="56"/>
      <c r="EN1261" s="56"/>
      <c r="EO1261" s="56"/>
      <c r="EP1261" s="56"/>
      <c r="EQ1261" s="56"/>
      <c r="ER1261" s="56"/>
      <c r="ES1261" s="56"/>
      <c r="ET1261" s="56"/>
      <c r="EU1261" s="56"/>
      <c r="EV1261" s="56"/>
      <c r="EW1261" s="56"/>
      <c r="EX1261" s="56"/>
      <c r="EY1261" s="56"/>
      <c r="EZ1261" s="56"/>
      <c r="FA1261" s="56"/>
      <c r="FB1261" s="56"/>
      <c r="FC1261" s="56"/>
      <c r="FD1261" s="56"/>
      <c r="FE1261" s="56"/>
      <c r="FF1261" s="56"/>
      <c r="FG1261" s="56"/>
      <c r="FH1261" s="56"/>
      <c r="FI1261" s="56"/>
      <c r="FJ1261" s="56"/>
      <c r="FK1261" s="56"/>
      <c r="FL1261" s="56"/>
      <c r="FM1261" s="56"/>
      <c r="FN1261" s="56"/>
      <c r="FO1261" s="56"/>
      <c r="FP1261" s="56"/>
      <c r="FQ1261" s="56"/>
      <c r="FR1261" s="56"/>
      <c r="FS1261" s="56"/>
      <c r="FT1261" s="56"/>
      <c r="FU1261" s="56"/>
      <c r="FV1261" s="56"/>
      <c r="FW1261" s="56"/>
      <c r="FX1261" s="56"/>
      <c r="FY1261" s="56"/>
      <c r="FZ1261" s="56"/>
      <c r="GA1261" s="56"/>
      <c r="GB1261" s="56"/>
      <c r="GC1261" s="56"/>
      <c r="GD1261" s="56"/>
      <c r="GE1261" s="56"/>
      <c r="GF1261" s="56"/>
      <c r="GG1261" s="56"/>
      <c r="GH1261" s="56"/>
      <c r="GI1261" s="56"/>
      <c r="GJ1261" s="56"/>
      <c r="GK1261" s="56"/>
      <c r="GL1261" s="56"/>
      <c r="GM1261" s="56"/>
      <c r="GN1261" s="56"/>
      <c r="GO1261" s="56"/>
      <c r="GP1261" s="56"/>
      <c r="GQ1261" s="56"/>
      <c r="GR1261" s="56"/>
      <c r="GS1261" s="56"/>
      <c r="GT1261" s="56"/>
      <c r="GU1261" s="56"/>
      <c r="GV1261" s="56"/>
      <c r="GW1261" s="56"/>
      <c r="GX1261" s="56"/>
      <c r="GY1261" s="56"/>
      <c r="GZ1261" s="56"/>
      <c r="HA1261" s="56"/>
      <c r="HB1261" s="56"/>
      <c r="HC1261" s="56"/>
      <c r="HD1261" s="56"/>
      <c r="HE1261" s="56"/>
      <c r="HF1261" s="56"/>
      <c r="HG1261" s="56"/>
      <c r="HH1261" s="56"/>
      <c r="HI1261" s="56"/>
      <c r="HJ1261" s="56"/>
      <c r="HK1261" s="56"/>
      <c r="HL1261" s="56"/>
      <c r="HM1261" s="56"/>
    </row>
    <row r="1262" spans="2:221" x14ac:dyDescent="0.25">
      <c r="B1262" s="56"/>
      <c r="C1262" s="56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6"/>
      <c r="O1262" s="56"/>
      <c r="P1262" s="56"/>
      <c r="Q1262" s="56"/>
      <c r="R1262" s="56"/>
      <c r="S1262" s="56"/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  <c r="AD1262" s="56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  <c r="AY1262" s="56"/>
      <c r="AZ1262" s="56"/>
      <c r="BA1262" s="56"/>
      <c r="BB1262" s="56"/>
      <c r="BC1262" s="56"/>
      <c r="BD1262" s="56"/>
      <c r="BE1262" s="56"/>
      <c r="BF1262" s="56"/>
      <c r="BG1262" s="56"/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  <c r="BU1262" s="56"/>
      <c r="BV1262" s="56"/>
      <c r="BW1262" s="56"/>
      <c r="BX1262" s="56"/>
      <c r="BY1262" s="56"/>
      <c r="BZ1262" s="56"/>
      <c r="CA1262" s="56"/>
      <c r="CB1262" s="56"/>
      <c r="CC1262" s="56"/>
      <c r="CD1262" s="56"/>
      <c r="CE1262" s="56"/>
      <c r="CF1262" s="56"/>
      <c r="CG1262" s="56"/>
      <c r="CH1262" s="56"/>
      <c r="CI1262" s="56"/>
      <c r="CJ1262" s="56"/>
      <c r="CK1262" s="56"/>
      <c r="CL1262" s="56"/>
      <c r="CM1262" s="56"/>
      <c r="CN1262" s="56"/>
      <c r="CO1262" s="56"/>
      <c r="CP1262" s="56"/>
      <c r="CQ1262" s="56"/>
      <c r="CR1262" s="56"/>
      <c r="CS1262" s="56"/>
      <c r="CT1262" s="56"/>
      <c r="CU1262" s="56"/>
      <c r="CV1262" s="56"/>
      <c r="CW1262" s="56"/>
      <c r="CX1262" s="56"/>
      <c r="CY1262" s="56"/>
      <c r="CZ1262" s="56"/>
      <c r="DA1262" s="56"/>
      <c r="DB1262" s="56"/>
      <c r="DC1262" s="56"/>
      <c r="DD1262" s="56"/>
      <c r="DE1262" s="56"/>
      <c r="DF1262" s="56"/>
      <c r="DG1262" s="56"/>
      <c r="DH1262" s="56"/>
      <c r="DI1262" s="56"/>
      <c r="DJ1262" s="56"/>
      <c r="DK1262" s="56"/>
      <c r="DL1262" s="56"/>
      <c r="DM1262" s="56"/>
      <c r="DN1262" s="56"/>
      <c r="DO1262" s="56"/>
      <c r="DP1262" s="56"/>
      <c r="DQ1262" s="56"/>
      <c r="DR1262" s="56"/>
      <c r="DS1262" s="56"/>
      <c r="DT1262" s="56"/>
      <c r="DU1262" s="56"/>
      <c r="DV1262" s="56"/>
      <c r="DW1262" s="56"/>
      <c r="DX1262" s="56"/>
      <c r="DY1262" s="56"/>
      <c r="DZ1262" s="56"/>
      <c r="EA1262" s="56"/>
      <c r="EB1262" s="56"/>
      <c r="EC1262" s="56"/>
      <c r="ED1262" s="56"/>
      <c r="EE1262" s="56"/>
      <c r="EF1262" s="56"/>
      <c r="EG1262" s="56"/>
      <c r="EH1262" s="56"/>
      <c r="EI1262" s="56"/>
      <c r="EJ1262" s="56"/>
      <c r="EK1262" s="56"/>
      <c r="EL1262" s="56"/>
      <c r="EM1262" s="56"/>
      <c r="EN1262" s="56"/>
      <c r="EO1262" s="56"/>
      <c r="EP1262" s="56"/>
      <c r="EQ1262" s="56"/>
      <c r="ER1262" s="56"/>
      <c r="ES1262" s="56"/>
      <c r="ET1262" s="56"/>
      <c r="EU1262" s="56"/>
      <c r="EV1262" s="56"/>
      <c r="EW1262" s="56"/>
      <c r="EX1262" s="56"/>
      <c r="EY1262" s="56"/>
      <c r="EZ1262" s="56"/>
      <c r="FA1262" s="56"/>
      <c r="FB1262" s="56"/>
      <c r="FC1262" s="56"/>
      <c r="FD1262" s="56"/>
      <c r="FE1262" s="56"/>
      <c r="FF1262" s="56"/>
      <c r="FG1262" s="56"/>
      <c r="FH1262" s="56"/>
      <c r="FI1262" s="56"/>
      <c r="FJ1262" s="56"/>
      <c r="FK1262" s="56"/>
      <c r="FL1262" s="56"/>
      <c r="FM1262" s="56"/>
      <c r="FN1262" s="56"/>
      <c r="FO1262" s="56"/>
      <c r="FP1262" s="56"/>
      <c r="FQ1262" s="56"/>
      <c r="FR1262" s="56"/>
      <c r="FS1262" s="56"/>
      <c r="FT1262" s="56"/>
      <c r="FU1262" s="56"/>
      <c r="FV1262" s="56"/>
      <c r="FW1262" s="56"/>
      <c r="FX1262" s="56"/>
      <c r="FY1262" s="56"/>
      <c r="FZ1262" s="56"/>
      <c r="GA1262" s="56"/>
      <c r="GB1262" s="56"/>
      <c r="GC1262" s="56"/>
      <c r="GD1262" s="56"/>
      <c r="GE1262" s="56"/>
      <c r="GF1262" s="56"/>
      <c r="GG1262" s="56"/>
      <c r="GH1262" s="56"/>
      <c r="GI1262" s="56"/>
      <c r="GJ1262" s="56"/>
      <c r="GK1262" s="56"/>
      <c r="GL1262" s="56"/>
      <c r="GM1262" s="56"/>
      <c r="GN1262" s="56"/>
      <c r="GO1262" s="56"/>
      <c r="GP1262" s="56"/>
      <c r="GQ1262" s="56"/>
      <c r="GR1262" s="56"/>
      <c r="GS1262" s="56"/>
      <c r="GT1262" s="56"/>
      <c r="GU1262" s="56"/>
      <c r="GV1262" s="56"/>
      <c r="GW1262" s="56"/>
      <c r="GX1262" s="56"/>
      <c r="GY1262" s="56"/>
      <c r="GZ1262" s="56"/>
      <c r="HA1262" s="56"/>
      <c r="HB1262" s="56"/>
      <c r="HC1262" s="56"/>
      <c r="HD1262" s="56"/>
      <c r="HE1262" s="56"/>
      <c r="HF1262" s="56"/>
      <c r="HG1262" s="56"/>
      <c r="HH1262" s="56"/>
      <c r="HI1262" s="56"/>
      <c r="HJ1262" s="56"/>
      <c r="HK1262" s="56"/>
      <c r="HL1262" s="56"/>
      <c r="HM1262" s="56"/>
    </row>
    <row r="1263" spans="2:221" x14ac:dyDescent="0.25">
      <c r="B1263" s="56"/>
      <c r="C1263" s="56"/>
      <c r="D1263" s="56"/>
      <c r="E1263" s="56"/>
      <c r="F1263" s="56"/>
      <c r="G1263" s="56"/>
      <c r="H1263" s="56"/>
      <c r="I1263" s="56"/>
      <c r="J1263" s="56"/>
      <c r="K1263" s="56"/>
      <c r="L1263" s="56"/>
      <c r="M1263" s="56"/>
      <c r="N1263" s="56"/>
      <c r="O1263" s="56"/>
      <c r="P1263" s="56"/>
      <c r="Q1263" s="56"/>
      <c r="R1263" s="56"/>
      <c r="S1263" s="56"/>
      <c r="T1263" s="56"/>
      <c r="U1263" s="56"/>
      <c r="V1263" s="56"/>
      <c r="W1263" s="56"/>
      <c r="X1263" s="56"/>
      <c r="Y1263" s="56"/>
      <c r="Z1263" s="56"/>
      <c r="AA1263" s="56"/>
      <c r="AB1263" s="56"/>
      <c r="AC1263" s="56"/>
      <c r="AD1263" s="56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  <c r="AY1263" s="56"/>
      <c r="AZ1263" s="56"/>
      <c r="BA1263" s="56"/>
      <c r="BB1263" s="56"/>
      <c r="BC1263" s="56"/>
      <c r="BD1263" s="56"/>
      <c r="BE1263" s="56"/>
      <c r="BF1263" s="56"/>
      <c r="BG1263" s="56"/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  <c r="BU1263" s="56"/>
      <c r="BV1263" s="56"/>
      <c r="BW1263" s="56"/>
      <c r="BX1263" s="56"/>
      <c r="BY1263" s="56"/>
      <c r="BZ1263" s="56"/>
      <c r="CA1263" s="56"/>
      <c r="CB1263" s="56"/>
      <c r="CC1263" s="56"/>
      <c r="CD1263" s="56"/>
      <c r="CE1263" s="56"/>
      <c r="CF1263" s="56"/>
      <c r="CG1263" s="56"/>
      <c r="CH1263" s="56"/>
      <c r="CI1263" s="56"/>
      <c r="CJ1263" s="56"/>
      <c r="CK1263" s="56"/>
      <c r="CL1263" s="56"/>
      <c r="CM1263" s="56"/>
      <c r="CN1263" s="56"/>
      <c r="CO1263" s="56"/>
      <c r="CP1263" s="56"/>
      <c r="CQ1263" s="56"/>
      <c r="CR1263" s="56"/>
      <c r="CS1263" s="56"/>
      <c r="CT1263" s="56"/>
      <c r="CU1263" s="56"/>
      <c r="CV1263" s="56"/>
      <c r="CW1263" s="56"/>
      <c r="CX1263" s="56"/>
      <c r="CY1263" s="56"/>
      <c r="CZ1263" s="56"/>
      <c r="DA1263" s="56"/>
      <c r="DB1263" s="56"/>
      <c r="DC1263" s="56"/>
      <c r="DD1263" s="56"/>
      <c r="DE1263" s="56"/>
      <c r="DF1263" s="56"/>
      <c r="DG1263" s="56"/>
      <c r="DH1263" s="56"/>
      <c r="DI1263" s="56"/>
      <c r="DJ1263" s="56"/>
      <c r="DK1263" s="56"/>
      <c r="DL1263" s="56"/>
      <c r="DM1263" s="56"/>
      <c r="DN1263" s="56"/>
      <c r="DO1263" s="56"/>
      <c r="DP1263" s="56"/>
      <c r="DQ1263" s="56"/>
      <c r="DR1263" s="56"/>
      <c r="DS1263" s="56"/>
      <c r="DT1263" s="56"/>
      <c r="DU1263" s="56"/>
      <c r="DV1263" s="56"/>
      <c r="DW1263" s="56"/>
      <c r="DX1263" s="56"/>
      <c r="DY1263" s="56"/>
      <c r="DZ1263" s="56"/>
      <c r="EA1263" s="56"/>
      <c r="EB1263" s="56"/>
      <c r="EC1263" s="56"/>
      <c r="ED1263" s="56"/>
      <c r="EE1263" s="56"/>
      <c r="EF1263" s="56"/>
      <c r="EG1263" s="56"/>
      <c r="EH1263" s="56"/>
      <c r="EI1263" s="56"/>
      <c r="EJ1263" s="56"/>
      <c r="EK1263" s="56"/>
      <c r="EL1263" s="56"/>
      <c r="EM1263" s="56"/>
      <c r="EN1263" s="56"/>
      <c r="EO1263" s="56"/>
      <c r="EP1263" s="56"/>
      <c r="EQ1263" s="56"/>
      <c r="ER1263" s="56"/>
      <c r="ES1263" s="56"/>
      <c r="ET1263" s="56"/>
      <c r="EU1263" s="56"/>
      <c r="EV1263" s="56"/>
      <c r="EW1263" s="56"/>
      <c r="EX1263" s="56"/>
      <c r="EY1263" s="56"/>
      <c r="EZ1263" s="56"/>
      <c r="FA1263" s="56"/>
      <c r="FB1263" s="56"/>
      <c r="FC1263" s="56"/>
      <c r="FD1263" s="56"/>
      <c r="FE1263" s="56"/>
      <c r="FF1263" s="56"/>
      <c r="FG1263" s="56"/>
      <c r="FH1263" s="56"/>
      <c r="FI1263" s="56"/>
      <c r="FJ1263" s="56"/>
      <c r="FK1263" s="56"/>
      <c r="FL1263" s="56"/>
      <c r="FM1263" s="56"/>
      <c r="FN1263" s="56"/>
      <c r="FO1263" s="56"/>
      <c r="FP1263" s="56"/>
      <c r="FQ1263" s="56"/>
      <c r="FR1263" s="56"/>
      <c r="FS1263" s="56"/>
      <c r="FT1263" s="56"/>
      <c r="FU1263" s="56"/>
      <c r="FV1263" s="56"/>
      <c r="FW1263" s="56"/>
      <c r="FX1263" s="56"/>
      <c r="FY1263" s="56"/>
      <c r="FZ1263" s="56"/>
      <c r="GA1263" s="56"/>
      <c r="GB1263" s="56"/>
      <c r="GC1263" s="56"/>
      <c r="GD1263" s="56"/>
      <c r="GE1263" s="56"/>
      <c r="GF1263" s="56"/>
      <c r="GG1263" s="56"/>
      <c r="GH1263" s="56"/>
      <c r="GI1263" s="56"/>
      <c r="GJ1263" s="56"/>
      <c r="GK1263" s="56"/>
      <c r="GL1263" s="56"/>
      <c r="GM1263" s="56"/>
      <c r="GN1263" s="56"/>
      <c r="GO1263" s="56"/>
      <c r="GP1263" s="56"/>
      <c r="GQ1263" s="56"/>
      <c r="GR1263" s="56"/>
      <c r="GS1263" s="56"/>
      <c r="GT1263" s="56"/>
      <c r="GU1263" s="56"/>
      <c r="GV1263" s="56"/>
      <c r="GW1263" s="56"/>
      <c r="GX1263" s="56"/>
      <c r="GY1263" s="56"/>
      <c r="GZ1263" s="56"/>
      <c r="HA1263" s="56"/>
      <c r="HB1263" s="56"/>
      <c r="HC1263" s="56"/>
      <c r="HD1263" s="56"/>
      <c r="HE1263" s="56"/>
      <c r="HF1263" s="56"/>
      <c r="HG1263" s="56"/>
      <c r="HH1263" s="56"/>
      <c r="HI1263" s="56"/>
      <c r="HJ1263" s="56"/>
      <c r="HK1263" s="56"/>
      <c r="HL1263" s="56"/>
      <c r="HM1263" s="56"/>
    </row>
    <row r="1264" spans="2:221" x14ac:dyDescent="0.25">
      <c r="B1264" s="56"/>
      <c r="C1264" s="56"/>
      <c r="D1264" s="56"/>
      <c r="E1264" s="56"/>
      <c r="F1264" s="56"/>
      <c r="G1264" s="56"/>
      <c r="H1264" s="56"/>
      <c r="I1264" s="56"/>
      <c r="J1264" s="56"/>
      <c r="K1264" s="56"/>
      <c r="L1264" s="56"/>
      <c r="M1264" s="56"/>
      <c r="N1264" s="56"/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/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56"/>
      <c r="BZ1264" s="56"/>
      <c r="CA1264" s="56"/>
      <c r="CB1264" s="56"/>
      <c r="CC1264" s="56"/>
      <c r="CD1264" s="56"/>
      <c r="CE1264" s="56"/>
      <c r="CF1264" s="56"/>
      <c r="CG1264" s="56"/>
      <c r="CH1264" s="56"/>
      <c r="CI1264" s="56"/>
      <c r="CJ1264" s="56"/>
      <c r="CK1264" s="56"/>
      <c r="CL1264" s="56"/>
      <c r="CM1264" s="56"/>
      <c r="CN1264" s="56"/>
      <c r="CO1264" s="56"/>
      <c r="CP1264" s="56"/>
      <c r="CQ1264" s="56"/>
      <c r="CR1264" s="56"/>
      <c r="CS1264" s="56"/>
      <c r="CT1264" s="56"/>
      <c r="CU1264" s="56"/>
      <c r="CV1264" s="56"/>
      <c r="CW1264" s="56"/>
      <c r="CX1264" s="56"/>
      <c r="CY1264" s="56"/>
      <c r="CZ1264" s="56"/>
      <c r="DA1264" s="56"/>
      <c r="DB1264" s="56"/>
      <c r="DC1264" s="56"/>
      <c r="DD1264" s="56"/>
      <c r="DE1264" s="56"/>
      <c r="DF1264" s="56"/>
      <c r="DG1264" s="56"/>
      <c r="DH1264" s="56"/>
      <c r="DI1264" s="56"/>
      <c r="DJ1264" s="56"/>
      <c r="DK1264" s="56"/>
      <c r="DL1264" s="56"/>
      <c r="DM1264" s="56"/>
      <c r="DN1264" s="56"/>
      <c r="DO1264" s="56"/>
      <c r="DP1264" s="56"/>
      <c r="DQ1264" s="56"/>
      <c r="DR1264" s="56"/>
      <c r="DS1264" s="56"/>
      <c r="DT1264" s="56"/>
      <c r="DU1264" s="56"/>
      <c r="DV1264" s="56"/>
      <c r="DW1264" s="56"/>
      <c r="DX1264" s="56"/>
      <c r="DY1264" s="56"/>
      <c r="DZ1264" s="56"/>
      <c r="EA1264" s="56"/>
      <c r="EB1264" s="56"/>
      <c r="EC1264" s="56"/>
      <c r="ED1264" s="56"/>
      <c r="EE1264" s="56"/>
      <c r="EF1264" s="56"/>
      <c r="EG1264" s="56"/>
      <c r="EH1264" s="56"/>
      <c r="EI1264" s="56"/>
      <c r="EJ1264" s="56"/>
      <c r="EK1264" s="56"/>
      <c r="EL1264" s="56"/>
      <c r="EM1264" s="56"/>
      <c r="EN1264" s="56"/>
      <c r="EO1264" s="56"/>
      <c r="EP1264" s="56"/>
      <c r="EQ1264" s="56"/>
      <c r="ER1264" s="56"/>
      <c r="ES1264" s="56"/>
      <c r="ET1264" s="56"/>
      <c r="EU1264" s="56"/>
      <c r="EV1264" s="56"/>
      <c r="EW1264" s="56"/>
      <c r="EX1264" s="56"/>
      <c r="EY1264" s="56"/>
      <c r="EZ1264" s="56"/>
      <c r="FA1264" s="56"/>
      <c r="FB1264" s="56"/>
      <c r="FC1264" s="56"/>
      <c r="FD1264" s="56"/>
      <c r="FE1264" s="56"/>
      <c r="FF1264" s="56"/>
      <c r="FG1264" s="56"/>
      <c r="FH1264" s="56"/>
      <c r="FI1264" s="56"/>
      <c r="FJ1264" s="56"/>
      <c r="FK1264" s="56"/>
      <c r="FL1264" s="56"/>
      <c r="FM1264" s="56"/>
      <c r="FN1264" s="56"/>
      <c r="FO1264" s="56"/>
      <c r="FP1264" s="56"/>
      <c r="FQ1264" s="56"/>
      <c r="FR1264" s="56"/>
      <c r="FS1264" s="56"/>
      <c r="FT1264" s="56"/>
      <c r="FU1264" s="56"/>
      <c r="FV1264" s="56"/>
      <c r="FW1264" s="56"/>
      <c r="FX1264" s="56"/>
      <c r="FY1264" s="56"/>
      <c r="FZ1264" s="56"/>
      <c r="GA1264" s="56"/>
      <c r="GB1264" s="56"/>
      <c r="GC1264" s="56"/>
      <c r="GD1264" s="56"/>
      <c r="GE1264" s="56"/>
      <c r="GF1264" s="56"/>
      <c r="GG1264" s="56"/>
      <c r="GH1264" s="56"/>
      <c r="GI1264" s="56"/>
      <c r="GJ1264" s="56"/>
      <c r="GK1264" s="56"/>
      <c r="GL1264" s="56"/>
      <c r="GM1264" s="56"/>
      <c r="GN1264" s="56"/>
      <c r="GO1264" s="56"/>
      <c r="GP1264" s="56"/>
      <c r="GQ1264" s="56"/>
      <c r="GR1264" s="56"/>
      <c r="GS1264" s="56"/>
      <c r="GT1264" s="56"/>
      <c r="GU1264" s="56"/>
      <c r="GV1264" s="56"/>
      <c r="GW1264" s="56"/>
      <c r="GX1264" s="56"/>
      <c r="GY1264" s="56"/>
      <c r="GZ1264" s="56"/>
      <c r="HA1264" s="56"/>
      <c r="HB1264" s="56"/>
      <c r="HC1264" s="56"/>
      <c r="HD1264" s="56"/>
      <c r="HE1264" s="56"/>
      <c r="HF1264" s="56"/>
      <c r="HG1264" s="56"/>
      <c r="HH1264" s="56"/>
      <c r="HI1264" s="56"/>
      <c r="HJ1264" s="56"/>
      <c r="HK1264" s="56"/>
      <c r="HL1264" s="56"/>
      <c r="HM1264" s="56"/>
    </row>
    <row r="1265" spans="2:221" x14ac:dyDescent="0.25">
      <c r="B1265" s="56"/>
      <c r="C1265" s="56"/>
      <c r="D1265" s="56"/>
      <c r="E1265" s="56"/>
      <c r="F1265" s="56"/>
      <c r="G1265" s="56"/>
      <c r="H1265" s="56"/>
      <c r="I1265" s="56"/>
      <c r="J1265" s="56"/>
      <c r="K1265" s="56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56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/>
      <c r="BF1265" s="56"/>
      <c r="BG1265" s="56"/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56"/>
      <c r="BZ1265" s="56"/>
      <c r="CA1265" s="56"/>
      <c r="CB1265" s="56"/>
      <c r="CC1265" s="56"/>
      <c r="CD1265" s="56"/>
      <c r="CE1265" s="56"/>
      <c r="CF1265" s="56"/>
      <c r="CG1265" s="56"/>
      <c r="CH1265" s="56"/>
      <c r="CI1265" s="56"/>
      <c r="CJ1265" s="56"/>
      <c r="CK1265" s="56"/>
      <c r="CL1265" s="56"/>
      <c r="CM1265" s="56"/>
      <c r="CN1265" s="56"/>
      <c r="CO1265" s="56"/>
      <c r="CP1265" s="56"/>
      <c r="CQ1265" s="56"/>
      <c r="CR1265" s="56"/>
      <c r="CS1265" s="56"/>
      <c r="CT1265" s="56"/>
      <c r="CU1265" s="56"/>
      <c r="CV1265" s="56"/>
      <c r="CW1265" s="56"/>
      <c r="CX1265" s="56"/>
      <c r="CY1265" s="56"/>
      <c r="CZ1265" s="56"/>
      <c r="DA1265" s="56"/>
      <c r="DB1265" s="56"/>
      <c r="DC1265" s="56"/>
      <c r="DD1265" s="56"/>
      <c r="DE1265" s="56"/>
      <c r="DF1265" s="56"/>
      <c r="DG1265" s="56"/>
      <c r="DH1265" s="56"/>
      <c r="DI1265" s="56"/>
      <c r="DJ1265" s="56"/>
      <c r="DK1265" s="56"/>
      <c r="DL1265" s="56"/>
      <c r="DM1265" s="56"/>
      <c r="DN1265" s="56"/>
      <c r="DO1265" s="56"/>
      <c r="DP1265" s="56"/>
      <c r="DQ1265" s="56"/>
      <c r="DR1265" s="56"/>
      <c r="DS1265" s="56"/>
      <c r="DT1265" s="56"/>
      <c r="DU1265" s="56"/>
      <c r="DV1265" s="56"/>
      <c r="DW1265" s="56"/>
      <c r="DX1265" s="56"/>
      <c r="DY1265" s="56"/>
      <c r="DZ1265" s="56"/>
      <c r="EA1265" s="56"/>
      <c r="EB1265" s="56"/>
      <c r="EC1265" s="56"/>
      <c r="ED1265" s="56"/>
      <c r="EE1265" s="56"/>
      <c r="EF1265" s="56"/>
      <c r="EG1265" s="56"/>
      <c r="EH1265" s="56"/>
      <c r="EI1265" s="56"/>
      <c r="EJ1265" s="56"/>
      <c r="EK1265" s="56"/>
      <c r="EL1265" s="56"/>
      <c r="EM1265" s="56"/>
      <c r="EN1265" s="56"/>
      <c r="EO1265" s="56"/>
      <c r="EP1265" s="56"/>
      <c r="EQ1265" s="56"/>
      <c r="ER1265" s="56"/>
      <c r="ES1265" s="56"/>
      <c r="ET1265" s="56"/>
      <c r="EU1265" s="56"/>
      <c r="EV1265" s="56"/>
      <c r="EW1265" s="56"/>
      <c r="EX1265" s="56"/>
      <c r="EY1265" s="56"/>
      <c r="EZ1265" s="56"/>
      <c r="FA1265" s="56"/>
      <c r="FB1265" s="56"/>
      <c r="FC1265" s="56"/>
      <c r="FD1265" s="56"/>
      <c r="FE1265" s="56"/>
      <c r="FF1265" s="56"/>
      <c r="FG1265" s="56"/>
      <c r="FH1265" s="56"/>
      <c r="FI1265" s="56"/>
      <c r="FJ1265" s="56"/>
      <c r="FK1265" s="56"/>
      <c r="FL1265" s="56"/>
      <c r="FM1265" s="56"/>
      <c r="FN1265" s="56"/>
      <c r="FO1265" s="56"/>
      <c r="FP1265" s="56"/>
      <c r="FQ1265" s="56"/>
      <c r="FR1265" s="56"/>
      <c r="FS1265" s="56"/>
      <c r="FT1265" s="56"/>
      <c r="FU1265" s="56"/>
      <c r="FV1265" s="56"/>
      <c r="FW1265" s="56"/>
      <c r="FX1265" s="56"/>
      <c r="FY1265" s="56"/>
      <c r="FZ1265" s="56"/>
      <c r="GA1265" s="56"/>
      <c r="GB1265" s="56"/>
      <c r="GC1265" s="56"/>
      <c r="GD1265" s="56"/>
      <c r="GE1265" s="56"/>
      <c r="GF1265" s="56"/>
      <c r="GG1265" s="56"/>
      <c r="GH1265" s="56"/>
      <c r="GI1265" s="56"/>
      <c r="GJ1265" s="56"/>
      <c r="GK1265" s="56"/>
      <c r="GL1265" s="56"/>
      <c r="GM1265" s="56"/>
      <c r="GN1265" s="56"/>
      <c r="GO1265" s="56"/>
      <c r="GP1265" s="56"/>
      <c r="GQ1265" s="56"/>
      <c r="GR1265" s="56"/>
      <c r="GS1265" s="56"/>
      <c r="GT1265" s="56"/>
      <c r="GU1265" s="56"/>
      <c r="GV1265" s="56"/>
      <c r="GW1265" s="56"/>
      <c r="GX1265" s="56"/>
      <c r="GY1265" s="56"/>
      <c r="GZ1265" s="56"/>
      <c r="HA1265" s="56"/>
      <c r="HB1265" s="56"/>
      <c r="HC1265" s="56"/>
      <c r="HD1265" s="56"/>
      <c r="HE1265" s="56"/>
      <c r="HF1265" s="56"/>
      <c r="HG1265" s="56"/>
      <c r="HH1265" s="56"/>
      <c r="HI1265" s="56"/>
      <c r="HJ1265" s="56"/>
      <c r="HK1265" s="56"/>
      <c r="HL1265" s="56"/>
      <c r="HM1265" s="56"/>
    </row>
    <row r="1266" spans="2:221" x14ac:dyDescent="0.25">
      <c r="B1266" s="56"/>
      <c r="C1266" s="56"/>
      <c r="D1266" s="56"/>
      <c r="E1266" s="56"/>
      <c r="F1266" s="56"/>
      <c r="G1266" s="56"/>
      <c r="H1266" s="56"/>
      <c r="I1266" s="56"/>
      <c r="J1266" s="56"/>
      <c r="K1266" s="56"/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56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  <c r="AY1266" s="56"/>
      <c r="AZ1266" s="56"/>
      <c r="BA1266" s="56"/>
      <c r="BB1266" s="56"/>
      <c r="BC1266" s="56"/>
      <c r="BD1266" s="56"/>
      <c r="BE1266" s="56"/>
      <c r="BF1266" s="56"/>
      <c r="BG1266" s="56"/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56"/>
      <c r="BZ1266" s="56"/>
      <c r="CA1266" s="56"/>
      <c r="CB1266" s="56"/>
      <c r="CC1266" s="56"/>
      <c r="CD1266" s="56"/>
      <c r="CE1266" s="56"/>
      <c r="CF1266" s="56"/>
      <c r="CG1266" s="56"/>
      <c r="CH1266" s="56"/>
      <c r="CI1266" s="56"/>
      <c r="CJ1266" s="56"/>
      <c r="CK1266" s="56"/>
      <c r="CL1266" s="56"/>
      <c r="CM1266" s="56"/>
      <c r="CN1266" s="56"/>
      <c r="CO1266" s="56"/>
      <c r="CP1266" s="56"/>
      <c r="CQ1266" s="56"/>
      <c r="CR1266" s="56"/>
      <c r="CS1266" s="56"/>
      <c r="CT1266" s="56"/>
      <c r="CU1266" s="56"/>
      <c r="CV1266" s="56"/>
      <c r="CW1266" s="56"/>
      <c r="CX1266" s="56"/>
      <c r="CY1266" s="56"/>
      <c r="CZ1266" s="56"/>
      <c r="DA1266" s="56"/>
      <c r="DB1266" s="56"/>
      <c r="DC1266" s="56"/>
      <c r="DD1266" s="56"/>
      <c r="DE1266" s="56"/>
      <c r="DF1266" s="56"/>
      <c r="DG1266" s="56"/>
      <c r="DH1266" s="56"/>
      <c r="DI1266" s="56"/>
      <c r="DJ1266" s="56"/>
      <c r="DK1266" s="56"/>
      <c r="DL1266" s="56"/>
      <c r="DM1266" s="56"/>
      <c r="DN1266" s="56"/>
      <c r="DO1266" s="56"/>
      <c r="DP1266" s="56"/>
      <c r="DQ1266" s="56"/>
      <c r="DR1266" s="56"/>
      <c r="DS1266" s="56"/>
      <c r="DT1266" s="56"/>
      <c r="DU1266" s="56"/>
      <c r="DV1266" s="56"/>
      <c r="DW1266" s="56"/>
      <c r="DX1266" s="56"/>
      <c r="DY1266" s="56"/>
      <c r="DZ1266" s="56"/>
      <c r="EA1266" s="56"/>
      <c r="EB1266" s="56"/>
      <c r="EC1266" s="56"/>
      <c r="ED1266" s="56"/>
      <c r="EE1266" s="56"/>
      <c r="EF1266" s="56"/>
      <c r="EG1266" s="56"/>
      <c r="EH1266" s="56"/>
      <c r="EI1266" s="56"/>
      <c r="EJ1266" s="56"/>
      <c r="EK1266" s="56"/>
      <c r="EL1266" s="56"/>
      <c r="EM1266" s="56"/>
      <c r="EN1266" s="56"/>
      <c r="EO1266" s="56"/>
      <c r="EP1266" s="56"/>
      <c r="EQ1266" s="56"/>
      <c r="ER1266" s="56"/>
      <c r="ES1266" s="56"/>
      <c r="ET1266" s="56"/>
      <c r="EU1266" s="56"/>
      <c r="EV1266" s="56"/>
      <c r="EW1266" s="56"/>
      <c r="EX1266" s="56"/>
      <c r="EY1266" s="56"/>
      <c r="EZ1266" s="56"/>
      <c r="FA1266" s="56"/>
      <c r="FB1266" s="56"/>
      <c r="FC1266" s="56"/>
      <c r="FD1266" s="56"/>
      <c r="FE1266" s="56"/>
      <c r="FF1266" s="56"/>
      <c r="FG1266" s="56"/>
      <c r="FH1266" s="56"/>
      <c r="FI1266" s="56"/>
      <c r="FJ1266" s="56"/>
      <c r="FK1266" s="56"/>
      <c r="FL1266" s="56"/>
      <c r="FM1266" s="56"/>
      <c r="FN1266" s="56"/>
      <c r="FO1266" s="56"/>
      <c r="FP1266" s="56"/>
      <c r="FQ1266" s="56"/>
      <c r="FR1266" s="56"/>
      <c r="FS1266" s="56"/>
      <c r="FT1266" s="56"/>
      <c r="FU1266" s="56"/>
      <c r="FV1266" s="56"/>
      <c r="FW1266" s="56"/>
      <c r="FX1266" s="56"/>
      <c r="FY1266" s="56"/>
      <c r="FZ1266" s="56"/>
      <c r="GA1266" s="56"/>
      <c r="GB1266" s="56"/>
      <c r="GC1266" s="56"/>
      <c r="GD1266" s="56"/>
      <c r="GE1266" s="56"/>
      <c r="GF1266" s="56"/>
      <c r="GG1266" s="56"/>
      <c r="GH1266" s="56"/>
      <c r="GI1266" s="56"/>
      <c r="GJ1266" s="56"/>
      <c r="GK1266" s="56"/>
      <c r="GL1266" s="56"/>
      <c r="GM1266" s="56"/>
      <c r="GN1266" s="56"/>
      <c r="GO1266" s="56"/>
      <c r="GP1266" s="56"/>
      <c r="GQ1266" s="56"/>
      <c r="GR1266" s="56"/>
      <c r="GS1266" s="56"/>
      <c r="GT1266" s="56"/>
      <c r="GU1266" s="56"/>
      <c r="GV1266" s="56"/>
      <c r="GW1266" s="56"/>
      <c r="GX1266" s="56"/>
      <c r="GY1266" s="56"/>
      <c r="GZ1266" s="56"/>
      <c r="HA1266" s="56"/>
      <c r="HB1266" s="56"/>
      <c r="HC1266" s="56"/>
      <c r="HD1266" s="56"/>
      <c r="HE1266" s="56"/>
      <c r="HF1266" s="56"/>
      <c r="HG1266" s="56"/>
      <c r="HH1266" s="56"/>
      <c r="HI1266" s="56"/>
      <c r="HJ1266" s="56"/>
      <c r="HK1266" s="56"/>
      <c r="HL1266" s="56"/>
      <c r="HM1266" s="56"/>
    </row>
    <row r="1267" spans="2:221" x14ac:dyDescent="0.25">
      <c r="B1267" s="56"/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  <c r="AY1267" s="56"/>
      <c r="AZ1267" s="56"/>
      <c r="BA1267" s="56"/>
      <c r="BB1267" s="56"/>
      <c r="BC1267" s="56"/>
      <c r="BD1267" s="56"/>
      <c r="BE1267" s="56"/>
      <c r="BF1267" s="56"/>
      <c r="BG1267" s="56"/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  <c r="BU1267" s="56"/>
      <c r="BV1267" s="56"/>
      <c r="BW1267" s="56"/>
      <c r="BX1267" s="56"/>
      <c r="BY1267" s="56"/>
      <c r="BZ1267" s="56"/>
      <c r="CA1267" s="56"/>
      <c r="CB1267" s="56"/>
      <c r="CC1267" s="56"/>
      <c r="CD1267" s="56"/>
      <c r="CE1267" s="56"/>
      <c r="CF1267" s="56"/>
      <c r="CG1267" s="56"/>
      <c r="CH1267" s="56"/>
      <c r="CI1267" s="56"/>
      <c r="CJ1267" s="56"/>
      <c r="CK1267" s="56"/>
      <c r="CL1267" s="56"/>
      <c r="CM1267" s="56"/>
      <c r="CN1267" s="56"/>
      <c r="CO1267" s="56"/>
      <c r="CP1267" s="56"/>
      <c r="CQ1267" s="56"/>
      <c r="CR1267" s="56"/>
      <c r="CS1267" s="56"/>
      <c r="CT1267" s="56"/>
      <c r="CU1267" s="56"/>
      <c r="CV1267" s="56"/>
      <c r="CW1267" s="56"/>
      <c r="CX1267" s="56"/>
      <c r="CY1267" s="56"/>
      <c r="CZ1267" s="56"/>
      <c r="DA1267" s="56"/>
      <c r="DB1267" s="56"/>
      <c r="DC1267" s="56"/>
      <c r="DD1267" s="56"/>
      <c r="DE1267" s="56"/>
      <c r="DF1267" s="56"/>
      <c r="DG1267" s="56"/>
      <c r="DH1267" s="56"/>
      <c r="DI1267" s="56"/>
      <c r="DJ1267" s="56"/>
      <c r="DK1267" s="56"/>
      <c r="DL1267" s="56"/>
      <c r="DM1267" s="56"/>
      <c r="DN1267" s="56"/>
      <c r="DO1267" s="56"/>
      <c r="DP1267" s="56"/>
      <c r="DQ1267" s="56"/>
      <c r="DR1267" s="56"/>
      <c r="DS1267" s="56"/>
      <c r="DT1267" s="56"/>
      <c r="DU1267" s="56"/>
      <c r="DV1267" s="56"/>
      <c r="DW1267" s="56"/>
      <c r="DX1267" s="56"/>
      <c r="DY1267" s="56"/>
      <c r="DZ1267" s="56"/>
      <c r="EA1267" s="56"/>
      <c r="EB1267" s="56"/>
      <c r="EC1267" s="56"/>
      <c r="ED1267" s="56"/>
      <c r="EE1267" s="56"/>
      <c r="EF1267" s="56"/>
      <c r="EG1267" s="56"/>
      <c r="EH1267" s="56"/>
      <c r="EI1267" s="56"/>
      <c r="EJ1267" s="56"/>
      <c r="EK1267" s="56"/>
      <c r="EL1267" s="56"/>
      <c r="EM1267" s="56"/>
      <c r="EN1267" s="56"/>
      <c r="EO1267" s="56"/>
      <c r="EP1267" s="56"/>
      <c r="EQ1267" s="56"/>
      <c r="ER1267" s="56"/>
      <c r="ES1267" s="56"/>
      <c r="ET1267" s="56"/>
      <c r="EU1267" s="56"/>
      <c r="EV1267" s="56"/>
      <c r="EW1267" s="56"/>
      <c r="EX1267" s="56"/>
      <c r="EY1267" s="56"/>
      <c r="EZ1267" s="56"/>
      <c r="FA1267" s="56"/>
      <c r="FB1267" s="56"/>
      <c r="FC1267" s="56"/>
      <c r="FD1267" s="56"/>
      <c r="FE1267" s="56"/>
      <c r="FF1267" s="56"/>
      <c r="FG1267" s="56"/>
      <c r="FH1267" s="56"/>
      <c r="FI1267" s="56"/>
      <c r="FJ1267" s="56"/>
      <c r="FK1267" s="56"/>
      <c r="FL1267" s="56"/>
      <c r="FM1267" s="56"/>
      <c r="FN1267" s="56"/>
      <c r="FO1267" s="56"/>
      <c r="FP1267" s="56"/>
      <c r="FQ1267" s="56"/>
      <c r="FR1267" s="56"/>
      <c r="FS1267" s="56"/>
      <c r="FT1267" s="56"/>
      <c r="FU1267" s="56"/>
      <c r="FV1267" s="56"/>
      <c r="FW1267" s="56"/>
      <c r="FX1267" s="56"/>
      <c r="FY1267" s="56"/>
      <c r="FZ1267" s="56"/>
      <c r="GA1267" s="56"/>
      <c r="GB1267" s="56"/>
      <c r="GC1267" s="56"/>
      <c r="GD1267" s="56"/>
      <c r="GE1267" s="56"/>
      <c r="GF1267" s="56"/>
      <c r="GG1267" s="56"/>
      <c r="GH1267" s="56"/>
      <c r="GI1267" s="56"/>
      <c r="GJ1267" s="56"/>
      <c r="GK1267" s="56"/>
      <c r="GL1267" s="56"/>
      <c r="GM1267" s="56"/>
      <c r="GN1267" s="56"/>
      <c r="GO1267" s="56"/>
      <c r="GP1267" s="56"/>
      <c r="GQ1267" s="56"/>
      <c r="GR1267" s="56"/>
      <c r="GS1267" s="56"/>
      <c r="GT1267" s="56"/>
      <c r="GU1267" s="56"/>
      <c r="GV1267" s="56"/>
      <c r="GW1267" s="56"/>
      <c r="GX1267" s="56"/>
      <c r="GY1267" s="56"/>
      <c r="GZ1267" s="56"/>
      <c r="HA1267" s="56"/>
      <c r="HB1267" s="56"/>
      <c r="HC1267" s="56"/>
      <c r="HD1267" s="56"/>
      <c r="HE1267" s="56"/>
      <c r="HF1267" s="56"/>
      <c r="HG1267" s="56"/>
      <c r="HH1267" s="56"/>
      <c r="HI1267" s="56"/>
      <c r="HJ1267" s="56"/>
      <c r="HK1267" s="56"/>
      <c r="HL1267" s="56"/>
      <c r="HM1267" s="56"/>
    </row>
    <row r="1268" spans="2:221" x14ac:dyDescent="0.25">
      <c r="B1268" s="56"/>
      <c r="C1268" s="56"/>
      <c r="D1268" s="56"/>
      <c r="E1268" s="56"/>
      <c r="F1268" s="56"/>
      <c r="G1268" s="56"/>
      <c r="H1268" s="56"/>
      <c r="I1268" s="56"/>
      <c r="J1268" s="56"/>
      <c r="K1268" s="56"/>
      <c r="L1268" s="56"/>
      <c r="M1268" s="56"/>
      <c r="N1268" s="56"/>
      <c r="O1268" s="56"/>
      <c r="P1268" s="56"/>
      <c r="Q1268" s="56"/>
      <c r="R1268" s="56"/>
      <c r="S1268" s="56"/>
      <c r="T1268" s="56"/>
      <c r="U1268" s="56"/>
      <c r="V1268" s="56"/>
      <c r="W1268" s="56"/>
      <c r="X1268" s="56"/>
      <c r="Y1268" s="56"/>
      <c r="Z1268" s="56"/>
      <c r="AA1268" s="56"/>
      <c r="AB1268" s="56"/>
      <c r="AC1268" s="56"/>
      <c r="AD1268" s="56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  <c r="AY1268" s="56"/>
      <c r="AZ1268" s="56"/>
      <c r="BA1268" s="56"/>
      <c r="BB1268" s="56"/>
      <c r="BC1268" s="56"/>
      <c r="BD1268" s="56"/>
      <c r="BE1268" s="56"/>
      <c r="BF1268" s="56"/>
      <c r="BG1268" s="56"/>
      <c r="BH1268" s="56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  <c r="BU1268" s="56"/>
      <c r="BV1268" s="56"/>
      <c r="BW1268" s="56"/>
      <c r="BX1268" s="56"/>
      <c r="BY1268" s="56"/>
      <c r="BZ1268" s="56"/>
      <c r="CA1268" s="56"/>
      <c r="CB1268" s="56"/>
      <c r="CC1268" s="56"/>
      <c r="CD1268" s="56"/>
      <c r="CE1268" s="56"/>
      <c r="CF1268" s="56"/>
      <c r="CG1268" s="56"/>
      <c r="CH1268" s="56"/>
      <c r="CI1268" s="56"/>
      <c r="CJ1268" s="56"/>
      <c r="CK1268" s="56"/>
      <c r="CL1268" s="56"/>
      <c r="CM1268" s="56"/>
      <c r="CN1268" s="56"/>
      <c r="CO1268" s="56"/>
      <c r="CP1268" s="56"/>
      <c r="CQ1268" s="56"/>
      <c r="CR1268" s="56"/>
      <c r="CS1268" s="56"/>
      <c r="CT1268" s="56"/>
      <c r="CU1268" s="56"/>
      <c r="CV1268" s="56"/>
      <c r="CW1268" s="56"/>
      <c r="CX1268" s="56"/>
      <c r="CY1268" s="56"/>
      <c r="CZ1268" s="56"/>
      <c r="DA1268" s="56"/>
      <c r="DB1268" s="56"/>
      <c r="DC1268" s="56"/>
      <c r="DD1268" s="56"/>
      <c r="DE1268" s="56"/>
      <c r="DF1268" s="56"/>
      <c r="DG1268" s="56"/>
      <c r="DH1268" s="56"/>
      <c r="DI1268" s="56"/>
      <c r="DJ1268" s="56"/>
      <c r="DK1268" s="56"/>
      <c r="DL1268" s="56"/>
      <c r="DM1268" s="56"/>
      <c r="DN1268" s="56"/>
      <c r="DO1268" s="56"/>
      <c r="DP1268" s="56"/>
      <c r="DQ1268" s="56"/>
      <c r="DR1268" s="56"/>
      <c r="DS1268" s="56"/>
      <c r="DT1268" s="56"/>
      <c r="DU1268" s="56"/>
      <c r="DV1268" s="56"/>
      <c r="DW1268" s="56"/>
      <c r="DX1268" s="56"/>
      <c r="DY1268" s="56"/>
      <c r="DZ1268" s="56"/>
      <c r="EA1268" s="56"/>
      <c r="EB1268" s="56"/>
      <c r="EC1268" s="56"/>
      <c r="ED1268" s="56"/>
      <c r="EE1268" s="56"/>
      <c r="EF1268" s="56"/>
      <c r="EG1268" s="56"/>
      <c r="EH1268" s="56"/>
      <c r="EI1268" s="56"/>
      <c r="EJ1268" s="56"/>
      <c r="EK1268" s="56"/>
      <c r="EL1268" s="56"/>
      <c r="EM1268" s="56"/>
      <c r="EN1268" s="56"/>
      <c r="EO1268" s="56"/>
      <c r="EP1268" s="56"/>
      <c r="EQ1268" s="56"/>
      <c r="ER1268" s="56"/>
      <c r="ES1268" s="56"/>
      <c r="ET1268" s="56"/>
      <c r="EU1268" s="56"/>
      <c r="EV1268" s="56"/>
      <c r="EW1268" s="56"/>
      <c r="EX1268" s="56"/>
      <c r="EY1268" s="56"/>
      <c r="EZ1268" s="56"/>
      <c r="FA1268" s="56"/>
      <c r="FB1268" s="56"/>
      <c r="FC1268" s="56"/>
      <c r="FD1268" s="56"/>
      <c r="FE1268" s="56"/>
      <c r="FF1268" s="56"/>
      <c r="FG1268" s="56"/>
      <c r="FH1268" s="56"/>
      <c r="FI1268" s="56"/>
      <c r="FJ1268" s="56"/>
      <c r="FK1268" s="56"/>
      <c r="FL1268" s="56"/>
      <c r="FM1268" s="56"/>
      <c r="FN1268" s="56"/>
      <c r="FO1268" s="56"/>
      <c r="FP1268" s="56"/>
      <c r="FQ1268" s="56"/>
      <c r="FR1268" s="56"/>
      <c r="FS1268" s="56"/>
      <c r="FT1268" s="56"/>
      <c r="FU1268" s="56"/>
      <c r="FV1268" s="56"/>
      <c r="FW1268" s="56"/>
      <c r="FX1268" s="56"/>
      <c r="FY1268" s="56"/>
      <c r="FZ1268" s="56"/>
      <c r="GA1268" s="56"/>
      <c r="GB1268" s="56"/>
      <c r="GC1268" s="56"/>
      <c r="GD1268" s="56"/>
      <c r="GE1268" s="56"/>
      <c r="GF1268" s="56"/>
      <c r="GG1268" s="56"/>
      <c r="GH1268" s="56"/>
      <c r="GI1268" s="56"/>
      <c r="GJ1268" s="56"/>
      <c r="GK1268" s="56"/>
      <c r="GL1268" s="56"/>
      <c r="GM1268" s="56"/>
      <c r="GN1268" s="56"/>
      <c r="GO1268" s="56"/>
      <c r="GP1268" s="56"/>
      <c r="GQ1268" s="56"/>
      <c r="GR1268" s="56"/>
      <c r="GS1268" s="56"/>
      <c r="GT1268" s="56"/>
      <c r="GU1268" s="56"/>
      <c r="GV1268" s="56"/>
      <c r="GW1268" s="56"/>
      <c r="GX1268" s="56"/>
      <c r="GY1268" s="56"/>
      <c r="GZ1268" s="56"/>
      <c r="HA1268" s="56"/>
      <c r="HB1268" s="56"/>
      <c r="HC1268" s="56"/>
      <c r="HD1268" s="56"/>
      <c r="HE1268" s="56"/>
      <c r="HF1268" s="56"/>
      <c r="HG1268" s="56"/>
      <c r="HH1268" s="56"/>
      <c r="HI1268" s="56"/>
      <c r="HJ1268" s="56"/>
      <c r="HK1268" s="56"/>
      <c r="HL1268" s="56"/>
      <c r="HM1268" s="56"/>
    </row>
    <row r="1269" spans="2:221" x14ac:dyDescent="0.25">
      <c r="B1269" s="56"/>
      <c r="C1269" s="56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  <c r="AY1269" s="56"/>
      <c r="AZ1269" s="56"/>
      <c r="BA1269" s="56"/>
      <c r="BB1269" s="56"/>
      <c r="BC1269" s="56"/>
      <c r="BD1269" s="56"/>
      <c r="BE1269" s="56"/>
      <c r="BF1269" s="56"/>
      <c r="BG1269" s="56"/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  <c r="BU1269" s="56"/>
      <c r="BV1269" s="56"/>
      <c r="BW1269" s="56"/>
      <c r="BX1269" s="56"/>
      <c r="BY1269" s="56"/>
      <c r="BZ1269" s="56"/>
      <c r="CA1269" s="56"/>
      <c r="CB1269" s="56"/>
      <c r="CC1269" s="56"/>
      <c r="CD1269" s="56"/>
      <c r="CE1269" s="56"/>
      <c r="CF1269" s="56"/>
      <c r="CG1269" s="56"/>
      <c r="CH1269" s="56"/>
      <c r="CI1269" s="56"/>
      <c r="CJ1269" s="56"/>
      <c r="CK1269" s="56"/>
      <c r="CL1269" s="56"/>
      <c r="CM1269" s="56"/>
      <c r="CN1269" s="56"/>
      <c r="CO1269" s="56"/>
      <c r="CP1269" s="56"/>
      <c r="CQ1269" s="56"/>
      <c r="CR1269" s="56"/>
      <c r="CS1269" s="56"/>
      <c r="CT1269" s="56"/>
      <c r="CU1269" s="56"/>
      <c r="CV1269" s="56"/>
      <c r="CW1269" s="56"/>
      <c r="CX1269" s="56"/>
      <c r="CY1269" s="56"/>
      <c r="CZ1269" s="56"/>
      <c r="DA1269" s="56"/>
      <c r="DB1269" s="56"/>
      <c r="DC1269" s="56"/>
      <c r="DD1269" s="56"/>
      <c r="DE1269" s="56"/>
      <c r="DF1269" s="56"/>
      <c r="DG1269" s="56"/>
      <c r="DH1269" s="56"/>
      <c r="DI1269" s="56"/>
      <c r="DJ1269" s="56"/>
      <c r="DK1269" s="56"/>
      <c r="DL1269" s="56"/>
      <c r="DM1269" s="56"/>
      <c r="DN1269" s="56"/>
      <c r="DO1269" s="56"/>
      <c r="DP1269" s="56"/>
      <c r="DQ1269" s="56"/>
      <c r="DR1269" s="56"/>
      <c r="DS1269" s="56"/>
      <c r="DT1269" s="56"/>
      <c r="DU1269" s="56"/>
      <c r="DV1269" s="56"/>
      <c r="DW1269" s="56"/>
      <c r="DX1269" s="56"/>
      <c r="DY1269" s="56"/>
      <c r="DZ1269" s="56"/>
      <c r="EA1269" s="56"/>
      <c r="EB1269" s="56"/>
      <c r="EC1269" s="56"/>
      <c r="ED1269" s="56"/>
      <c r="EE1269" s="56"/>
      <c r="EF1269" s="56"/>
      <c r="EG1269" s="56"/>
      <c r="EH1269" s="56"/>
      <c r="EI1269" s="56"/>
      <c r="EJ1269" s="56"/>
      <c r="EK1269" s="56"/>
      <c r="EL1269" s="56"/>
      <c r="EM1269" s="56"/>
      <c r="EN1269" s="56"/>
      <c r="EO1269" s="56"/>
      <c r="EP1269" s="56"/>
      <c r="EQ1269" s="56"/>
      <c r="ER1269" s="56"/>
      <c r="ES1269" s="56"/>
      <c r="ET1269" s="56"/>
      <c r="EU1269" s="56"/>
      <c r="EV1269" s="56"/>
      <c r="EW1269" s="56"/>
      <c r="EX1269" s="56"/>
      <c r="EY1269" s="56"/>
      <c r="EZ1269" s="56"/>
      <c r="FA1269" s="56"/>
      <c r="FB1269" s="56"/>
      <c r="FC1269" s="56"/>
      <c r="FD1269" s="56"/>
      <c r="FE1269" s="56"/>
      <c r="FF1269" s="56"/>
      <c r="FG1269" s="56"/>
      <c r="FH1269" s="56"/>
      <c r="FI1269" s="56"/>
      <c r="FJ1269" s="56"/>
      <c r="FK1269" s="56"/>
      <c r="FL1269" s="56"/>
      <c r="FM1269" s="56"/>
      <c r="FN1269" s="56"/>
      <c r="FO1269" s="56"/>
      <c r="FP1269" s="56"/>
      <c r="FQ1269" s="56"/>
      <c r="FR1269" s="56"/>
      <c r="FS1269" s="56"/>
      <c r="FT1269" s="56"/>
      <c r="FU1269" s="56"/>
      <c r="FV1269" s="56"/>
      <c r="FW1269" s="56"/>
      <c r="FX1269" s="56"/>
      <c r="FY1269" s="56"/>
      <c r="FZ1269" s="56"/>
      <c r="GA1269" s="56"/>
      <c r="GB1269" s="56"/>
      <c r="GC1269" s="56"/>
      <c r="GD1269" s="56"/>
      <c r="GE1269" s="56"/>
      <c r="GF1269" s="56"/>
      <c r="GG1269" s="56"/>
      <c r="GH1269" s="56"/>
      <c r="GI1269" s="56"/>
      <c r="GJ1269" s="56"/>
      <c r="GK1269" s="56"/>
      <c r="GL1269" s="56"/>
      <c r="GM1269" s="56"/>
      <c r="GN1269" s="56"/>
      <c r="GO1269" s="56"/>
      <c r="GP1269" s="56"/>
      <c r="GQ1269" s="56"/>
      <c r="GR1269" s="56"/>
      <c r="GS1269" s="56"/>
      <c r="GT1269" s="56"/>
      <c r="GU1269" s="56"/>
      <c r="GV1269" s="56"/>
      <c r="GW1269" s="56"/>
      <c r="GX1269" s="56"/>
      <c r="GY1269" s="56"/>
      <c r="GZ1269" s="56"/>
      <c r="HA1269" s="56"/>
      <c r="HB1269" s="56"/>
      <c r="HC1269" s="56"/>
      <c r="HD1269" s="56"/>
      <c r="HE1269" s="56"/>
      <c r="HF1269" s="56"/>
      <c r="HG1269" s="56"/>
      <c r="HH1269" s="56"/>
      <c r="HI1269" s="56"/>
      <c r="HJ1269" s="56"/>
      <c r="HK1269" s="56"/>
      <c r="HL1269" s="56"/>
      <c r="HM1269" s="56"/>
    </row>
    <row r="1270" spans="2:221" x14ac:dyDescent="0.25">
      <c r="B1270" s="56"/>
      <c r="C1270" s="56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56"/>
      <c r="Q1270" s="56"/>
      <c r="R1270" s="56"/>
      <c r="S1270" s="56"/>
      <c r="T1270" s="56"/>
      <c r="U1270" s="56"/>
      <c r="V1270" s="56"/>
      <c r="W1270" s="56"/>
      <c r="X1270" s="56"/>
      <c r="Y1270" s="56"/>
      <c r="Z1270" s="56"/>
      <c r="AA1270" s="56"/>
      <c r="AB1270" s="56"/>
      <c r="AC1270" s="56"/>
      <c r="AD1270" s="56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  <c r="AY1270" s="56"/>
      <c r="AZ1270" s="56"/>
      <c r="BA1270" s="56"/>
      <c r="BB1270" s="56"/>
      <c r="BC1270" s="56"/>
      <c r="BD1270" s="56"/>
      <c r="BE1270" s="56"/>
      <c r="BF1270" s="56"/>
      <c r="BG1270" s="56"/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  <c r="BU1270" s="56"/>
      <c r="BV1270" s="56"/>
      <c r="BW1270" s="56"/>
      <c r="BX1270" s="56"/>
      <c r="BY1270" s="56"/>
      <c r="BZ1270" s="56"/>
      <c r="CA1270" s="56"/>
      <c r="CB1270" s="56"/>
      <c r="CC1270" s="56"/>
      <c r="CD1270" s="56"/>
      <c r="CE1270" s="56"/>
      <c r="CF1270" s="56"/>
      <c r="CG1270" s="56"/>
      <c r="CH1270" s="56"/>
      <c r="CI1270" s="56"/>
      <c r="CJ1270" s="56"/>
      <c r="CK1270" s="56"/>
      <c r="CL1270" s="56"/>
      <c r="CM1270" s="56"/>
      <c r="CN1270" s="56"/>
      <c r="CO1270" s="56"/>
      <c r="CP1270" s="56"/>
      <c r="CQ1270" s="56"/>
      <c r="CR1270" s="56"/>
      <c r="CS1270" s="56"/>
      <c r="CT1270" s="56"/>
      <c r="CU1270" s="56"/>
      <c r="CV1270" s="56"/>
      <c r="CW1270" s="56"/>
      <c r="CX1270" s="56"/>
      <c r="CY1270" s="56"/>
      <c r="CZ1270" s="56"/>
      <c r="DA1270" s="56"/>
      <c r="DB1270" s="56"/>
      <c r="DC1270" s="56"/>
      <c r="DD1270" s="56"/>
      <c r="DE1270" s="56"/>
      <c r="DF1270" s="56"/>
      <c r="DG1270" s="56"/>
      <c r="DH1270" s="56"/>
      <c r="DI1270" s="56"/>
      <c r="DJ1270" s="56"/>
      <c r="DK1270" s="56"/>
      <c r="DL1270" s="56"/>
      <c r="DM1270" s="56"/>
      <c r="DN1270" s="56"/>
      <c r="DO1270" s="56"/>
      <c r="DP1270" s="56"/>
      <c r="DQ1270" s="56"/>
      <c r="DR1270" s="56"/>
      <c r="DS1270" s="56"/>
      <c r="DT1270" s="56"/>
      <c r="DU1270" s="56"/>
      <c r="DV1270" s="56"/>
      <c r="DW1270" s="56"/>
      <c r="DX1270" s="56"/>
      <c r="DY1270" s="56"/>
      <c r="DZ1270" s="56"/>
      <c r="EA1270" s="56"/>
      <c r="EB1270" s="56"/>
      <c r="EC1270" s="56"/>
      <c r="ED1270" s="56"/>
      <c r="EE1270" s="56"/>
      <c r="EF1270" s="56"/>
      <c r="EG1270" s="56"/>
      <c r="EH1270" s="56"/>
      <c r="EI1270" s="56"/>
      <c r="EJ1270" s="56"/>
      <c r="EK1270" s="56"/>
      <c r="EL1270" s="56"/>
      <c r="EM1270" s="56"/>
      <c r="EN1270" s="56"/>
      <c r="EO1270" s="56"/>
      <c r="EP1270" s="56"/>
      <c r="EQ1270" s="56"/>
      <c r="ER1270" s="56"/>
      <c r="ES1270" s="56"/>
      <c r="ET1270" s="56"/>
      <c r="EU1270" s="56"/>
      <c r="EV1270" s="56"/>
      <c r="EW1270" s="56"/>
      <c r="EX1270" s="56"/>
      <c r="EY1270" s="56"/>
      <c r="EZ1270" s="56"/>
      <c r="FA1270" s="56"/>
      <c r="FB1270" s="56"/>
      <c r="FC1270" s="56"/>
      <c r="FD1270" s="56"/>
      <c r="FE1270" s="56"/>
      <c r="FF1270" s="56"/>
      <c r="FG1270" s="56"/>
      <c r="FH1270" s="56"/>
      <c r="FI1270" s="56"/>
      <c r="FJ1270" s="56"/>
      <c r="FK1270" s="56"/>
      <c r="FL1270" s="56"/>
      <c r="FM1270" s="56"/>
      <c r="FN1270" s="56"/>
      <c r="FO1270" s="56"/>
      <c r="FP1270" s="56"/>
      <c r="FQ1270" s="56"/>
      <c r="FR1270" s="56"/>
      <c r="FS1270" s="56"/>
      <c r="FT1270" s="56"/>
      <c r="FU1270" s="56"/>
      <c r="FV1270" s="56"/>
      <c r="FW1270" s="56"/>
      <c r="FX1270" s="56"/>
      <c r="FY1270" s="56"/>
      <c r="FZ1270" s="56"/>
      <c r="GA1270" s="56"/>
      <c r="GB1270" s="56"/>
      <c r="GC1270" s="56"/>
      <c r="GD1270" s="56"/>
      <c r="GE1270" s="56"/>
      <c r="GF1270" s="56"/>
      <c r="GG1270" s="56"/>
      <c r="GH1270" s="56"/>
      <c r="GI1270" s="56"/>
      <c r="GJ1270" s="56"/>
      <c r="GK1270" s="56"/>
      <c r="GL1270" s="56"/>
      <c r="GM1270" s="56"/>
      <c r="GN1270" s="56"/>
      <c r="GO1270" s="56"/>
      <c r="GP1270" s="56"/>
      <c r="GQ1270" s="56"/>
      <c r="GR1270" s="56"/>
      <c r="GS1270" s="56"/>
      <c r="GT1270" s="56"/>
      <c r="GU1270" s="56"/>
      <c r="GV1270" s="56"/>
      <c r="GW1270" s="56"/>
      <c r="GX1270" s="56"/>
      <c r="GY1270" s="56"/>
      <c r="GZ1270" s="56"/>
      <c r="HA1270" s="56"/>
      <c r="HB1270" s="56"/>
      <c r="HC1270" s="56"/>
      <c r="HD1270" s="56"/>
      <c r="HE1270" s="56"/>
      <c r="HF1270" s="56"/>
      <c r="HG1270" s="56"/>
      <c r="HH1270" s="56"/>
      <c r="HI1270" s="56"/>
      <c r="HJ1270" s="56"/>
      <c r="HK1270" s="56"/>
      <c r="HL1270" s="56"/>
      <c r="HM1270" s="56"/>
    </row>
    <row r="1271" spans="2:221" x14ac:dyDescent="0.25">
      <c r="B1271" s="56"/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  <c r="AY1271" s="56"/>
      <c r="AZ1271" s="56"/>
      <c r="BA1271" s="56"/>
      <c r="BB1271" s="56"/>
      <c r="BC1271" s="56"/>
      <c r="BD1271" s="56"/>
      <c r="BE1271" s="56"/>
      <c r="BF1271" s="56"/>
      <c r="BG1271" s="56"/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56"/>
      <c r="BZ1271" s="56"/>
      <c r="CA1271" s="56"/>
      <c r="CB1271" s="56"/>
      <c r="CC1271" s="56"/>
      <c r="CD1271" s="56"/>
      <c r="CE1271" s="56"/>
      <c r="CF1271" s="56"/>
      <c r="CG1271" s="56"/>
      <c r="CH1271" s="56"/>
      <c r="CI1271" s="56"/>
      <c r="CJ1271" s="56"/>
      <c r="CK1271" s="56"/>
      <c r="CL1271" s="56"/>
      <c r="CM1271" s="56"/>
      <c r="CN1271" s="56"/>
      <c r="CO1271" s="56"/>
      <c r="CP1271" s="56"/>
      <c r="CQ1271" s="56"/>
      <c r="CR1271" s="56"/>
      <c r="CS1271" s="56"/>
      <c r="CT1271" s="56"/>
      <c r="CU1271" s="56"/>
      <c r="CV1271" s="56"/>
      <c r="CW1271" s="56"/>
      <c r="CX1271" s="56"/>
      <c r="CY1271" s="56"/>
      <c r="CZ1271" s="56"/>
      <c r="DA1271" s="56"/>
      <c r="DB1271" s="56"/>
      <c r="DC1271" s="56"/>
      <c r="DD1271" s="56"/>
      <c r="DE1271" s="56"/>
      <c r="DF1271" s="56"/>
      <c r="DG1271" s="56"/>
      <c r="DH1271" s="56"/>
      <c r="DI1271" s="56"/>
      <c r="DJ1271" s="56"/>
      <c r="DK1271" s="56"/>
      <c r="DL1271" s="56"/>
      <c r="DM1271" s="56"/>
      <c r="DN1271" s="56"/>
      <c r="DO1271" s="56"/>
      <c r="DP1271" s="56"/>
      <c r="DQ1271" s="56"/>
      <c r="DR1271" s="56"/>
      <c r="DS1271" s="56"/>
      <c r="DT1271" s="56"/>
      <c r="DU1271" s="56"/>
      <c r="DV1271" s="56"/>
      <c r="DW1271" s="56"/>
      <c r="DX1271" s="56"/>
      <c r="DY1271" s="56"/>
      <c r="DZ1271" s="56"/>
      <c r="EA1271" s="56"/>
      <c r="EB1271" s="56"/>
      <c r="EC1271" s="56"/>
      <c r="ED1271" s="56"/>
      <c r="EE1271" s="56"/>
      <c r="EF1271" s="56"/>
      <c r="EG1271" s="56"/>
      <c r="EH1271" s="56"/>
      <c r="EI1271" s="56"/>
      <c r="EJ1271" s="56"/>
      <c r="EK1271" s="56"/>
      <c r="EL1271" s="56"/>
      <c r="EM1271" s="56"/>
      <c r="EN1271" s="56"/>
      <c r="EO1271" s="56"/>
      <c r="EP1271" s="56"/>
      <c r="EQ1271" s="56"/>
      <c r="ER1271" s="56"/>
      <c r="ES1271" s="56"/>
      <c r="ET1271" s="56"/>
      <c r="EU1271" s="56"/>
      <c r="EV1271" s="56"/>
      <c r="EW1271" s="56"/>
      <c r="EX1271" s="56"/>
      <c r="EY1271" s="56"/>
      <c r="EZ1271" s="56"/>
      <c r="FA1271" s="56"/>
      <c r="FB1271" s="56"/>
      <c r="FC1271" s="56"/>
      <c r="FD1271" s="56"/>
      <c r="FE1271" s="56"/>
      <c r="FF1271" s="56"/>
      <c r="FG1271" s="56"/>
      <c r="FH1271" s="56"/>
      <c r="FI1271" s="56"/>
      <c r="FJ1271" s="56"/>
      <c r="FK1271" s="56"/>
      <c r="FL1271" s="56"/>
      <c r="FM1271" s="56"/>
      <c r="FN1271" s="56"/>
      <c r="FO1271" s="56"/>
      <c r="FP1271" s="56"/>
      <c r="FQ1271" s="56"/>
      <c r="FR1271" s="56"/>
      <c r="FS1271" s="56"/>
      <c r="FT1271" s="56"/>
      <c r="FU1271" s="56"/>
      <c r="FV1271" s="56"/>
      <c r="FW1271" s="56"/>
      <c r="FX1271" s="56"/>
      <c r="FY1271" s="56"/>
      <c r="FZ1271" s="56"/>
      <c r="GA1271" s="56"/>
      <c r="GB1271" s="56"/>
      <c r="GC1271" s="56"/>
      <c r="GD1271" s="56"/>
      <c r="GE1271" s="56"/>
      <c r="GF1271" s="56"/>
      <c r="GG1271" s="56"/>
      <c r="GH1271" s="56"/>
      <c r="GI1271" s="56"/>
      <c r="GJ1271" s="56"/>
      <c r="GK1271" s="56"/>
      <c r="GL1271" s="56"/>
      <c r="GM1271" s="56"/>
      <c r="GN1271" s="56"/>
      <c r="GO1271" s="56"/>
      <c r="GP1271" s="56"/>
      <c r="GQ1271" s="56"/>
      <c r="GR1271" s="56"/>
      <c r="GS1271" s="56"/>
      <c r="GT1271" s="56"/>
      <c r="GU1271" s="56"/>
      <c r="GV1271" s="56"/>
      <c r="GW1271" s="56"/>
      <c r="GX1271" s="56"/>
      <c r="GY1271" s="56"/>
      <c r="GZ1271" s="56"/>
      <c r="HA1271" s="56"/>
      <c r="HB1271" s="56"/>
      <c r="HC1271" s="56"/>
      <c r="HD1271" s="56"/>
      <c r="HE1271" s="56"/>
      <c r="HF1271" s="56"/>
      <c r="HG1271" s="56"/>
      <c r="HH1271" s="56"/>
      <c r="HI1271" s="56"/>
      <c r="HJ1271" s="56"/>
      <c r="HK1271" s="56"/>
      <c r="HL1271" s="56"/>
      <c r="HM1271" s="56"/>
    </row>
    <row r="1272" spans="2:221" x14ac:dyDescent="0.25">
      <c r="B1272" s="56"/>
      <c r="C1272" s="56"/>
      <c r="D1272" s="56"/>
      <c r="E1272" s="56"/>
      <c r="F1272" s="56"/>
      <c r="G1272" s="56"/>
      <c r="H1272" s="56"/>
      <c r="I1272" s="56"/>
      <c r="J1272" s="56"/>
      <c r="K1272" s="56"/>
      <c r="L1272" s="56"/>
      <c r="M1272" s="56"/>
      <c r="N1272" s="56"/>
      <c r="O1272" s="56"/>
      <c r="P1272" s="56"/>
      <c r="Q1272" s="56"/>
      <c r="R1272" s="56"/>
      <c r="S1272" s="56"/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  <c r="AD1272" s="56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  <c r="AY1272" s="56"/>
      <c r="AZ1272" s="56"/>
      <c r="BA1272" s="56"/>
      <c r="BB1272" s="56"/>
      <c r="BC1272" s="56"/>
      <c r="BD1272" s="56"/>
      <c r="BE1272" s="56"/>
      <c r="BF1272" s="56"/>
      <c r="BG1272" s="56"/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  <c r="BU1272" s="56"/>
      <c r="BV1272" s="56"/>
      <c r="BW1272" s="56"/>
      <c r="BX1272" s="56"/>
      <c r="BY1272" s="56"/>
      <c r="BZ1272" s="56"/>
      <c r="CA1272" s="56"/>
      <c r="CB1272" s="56"/>
      <c r="CC1272" s="56"/>
      <c r="CD1272" s="56"/>
      <c r="CE1272" s="56"/>
      <c r="CF1272" s="56"/>
      <c r="CG1272" s="56"/>
      <c r="CH1272" s="56"/>
      <c r="CI1272" s="56"/>
      <c r="CJ1272" s="56"/>
      <c r="CK1272" s="56"/>
      <c r="CL1272" s="56"/>
      <c r="CM1272" s="56"/>
      <c r="CN1272" s="56"/>
      <c r="CO1272" s="56"/>
      <c r="CP1272" s="56"/>
      <c r="CQ1272" s="56"/>
      <c r="CR1272" s="56"/>
      <c r="CS1272" s="56"/>
      <c r="CT1272" s="56"/>
      <c r="CU1272" s="56"/>
      <c r="CV1272" s="56"/>
      <c r="CW1272" s="56"/>
      <c r="CX1272" s="56"/>
      <c r="CY1272" s="56"/>
      <c r="CZ1272" s="56"/>
      <c r="DA1272" s="56"/>
      <c r="DB1272" s="56"/>
      <c r="DC1272" s="56"/>
      <c r="DD1272" s="56"/>
      <c r="DE1272" s="56"/>
      <c r="DF1272" s="56"/>
      <c r="DG1272" s="56"/>
      <c r="DH1272" s="56"/>
      <c r="DI1272" s="56"/>
      <c r="DJ1272" s="56"/>
      <c r="DK1272" s="56"/>
      <c r="DL1272" s="56"/>
      <c r="DM1272" s="56"/>
      <c r="DN1272" s="56"/>
      <c r="DO1272" s="56"/>
      <c r="DP1272" s="56"/>
      <c r="DQ1272" s="56"/>
      <c r="DR1272" s="56"/>
      <c r="DS1272" s="56"/>
      <c r="DT1272" s="56"/>
      <c r="DU1272" s="56"/>
      <c r="DV1272" s="56"/>
      <c r="DW1272" s="56"/>
      <c r="DX1272" s="56"/>
      <c r="DY1272" s="56"/>
      <c r="DZ1272" s="56"/>
      <c r="EA1272" s="56"/>
      <c r="EB1272" s="56"/>
      <c r="EC1272" s="56"/>
      <c r="ED1272" s="56"/>
      <c r="EE1272" s="56"/>
      <c r="EF1272" s="56"/>
      <c r="EG1272" s="56"/>
      <c r="EH1272" s="56"/>
      <c r="EI1272" s="56"/>
      <c r="EJ1272" s="56"/>
      <c r="EK1272" s="56"/>
      <c r="EL1272" s="56"/>
      <c r="EM1272" s="56"/>
      <c r="EN1272" s="56"/>
      <c r="EO1272" s="56"/>
      <c r="EP1272" s="56"/>
      <c r="EQ1272" s="56"/>
      <c r="ER1272" s="56"/>
      <c r="ES1272" s="56"/>
      <c r="ET1272" s="56"/>
      <c r="EU1272" s="56"/>
      <c r="EV1272" s="56"/>
      <c r="EW1272" s="56"/>
      <c r="EX1272" s="56"/>
      <c r="EY1272" s="56"/>
      <c r="EZ1272" s="56"/>
      <c r="FA1272" s="56"/>
      <c r="FB1272" s="56"/>
      <c r="FC1272" s="56"/>
      <c r="FD1272" s="56"/>
      <c r="FE1272" s="56"/>
      <c r="FF1272" s="56"/>
      <c r="FG1272" s="56"/>
      <c r="FH1272" s="56"/>
      <c r="FI1272" s="56"/>
      <c r="FJ1272" s="56"/>
      <c r="FK1272" s="56"/>
      <c r="FL1272" s="56"/>
      <c r="FM1272" s="56"/>
      <c r="FN1272" s="56"/>
      <c r="FO1272" s="56"/>
      <c r="FP1272" s="56"/>
      <c r="FQ1272" s="56"/>
      <c r="FR1272" s="56"/>
      <c r="FS1272" s="56"/>
      <c r="FT1272" s="56"/>
      <c r="FU1272" s="56"/>
      <c r="FV1272" s="56"/>
      <c r="FW1272" s="56"/>
      <c r="FX1272" s="56"/>
      <c r="FY1272" s="56"/>
      <c r="FZ1272" s="56"/>
      <c r="GA1272" s="56"/>
      <c r="GB1272" s="56"/>
      <c r="GC1272" s="56"/>
      <c r="GD1272" s="56"/>
      <c r="GE1272" s="56"/>
      <c r="GF1272" s="56"/>
      <c r="GG1272" s="56"/>
      <c r="GH1272" s="56"/>
      <c r="GI1272" s="56"/>
      <c r="GJ1272" s="56"/>
      <c r="GK1272" s="56"/>
      <c r="GL1272" s="56"/>
      <c r="GM1272" s="56"/>
      <c r="GN1272" s="56"/>
      <c r="GO1272" s="56"/>
      <c r="GP1272" s="56"/>
      <c r="GQ1272" s="56"/>
      <c r="GR1272" s="56"/>
      <c r="GS1272" s="56"/>
      <c r="GT1272" s="56"/>
      <c r="GU1272" s="56"/>
      <c r="GV1272" s="56"/>
      <c r="GW1272" s="56"/>
      <c r="GX1272" s="56"/>
      <c r="GY1272" s="56"/>
      <c r="GZ1272" s="56"/>
      <c r="HA1272" s="56"/>
      <c r="HB1272" s="56"/>
      <c r="HC1272" s="56"/>
      <c r="HD1272" s="56"/>
      <c r="HE1272" s="56"/>
      <c r="HF1272" s="56"/>
      <c r="HG1272" s="56"/>
      <c r="HH1272" s="56"/>
      <c r="HI1272" s="56"/>
      <c r="HJ1272" s="56"/>
      <c r="HK1272" s="56"/>
      <c r="HL1272" s="56"/>
      <c r="HM1272" s="56"/>
    </row>
    <row r="1273" spans="2:221" x14ac:dyDescent="0.25">
      <c r="B1273" s="56"/>
      <c r="C1273" s="56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  <c r="AY1273" s="56"/>
      <c r="AZ1273" s="56"/>
      <c r="BA1273" s="56"/>
      <c r="BB1273" s="56"/>
      <c r="BC1273" s="56"/>
      <c r="BD1273" s="56"/>
      <c r="BE1273" s="56"/>
      <c r="BF1273" s="56"/>
      <c r="BG1273" s="56"/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  <c r="BU1273" s="56"/>
      <c r="BV1273" s="56"/>
      <c r="BW1273" s="56"/>
      <c r="BX1273" s="56"/>
      <c r="BY1273" s="56"/>
      <c r="BZ1273" s="56"/>
      <c r="CA1273" s="56"/>
      <c r="CB1273" s="56"/>
      <c r="CC1273" s="56"/>
      <c r="CD1273" s="56"/>
      <c r="CE1273" s="56"/>
      <c r="CF1273" s="56"/>
      <c r="CG1273" s="56"/>
      <c r="CH1273" s="56"/>
      <c r="CI1273" s="56"/>
      <c r="CJ1273" s="56"/>
      <c r="CK1273" s="56"/>
      <c r="CL1273" s="56"/>
      <c r="CM1273" s="56"/>
      <c r="CN1273" s="56"/>
      <c r="CO1273" s="56"/>
      <c r="CP1273" s="56"/>
      <c r="CQ1273" s="56"/>
      <c r="CR1273" s="56"/>
      <c r="CS1273" s="56"/>
      <c r="CT1273" s="56"/>
      <c r="CU1273" s="56"/>
      <c r="CV1273" s="56"/>
      <c r="CW1273" s="56"/>
      <c r="CX1273" s="56"/>
      <c r="CY1273" s="56"/>
      <c r="CZ1273" s="56"/>
      <c r="DA1273" s="56"/>
      <c r="DB1273" s="56"/>
      <c r="DC1273" s="56"/>
      <c r="DD1273" s="56"/>
      <c r="DE1273" s="56"/>
      <c r="DF1273" s="56"/>
      <c r="DG1273" s="56"/>
      <c r="DH1273" s="56"/>
      <c r="DI1273" s="56"/>
      <c r="DJ1273" s="56"/>
      <c r="DK1273" s="56"/>
      <c r="DL1273" s="56"/>
      <c r="DM1273" s="56"/>
      <c r="DN1273" s="56"/>
      <c r="DO1273" s="56"/>
      <c r="DP1273" s="56"/>
      <c r="DQ1273" s="56"/>
      <c r="DR1273" s="56"/>
      <c r="DS1273" s="56"/>
      <c r="DT1273" s="56"/>
      <c r="DU1273" s="56"/>
      <c r="DV1273" s="56"/>
      <c r="DW1273" s="56"/>
      <c r="DX1273" s="56"/>
      <c r="DY1273" s="56"/>
      <c r="DZ1273" s="56"/>
      <c r="EA1273" s="56"/>
      <c r="EB1273" s="56"/>
      <c r="EC1273" s="56"/>
      <c r="ED1273" s="56"/>
      <c r="EE1273" s="56"/>
      <c r="EF1273" s="56"/>
      <c r="EG1273" s="56"/>
      <c r="EH1273" s="56"/>
      <c r="EI1273" s="56"/>
      <c r="EJ1273" s="56"/>
      <c r="EK1273" s="56"/>
      <c r="EL1273" s="56"/>
      <c r="EM1273" s="56"/>
      <c r="EN1273" s="56"/>
      <c r="EO1273" s="56"/>
      <c r="EP1273" s="56"/>
      <c r="EQ1273" s="56"/>
      <c r="ER1273" s="56"/>
      <c r="ES1273" s="56"/>
      <c r="ET1273" s="56"/>
      <c r="EU1273" s="56"/>
      <c r="EV1273" s="56"/>
      <c r="EW1273" s="56"/>
      <c r="EX1273" s="56"/>
      <c r="EY1273" s="56"/>
      <c r="EZ1273" s="56"/>
      <c r="FA1273" s="56"/>
      <c r="FB1273" s="56"/>
      <c r="FC1273" s="56"/>
      <c r="FD1273" s="56"/>
      <c r="FE1273" s="56"/>
      <c r="FF1273" s="56"/>
      <c r="FG1273" s="56"/>
      <c r="FH1273" s="56"/>
      <c r="FI1273" s="56"/>
      <c r="FJ1273" s="56"/>
      <c r="FK1273" s="56"/>
      <c r="FL1273" s="56"/>
      <c r="FM1273" s="56"/>
      <c r="FN1273" s="56"/>
      <c r="FO1273" s="56"/>
      <c r="FP1273" s="56"/>
      <c r="FQ1273" s="56"/>
      <c r="FR1273" s="56"/>
      <c r="FS1273" s="56"/>
      <c r="FT1273" s="56"/>
      <c r="FU1273" s="56"/>
      <c r="FV1273" s="56"/>
      <c r="FW1273" s="56"/>
      <c r="FX1273" s="56"/>
      <c r="FY1273" s="56"/>
      <c r="FZ1273" s="56"/>
      <c r="GA1273" s="56"/>
      <c r="GB1273" s="56"/>
      <c r="GC1273" s="56"/>
      <c r="GD1273" s="56"/>
      <c r="GE1273" s="56"/>
      <c r="GF1273" s="56"/>
      <c r="GG1273" s="56"/>
      <c r="GH1273" s="56"/>
      <c r="GI1273" s="56"/>
      <c r="GJ1273" s="56"/>
      <c r="GK1273" s="56"/>
      <c r="GL1273" s="56"/>
      <c r="GM1273" s="56"/>
      <c r="GN1273" s="56"/>
      <c r="GO1273" s="56"/>
      <c r="GP1273" s="56"/>
      <c r="GQ1273" s="56"/>
      <c r="GR1273" s="56"/>
      <c r="GS1273" s="56"/>
      <c r="GT1273" s="56"/>
      <c r="GU1273" s="56"/>
      <c r="GV1273" s="56"/>
      <c r="GW1273" s="56"/>
      <c r="GX1273" s="56"/>
      <c r="GY1273" s="56"/>
      <c r="GZ1273" s="56"/>
      <c r="HA1273" s="56"/>
      <c r="HB1273" s="56"/>
      <c r="HC1273" s="56"/>
      <c r="HD1273" s="56"/>
      <c r="HE1273" s="56"/>
      <c r="HF1273" s="56"/>
      <c r="HG1273" s="56"/>
      <c r="HH1273" s="56"/>
      <c r="HI1273" s="56"/>
      <c r="HJ1273" s="56"/>
      <c r="HK1273" s="56"/>
      <c r="HL1273" s="56"/>
      <c r="HM1273" s="56"/>
    </row>
    <row r="1274" spans="2:221" x14ac:dyDescent="0.25">
      <c r="B1274" s="56"/>
      <c r="C1274" s="56"/>
      <c r="D1274" s="56"/>
      <c r="E1274" s="56"/>
      <c r="F1274" s="56"/>
      <c r="G1274" s="56"/>
      <c r="H1274" s="56"/>
      <c r="I1274" s="56"/>
      <c r="J1274" s="56"/>
      <c r="K1274" s="56"/>
      <c r="L1274" s="56"/>
      <c r="M1274" s="56"/>
      <c r="N1274" s="56"/>
      <c r="O1274" s="56"/>
      <c r="P1274" s="56"/>
      <c r="Q1274" s="56"/>
      <c r="R1274" s="56"/>
      <c r="S1274" s="56"/>
      <c r="T1274" s="56"/>
      <c r="U1274" s="56"/>
      <c r="V1274" s="56"/>
      <c r="W1274" s="56"/>
      <c r="X1274" s="56"/>
      <c r="Y1274" s="56"/>
      <c r="Z1274" s="56"/>
      <c r="AA1274" s="56"/>
      <c r="AB1274" s="56"/>
      <c r="AC1274" s="56"/>
      <c r="AD1274" s="56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  <c r="AY1274" s="56"/>
      <c r="AZ1274" s="56"/>
      <c r="BA1274" s="56"/>
      <c r="BB1274" s="56"/>
      <c r="BC1274" s="56"/>
      <c r="BD1274" s="56"/>
      <c r="BE1274" s="56"/>
      <c r="BF1274" s="56"/>
      <c r="BG1274" s="56"/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  <c r="BU1274" s="56"/>
      <c r="BV1274" s="56"/>
      <c r="BW1274" s="56"/>
      <c r="BX1274" s="56"/>
      <c r="BY1274" s="56"/>
      <c r="BZ1274" s="56"/>
      <c r="CA1274" s="56"/>
      <c r="CB1274" s="56"/>
      <c r="CC1274" s="56"/>
      <c r="CD1274" s="56"/>
      <c r="CE1274" s="56"/>
      <c r="CF1274" s="56"/>
      <c r="CG1274" s="56"/>
      <c r="CH1274" s="56"/>
      <c r="CI1274" s="56"/>
      <c r="CJ1274" s="56"/>
      <c r="CK1274" s="56"/>
      <c r="CL1274" s="56"/>
      <c r="CM1274" s="56"/>
      <c r="CN1274" s="56"/>
      <c r="CO1274" s="56"/>
      <c r="CP1274" s="56"/>
      <c r="CQ1274" s="56"/>
      <c r="CR1274" s="56"/>
      <c r="CS1274" s="56"/>
      <c r="CT1274" s="56"/>
      <c r="CU1274" s="56"/>
      <c r="CV1274" s="56"/>
      <c r="CW1274" s="56"/>
      <c r="CX1274" s="56"/>
      <c r="CY1274" s="56"/>
      <c r="CZ1274" s="56"/>
      <c r="DA1274" s="56"/>
      <c r="DB1274" s="56"/>
      <c r="DC1274" s="56"/>
      <c r="DD1274" s="56"/>
      <c r="DE1274" s="56"/>
      <c r="DF1274" s="56"/>
      <c r="DG1274" s="56"/>
      <c r="DH1274" s="56"/>
      <c r="DI1274" s="56"/>
      <c r="DJ1274" s="56"/>
      <c r="DK1274" s="56"/>
      <c r="DL1274" s="56"/>
      <c r="DM1274" s="56"/>
      <c r="DN1274" s="56"/>
      <c r="DO1274" s="56"/>
      <c r="DP1274" s="56"/>
      <c r="DQ1274" s="56"/>
      <c r="DR1274" s="56"/>
      <c r="DS1274" s="56"/>
      <c r="DT1274" s="56"/>
      <c r="DU1274" s="56"/>
      <c r="DV1274" s="56"/>
      <c r="DW1274" s="56"/>
      <c r="DX1274" s="56"/>
      <c r="DY1274" s="56"/>
      <c r="DZ1274" s="56"/>
      <c r="EA1274" s="56"/>
      <c r="EB1274" s="56"/>
      <c r="EC1274" s="56"/>
      <c r="ED1274" s="56"/>
      <c r="EE1274" s="56"/>
      <c r="EF1274" s="56"/>
      <c r="EG1274" s="56"/>
      <c r="EH1274" s="56"/>
      <c r="EI1274" s="56"/>
      <c r="EJ1274" s="56"/>
      <c r="EK1274" s="56"/>
      <c r="EL1274" s="56"/>
      <c r="EM1274" s="56"/>
      <c r="EN1274" s="56"/>
      <c r="EO1274" s="56"/>
      <c r="EP1274" s="56"/>
      <c r="EQ1274" s="56"/>
      <c r="ER1274" s="56"/>
      <c r="ES1274" s="56"/>
      <c r="ET1274" s="56"/>
      <c r="EU1274" s="56"/>
      <c r="EV1274" s="56"/>
      <c r="EW1274" s="56"/>
      <c r="EX1274" s="56"/>
      <c r="EY1274" s="56"/>
      <c r="EZ1274" s="56"/>
      <c r="FA1274" s="56"/>
      <c r="FB1274" s="56"/>
      <c r="FC1274" s="56"/>
      <c r="FD1274" s="56"/>
      <c r="FE1274" s="56"/>
      <c r="FF1274" s="56"/>
      <c r="FG1274" s="56"/>
      <c r="FH1274" s="56"/>
      <c r="FI1274" s="56"/>
      <c r="FJ1274" s="56"/>
      <c r="FK1274" s="56"/>
      <c r="FL1274" s="56"/>
      <c r="FM1274" s="56"/>
      <c r="FN1274" s="56"/>
      <c r="FO1274" s="56"/>
      <c r="FP1274" s="56"/>
      <c r="FQ1274" s="56"/>
      <c r="FR1274" s="56"/>
      <c r="FS1274" s="56"/>
      <c r="FT1274" s="56"/>
      <c r="FU1274" s="56"/>
      <c r="FV1274" s="56"/>
      <c r="FW1274" s="56"/>
      <c r="FX1274" s="56"/>
      <c r="FY1274" s="56"/>
      <c r="FZ1274" s="56"/>
      <c r="GA1274" s="56"/>
      <c r="GB1274" s="56"/>
      <c r="GC1274" s="56"/>
      <c r="GD1274" s="56"/>
      <c r="GE1274" s="56"/>
      <c r="GF1274" s="56"/>
      <c r="GG1274" s="56"/>
      <c r="GH1274" s="56"/>
      <c r="GI1274" s="56"/>
      <c r="GJ1274" s="56"/>
      <c r="GK1274" s="56"/>
      <c r="GL1274" s="56"/>
      <c r="GM1274" s="56"/>
      <c r="GN1274" s="56"/>
      <c r="GO1274" s="56"/>
      <c r="GP1274" s="56"/>
      <c r="GQ1274" s="56"/>
      <c r="GR1274" s="56"/>
      <c r="GS1274" s="56"/>
      <c r="GT1274" s="56"/>
      <c r="GU1274" s="56"/>
      <c r="GV1274" s="56"/>
      <c r="GW1274" s="56"/>
      <c r="GX1274" s="56"/>
      <c r="GY1274" s="56"/>
      <c r="GZ1274" s="56"/>
      <c r="HA1274" s="56"/>
      <c r="HB1274" s="56"/>
      <c r="HC1274" s="56"/>
      <c r="HD1274" s="56"/>
      <c r="HE1274" s="56"/>
      <c r="HF1274" s="56"/>
      <c r="HG1274" s="56"/>
      <c r="HH1274" s="56"/>
      <c r="HI1274" s="56"/>
      <c r="HJ1274" s="56"/>
      <c r="HK1274" s="56"/>
      <c r="HL1274" s="56"/>
      <c r="HM1274" s="56"/>
    </row>
    <row r="1275" spans="2:221" x14ac:dyDescent="0.25">
      <c r="B1275" s="56"/>
      <c r="C1275" s="56"/>
      <c r="D1275" s="56"/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56"/>
      <c r="Q1275" s="56"/>
      <c r="R1275" s="56"/>
      <c r="S1275" s="56"/>
      <c r="T1275" s="56"/>
      <c r="U1275" s="56"/>
      <c r="V1275" s="56"/>
      <c r="W1275" s="56"/>
      <c r="X1275" s="56"/>
      <c r="Y1275" s="56"/>
      <c r="Z1275" s="56"/>
      <c r="AA1275" s="56"/>
      <c r="AB1275" s="56"/>
      <c r="AC1275" s="56"/>
      <c r="AD1275" s="56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  <c r="AY1275" s="56"/>
      <c r="AZ1275" s="56"/>
      <c r="BA1275" s="56"/>
      <c r="BB1275" s="56"/>
      <c r="BC1275" s="56"/>
      <c r="BD1275" s="56"/>
      <c r="BE1275" s="56"/>
      <c r="BF1275" s="56"/>
      <c r="BG1275" s="56"/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  <c r="BU1275" s="56"/>
      <c r="BV1275" s="56"/>
      <c r="BW1275" s="56"/>
      <c r="BX1275" s="56"/>
      <c r="BY1275" s="56"/>
      <c r="BZ1275" s="56"/>
      <c r="CA1275" s="56"/>
      <c r="CB1275" s="56"/>
      <c r="CC1275" s="56"/>
      <c r="CD1275" s="56"/>
      <c r="CE1275" s="56"/>
      <c r="CF1275" s="56"/>
      <c r="CG1275" s="56"/>
      <c r="CH1275" s="56"/>
      <c r="CI1275" s="56"/>
      <c r="CJ1275" s="56"/>
      <c r="CK1275" s="56"/>
      <c r="CL1275" s="56"/>
      <c r="CM1275" s="56"/>
      <c r="CN1275" s="56"/>
      <c r="CO1275" s="56"/>
      <c r="CP1275" s="56"/>
      <c r="CQ1275" s="56"/>
      <c r="CR1275" s="56"/>
      <c r="CS1275" s="56"/>
      <c r="CT1275" s="56"/>
      <c r="CU1275" s="56"/>
      <c r="CV1275" s="56"/>
      <c r="CW1275" s="56"/>
      <c r="CX1275" s="56"/>
      <c r="CY1275" s="56"/>
      <c r="CZ1275" s="56"/>
      <c r="DA1275" s="56"/>
      <c r="DB1275" s="56"/>
      <c r="DC1275" s="56"/>
      <c r="DD1275" s="56"/>
      <c r="DE1275" s="56"/>
      <c r="DF1275" s="56"/>
      <c r="DG1275" s="56"/>
      <c r="DH1275" s="56"/>
      <c r="DI1275" s="56"/>
      <c r="DJ1275" s="56"/>
      <c r="DK1275" s="56"/>
      <c r="DL1275" s="56"/>
      <c r="DM1275" s="56"/>
      <c r="DN1275" s="56"/>
      <c r="DO1275" s="56"/>
      <c r="DP1275" s="56"/>
      <c r="DQ1275" s="56"/>
      <c r="DR1275" s="56"/>
      <c r="DS1275" s="56"/>
      <c r="DT1275" s="56"/>
      <c r="DU1275" s="56"/>
      <c r="DV1275" s="56"/>
      <c r="DW1275" s="56"/>
      <c r="DX1275" s="56"/>
      <c r="DY1275" s="56"/>
      <c r="DZ1275" s="56"/>
      <c r="EA1275" s="56"/>
      <c r="EB1275" s="56"/>
      <c r="EC1275" s="56"/>
      <c r="ED1275" s="56"/>
      <c r="EE1275" s="56"/>
      <c r="EF1275" s="56"/>
      <c r="EG1275" s="56"/>
      <c r="EH1275" s="56"/>
      <c r="EI1275" s="56"/>
      <c r="EJ1275" s="56"/>
      <c r="EK1275" s="56"/>
      <c r="EL1275" s="56"/>
      <c r="EM1275" s="56"/>
      <c r="EN1275" s="56"/>
      <c r="EO1275" s="56"/>
      <c r="EP1275" s="56"/>
      <c r="EQ1275" s="56"/>
      <c r="ER1275" s="56"/>
      <c r="ES1275" s="56"/>
      <c r="ET1275" s="56"/>
      <c r="EU1275" s="56"/>
      <c r="EV1275" s="56"/>
      <c r="EW1275" s="56"/>
      <c r="EX1275" s="56"/>
      <c r="EY1275" s="56"/>
      <c r="EZ1275" s="56"/>
      <c r="FA1275" s="56"/>
      <c r="FB1275" s="56"/>
      <c r="FC1275" s="56"/>
      <c r="FD1275" s="56"/>
      <c r="FE1275" s="56"/>
      <c r="FF1275" s="56"/>
      <c r="FG1275" s="56"/>
      <c r="FH1275" s="56"/>
      <c r="FI1275" s="56"/>
      <c r="FJ1275" s="56"/>
      <c r="FK1275" s="56"/>
      <c r="FL1275" s="56"/>
      <c r="FM1275" s="56"/>
      <c r="FN1275" s="56"/>
      <c r="FO1275" s="56"/>
      <c r="FP1275" s="56"/>
      <c r="FQ1275" s="56"/>
      <c r="FR1275" s="56"/>
      <c r="FS1275" s="56"/>
      <c r="FT1275" s="56"/>
      <c r="FU1275" s="56"/>
      <c r="FV1275" s="56"/>
      <c r="FW1275" s="56"/>
      <c r="FX1275" s="56"/>
      <c r="FY1275" s="56"/>
      <c r="FZ1275" s="56"/>
      <c r="GA1275" s="56"/>
      <c r="GB1275" s="56"/>
      <c r="GC1275" s="56"/>
      <c r="GD1275" s="56"/>
      <c r="GE1275" s="56"/>
      <c r="GF1275" s="56"/>
      <c r="GG1275" s="56"/>
      <c r="GH1275" s="56"/>
      <c r="GI1275" s="56"/>
      <c r="GJ1275" s="56"/>
      <c r="GK1275" s="56"/>
      <c r="GL1275" s="56"/>
      <c r="GM1275" s="56"/>
      <c r="GN1275" s="56"/>
      <c r="GO1275" s="56"/>
      <c r="GP1275" s="56"/>
      <c r="GQ1275" s="56"/>
      <c r="GR1275" s="56"/>
      <c r="GS1275" s="56"/>
      <c r="GT1275" s="56"/>
      <c r="GU1275" s="56"/>
      <c r="GV1275" s="56"/>
      <c r="GW1275" s="56"/>
      <c r="GX1275" s="56"/>
      <c r="GY1275" s="56"/>
      <c r="GZ1275" s="56"/>
      <c r="HA1275" s="56"/>
      <c r="HB1275" s="56"/>
      <c r="HC1275" s="56"/>
      <c r="HD1275" s="56"/>
      <c r="HE1275" s="56"/>
      <c r="HF1275" s="56"/>
      <c r="HG1275" s="56"/>
      <c r="HH1275" s="56"/>
      <c r="HI1275" s="56"/>
      <c r="HJ1275" s="56"/>
      <c r="HK1275" s="56"/>
      <c r="HL1275" s="56"/>
      <c r="HM1275" s="56"/>
    </row>
    <row r="1276" spans="2:221" x14ac:dyDescent="0.25">
      <c r="B1276" s="56"/>
      <c r="C1276" s="56"/>
      <c r="D1276" s="56"/>
      <c r="E1276" s="56"/>
      <c r="F1276" s="56"/>
      <c r="G1276" s="56"/>
      <c r="H1276" s="56"/>
      <c r="I1276" s="56"/>
      <c r="J1276" s="56"/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  <c r="AY1276" s="56"/>
      <c r="AZ1276" s="56"/>
      <c r="BA1276" s="56"/>
      <c r="BB1276" s="56"/>
      <c r="BC1276" s="56"/>
      <c r="BD1276" s="56"/>
      <c r="BE1276" s="56"/>
      <c r="BF1276" s="56"/>
      <c r="BG1276" s="56"/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  <c r="BU1276" s="56"/>
      <c r="BV1276" s="56"/>
      <c r="BW1276" s="56"/>
      <c r="BX1276" s="56"/>
      <c r="BY1276" s="56"/>
      <c r="BZ1276" s="56"/>
      <c r="CA1276" s="56"/>
      <c r="CB1276" s="56"/>
      <c r="CC1276" s="56"/>
      <c r="CD1276" s="56"/>
      <c r="CE1276" s="56"/>
      <c r="CF1276" s="56"/>
      <c r="CG1276" s="56"/>
      <c r="CH1276" s="56"/>
      <c r="CI1276" s="56"/>
      <c r="CJ1276" s="56"/>
      <c r="CK1276" s="56"/>
      <c r="CL1276" s="56"/>
      <c r="CM1276" s="56"/>
      <c r="CN1276" s="56"/>
      <c r="CO1276" s="56"/>
      <c r="CP1276" s="56"/>
      <c r="CQ1276" s="56"/>
      <c r="CR1276" s="56"/>
      <c r="CS1276" s="56"/>
      <c r="CT1276" s="56"/>
      <c r="CU1276" s="56"/>
      <c r="CV1276" s="56"/>
      <c r="CW1276" s="56"/>
      <c r="CX1276" s="56"/>
      <c r="CY1276" s="56"/>
      <c r="CZ1276" s="56"/>
      <c r="DA1276" s="56"/>
      <c r="DB1276" s="56"/>
      <c r="DC1276" s="56"/>
      <c r="DD1276" s="56"/>
      <c r="DE1276" s="56"/>
      <c r="DF1276" s="56"/>
      <c r="DG1276" s="56"/>
      <c r="DH1276" s="56"/>
      <c r="DI1276" s="56"/>
      <c r="DJ1276" s="56"/>
      <c r="DK1276" s="56"/>
      <c r="DL1276" s="56"/>
      <c r="DM1276" s="56"/>
      <c r="DN1276" s="56"/>
      <c r="DO1276" s="56"/>
      <c r="DP1276" s="56"/>
      <c r="DQ1276" s="56"/>
      <c r="DR1276" s="56"/>
      <c r="DS1276" s="56"/>
      <c r="DT1276" s="56"/>
      <c r="DU1276" s="56"/>
      <c r="DV1276" s="56"/>
      <c r="DW1276" s="56"/>
      <c r="DX1276" s="56"/>
      <c r="DY1276" s="56"/>
      <c r="DZ1276" s="56"/>
      <c r="EA1276" s="56"/>
      <c r="EB1276" s="56"/>
      <c r="EC1276" s="56"/>
      <c r="ED1276" s="56"/>
      <c r="EE1276" s="56"/>
      <c r="EF1276" s="56"/>
      <c r="EG1276" s="56"/>
      <c r="EH1276" s="56"/>
      <c r="EI1276" s="56"/>
      <c r="EJ1276" s="56"/>
      <c r="EK1276" s="56"/>
      <c r="EL1276" s="56"/>
      <c r="EM1276" s="56"/>
      <c r="EN1276" s="56"/>
      <c r="EO1276" s="56"/>
      <c r="EP1276" s="56"/>
      <c r="EQ1276" s="56"/>
      <c r="ER1276" s="56"/>
      <c r="ES1276" s="56"/>
      <c r="ET1276" s="56"/>
      <c r="EU1276" s="56"/>
      <c r="EV1276" s="56"/>
      <c r="EW1276" s="56"/>
      <c r="EX1276" s="56"/>
      <c r="EY1276" s="56"/>
      <c r="EZ1276" s="56"/>
      <c r="FA1276" s="56"/>
      <c r="FB1276" s="56"/>
      <c r="FC1276" s="56"/>
      <c r="FD1276" s="56"/>
      <c r="FE1276" s="56"/>
      <c r="FF1276" s="56"/>
      <c r="FG1276" s="56"/>
      <c r="FH1276" s="56"/>
      <c r="FI1276" s="56"/>
      <c r="FJ1276" s="56"/>
      <c r="FK1276" s="56"/>
      <c r="FL1276" s="56"/>
      <c r="FM1276" s="56"/>
      <c r="FN1276" s="56"/>
      <c r="FO1276" s="56"/>
      <c r="FP1276" s="56"/>
      <c r="FQ1276" s="56"/>
      <c r="FR1276" s="56"/>
      <c r="FS1276" s="56"/>
      <c r="FT1276" s="56"/>
      <c r="FU1276" s="56"/>
      <c r="FV1276" s="56"/>
      <c r="FW1276" s="56"/>
      <c r="FX1276" s="56"/>
      <c r="FY1276" s="56"/>
      <c r="FZ1276" s="56"/>
      <c r="GA1276" s="56"/>
      <c r="GB1276" s="56"/>
      <c r="GC1276" s="56"/>
      <c r="GD1276" s="56"/>
      <c r="GE1276" s="56"/>
      <c r="GF1276" s="56"/>
      <c r="GG1276" s="56"/>
      <c r="GH1276" s="56"/>
      <c r="GI1276" s="56"/>
      <c r="GJ1276" s="56"/>
      <c r="GK1276" s="56"/>
      <c r="GL1276" s="56"/>
      <c r="GM1276" s="56"/>
      <c r="GN1276" s="56"/>
      <c r="GO1276" s="56"/>
      <c r="GP1276" s="56"/>
      <c r="GQ1276" s="56"/>
      <c r="GR1276" s="56"/>
      <c r="GS1276" s="56"/>
      <c r="GT1276" s="56"/>
      <c r="GU1276" s="56"/>
      <c r="GV1276" s="56"/>
      <c r="GW1276" s="56"/>
      <c r="GX1276" s="56"/>
      <c r="GY1276" s="56"/>
      <c r="GZ1276" s="56"/>
      <c r="HA1276" s="56"/>
      <c r="HB1276" s="56"/>
      <c r="HC1276" s="56"/>
      <c r="HD1276" s="56"/>
      <c r="HE1276" s="56"/>
      <c r="HF1276" s="56"/>
      <c r="HG1276" s="56"/>
      <c r="HH1276" s="56"/>
      <c r="HI1276" s="56"/>
      <c r="HJ1276" s="56"/>
      <c r="HK1276" s="56"/>
      <c r="HL1276" s="56"/>
      <c r="HM1276" s="56"/>
    </row>
    <row r="1277" spans="2:221" x14ac:dyDescent="0.25">
      <c r="B1277" s="56"/>
      <c r="C1277" s="56"/>
      <c r="D1277" s="56"/>
      <c r="E1277" s="56"/>
      <c r="F1277" s="56"/>
      <c r="G1277" s="56"/>
      <c r="H1277" s="56"/>
      <c r="I1277" s="56"/>
      <c r="J1277" s="56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56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  <c r="AY1277" s="56"/>
      <c r="AZ1277" s="56"/>
      <c r="BA1277" s="56"/>
      <c r="BB1277" s="56"/>
      <c r="BC1277" s="56"/>
      <c r="BD1277" s="56"/>
      <c r="BE1277" s="56"/>
      <c r="BF1277" s="56"/>
      <c r="BG1277" s="56"/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56"/>
      <c r="BZ1277" s="56"/>
      <c r="CA1277" s="56"/>
      <c r="CB1277" s="56"/>
      <c r="CC1277" s="56"/>
      <c r="CD1277" s="56"/>
      <c r="CE1277" s="56"/>
      <c r="CF1277" s="56"/>
      <c r="CG1277" s="56"/>
      <c r="CH1277" s="56"/>
      <c r="CI1277" s="56"/>
      <c r="CJ1277" s="56"/>
      <c r="CK1277" s="56"/>
      <c r="CL1277" s="56"/>
      <c r="CM1277" s="56"/>
      <c r="CN1277" s="56"/>
      <c r="CO1277" s="56"/>
      <c r="CP1277" s="56"/>
      <c r="CQ1277" s="56"/>
      <c r="CR1277" s="56"/>
      <c r="CS1277" s="56"/>
      <c r="CT1277" s="56"/>
      <c r="CU1277" s="56"/>
      <c r="CV1277" s="56"/>
      <c r="CW1277" s="56"/>
      <c r="CX1277" s="56"/>
      <c r="CY1277" s="56"/>
      <c r="CZ1277" s="56"/>
      <c r="DA1277" s="56"/>
      <c r="DB1277" s="56"/>
      <c r="DC1277" s="56"/>
      <c r="DD1277" s="56"/>
      <c r="DE1277" s="56"/>
      <c r="DF1277" s="56"/>
      <c r="DG1277" s="56"/>
      <c r="DH1277" s="56"/>
      <c r="DI1277" s="56"/>
      <c r="DJ1277" s="56"/>
      <c r="DK1277" s="56"/>
      <c r="DL1277" s="56"/>
      <c r="DM1277" s="56"/>
      <c r="DN1277" s="56"/>
      <c r="DO1277" s="56"/>
      <c r="DP1277" s="56"/>
      <c r="DQ1277" s="56"/>
      <c r="DR1277" s="56"/>
      <c r="DS1277" s="56"/>
      <c r="DT1277" s="56"/>
      <c r="DU1277" s="56"/>
      <c r="DV1277" s="56"/>
      <c r="DW1277" s="56"/>
      <c r="DX1277" s="56"/>
      <c r="DY1277" s="56"/>
      <c r="DZ1277" s="56"/>
      <c r="EA1277" s="56"/>
      <c r="EB1277" s="56"/>
      <c r="EC1277" s="56"/>
      <c r="ED1277" s="56"/>
      <c r="EE1277" s="56"/>
      <c r="EF1277" s="56"/>
      <c r="EG1277" s="56"/>
      <c r="EH1277" s="56"/>
      <c r="EI1277" s="56"/>
      <c r="EJ1277" s="56"/>
      <c r="EK1277" s="56"/>
      <c r="EL1277" s="56"/>
      <c r="EM1277" s="56"/>
      <c r="EN1277" s="56"/>
      <c r="EO1277" s="56"/>
      <c r="EP1277" s="56"/>
      <c r="EQ1277" s="56"/>
      <c r="ER1277" s="56"/>
      <c r="ES1277" s="56"/>
      <c r="ET1277" s="56"/>
      <c r="EU1277" s="56"/>
      <c r="EV1277" s="56"/>
      <c r="EW1277" s="56"/>
      <c r="EX1277" s="56"/>
      <c r="EY1277" s="56"/>
      <c r="EZ1277" s="56"/>
      <c r="FA1277" s="56"/>
      <c r="FB1277" s="56"/>
      <c r="FC1277" s="56"/>
      <c r="FD1277" s="56"/>
      <c r="FE1277" s="56"/>
      <c r="FF1277" s="56"/>
      <c r="FG1277" s="56"/>
      <c r="FH1277" s="56"/>
      <c r="FI1277" s="56"/>
      <c r="FJ1277" s="56"/>
      <c r="FK1277" s="56"/>
      <c r="FL1277" s="56"/>
      <c r="FM1277" s="56"/>
      <c r="FN1277" s="56"/>
      <c r="FO1277" s="56"/>
      <c r="FP1277" s="56"/>
      <c r="FQ1277" s="56"/>
      <c r="FR1277" s="56"/>
      <c r="FS1277" s="56"/>
      <c r="FT1277" s="56"/>
      <c r="FU1277" s="56"/>
      <c r="FV1277" s="56"/>
      <c r="FW1277" s="56"/>
      <c r="FX1277" s="56"/>
      <c r="FY1277" s="56"/>
      <c r="FZ1277" s="56"/>
      <c r="GA1277" s="56"/>
      <c r="GB1277" s="56"/>
      <c r="GC1277" s="56"/>
      <c r="GD1277" s="56"/>
      <c r="GE1277" s="56"/>
      <c r="GF1277" s="56"/>
      <c r="GG1277" s="56"/>
      <c r="GH1277" s="56"/>
      <c r="GI1277" s="56"/>
      <c r="GJ1277" s="56"/>
      <c r="GK1277" s="56"/>
      <c r="GL1277" s="56"/>
      <c r="GM1277" s="56"/>
      <c r="GN1277" s="56"/>
      <c r="GO1277" s="56"/>
      <c r="GP1277" s="56"/>
      <c r="GQ1277" s="56"/>
      <c r="GR1277" s="56"/>
      <c r="GS1277" s="56"/>
      <c r="GT1277" s="56"/>
      <c r="GU1277" s="56"/>
      <c r="GV1277" s="56"/>
      <c r="GW1277" s="56"/>
      <c r="GX1277" s="56"/>
      <c r="GY1277" s="56"/>
      <c r="GZ1277" s="56"/>
      <c r="HA1277" s="56"/>
      <c r="HB1277" s="56"/>
      <c r="HC1277" s="56"/>
      <c r="HD1277" s="56"/>
      <c r="HE1277" s="56"/>
      <c r="HF1277" s="56"/>
      <c r="HG1277" s="56"/>
      <c r="HH1277" s="56"/>
      <c r="HI1277" s="56"/>
      <c r="HJ1277" s="56"/>
      <c r="HK1277" s="56"/>
      <c r="HL1277" s="56"/>
      <c r="HM1277" s="56"/>
    </row>
    <row r="1278" spans="2:221" x14ac:dyDescent="0.25">
      <c r="B1278" s="56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  <c r="O1278" s="56"/>
      <c r="P1278" s="56"/>
      <c r="Q1278" s="56"/>
      <c r="R1278" s="56"/>
      <c r="S1278" s="56"/>
      <c r="T1278" s="56"/>
      <c r="U1278" s="56"/>
      <c r="V1278" s="56"/>
      <c r="W1278" s="56"/>
      <c r="X1278" s="56"/>
      <c r="Y1278" s="56"/>
      <c r="Z1278" s="56"/>
      <c r="AA1278" s="56"/>
      <c r="AB1278" s="56"/>
      <c r="AC1278" s="56"/>
      <c r="AD1278" s="56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  <c r="AY1278" s="56"/>
      <c r="AZ1278" s="56"/>
      <c r="BA1278" s="56"/>
      <c r="BB1278" s="56"/>
      <c r="BC1278" s="56"/>
      <c r="BD1278" s="56"/>
      <c r="BE1278" s="56"/>
      <c r="BF1278" s="56"/>
      <c r="BG1278" s="56"/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  <c r="BU1278" s="56"/>
      <c r="BV1278" s="56"/>
      <c r="BW1278" s="56"/>
      <c r="BX1278" s="56"/>
      <c r="BY1278" s="56"/>
      <c r="BZ1278" s="56"/>
      <c r="CA1278" s="56"/>
      <c r="CB1278" s="56"/>
      <c r="CC1278" s="56"/>
      <c r="CD1278" s="56"/>
      <c r="CE1278" s="56"/>
      <c r="CF1278" s="56"/>
      <c r="CG1278" s="56"/>
      <c r="CH1278" s="56"/>
      <c r="CI1278" s="56"/>
      <c r="CJ1278" s="56"/>
      <c r="CK1278" s="56"/>
      <c r="CL1278" s="56"/>
      <c r="CM1278" s="56"/>
      <c r="CN1278" s="56"/>
      <c r="CO1278" s="56"/>
      <c r="CP1278" s="56"/>
      <c r="CQ1278" s="56"/>
      <c r="CR1278" s="56"/>
      <c r="CS1278" s="56"/>
      <c r="CT1278" s="56"/>
      <c r="CU1278" s="56"/>
      <c r="CV1278" s="56"/>
      <c r="CW1278" s="56"/>
      <c r="CX1278" s="56"/>
      <c r="CY1278" s="56"/>
      <c r="CZ1278" s="56"/>
      <c r="DA1278" s="56"/>
      <c r="DB1278" s="56"/>
      <c r="DC1278" s="56"/>
      <c r="DD1278" s="56"/>
      <c r="DE1278" s="56"/>
      <c r="DF1278" s="56"/>
      <c r="DG1278" s="56"/>
      <c r="DH1278" s="56"/>
      <c r="DI1278" s="56"/>
      <c r="DJ1278" s="56"/>
      <c r="DK1278" s="56"/>
      <c r="DL1278" s="56"/>
      <c r="DM1278" s="56"/>
      <c r="DN1278" s="56"/>
      <c r="DO1278" s="56"/>
      <c r="DP1278" s="56"/>
      <c r="DQ1278" s="56"/>
      <c r="DR1278" s="56"/>
      <c r="DS1278" s="56"/>
      <c r="DT1278" s="56"/>
      <c r="DU1278" s="56"/>
      <c r="DV1278" s="56"/>
      <c r="DW1278" s="56"/>
      <c r="DX1278" s="56"/>
      <c r="DY1278" s="56"/>
      <c r="DZ1278" s="56"/>
      <c r="EA1278" s="56"/>
      <c r="EB1278" s="56"/>
      <c r="EC1278" s="56"/>
      <c r="ED1278" s="56"/>
      <c r="EE1278" s="56"/>
      <c r="EF1278" s="56"/>
      <c r="EG1278" s="56"/>
      <c r="EH1278" s="56"/>
      <c r="EI1278" s="56"/>
      <c r="EJ1278" s="56"/>
      <c r="EK1278" s="56"/>
      <c r="EL1278" s="56"/>
      <c r="EM1278" s="56"/>
      <c r="EN1278" s="56"/>
      <c r="EO1278" s="56"/>
      <c r="EP1278" s="56"/>
      <c r="EQ1278" s="56"/>
      <c r="ER1278" s="56"/>
      <c r="ES1278" s="56"/>
      <c r="ET1278" s="56"/>
      <c r="EU1278" s="56"/>
      <c r="EV1278" s="56"/>
      <c r="EW1278" s="56"/>
      <c r="EX1278" s="56"/>
      <c r="EY1278" s="56"/>
      <c r="EZ1278" s="56"/>
      <c r="FA1278" s="56"/>
      <c r="FB1278" s="56"/>
      <c r="FC1278" s="56"/>
      <c r="FD1278" s="56"/>
      <c r="FE1278" s="56"/>
      <c r="FF1278" s="56"/>
      <c r="FG1278" s="56"/>
      <c r="FH1278" s="56"/>
      <c r="FI1278" s="56"/>
      <c r="FJ1278" s="56"/>
      <c r="FK1278" s="56"/>
      <c r="FL1278" s="56"/>
      <c r="FM1278" s="56"/>
      <c r="FN1278" s="56"/>
      <c r="FO1278" s="56"/>
      <c r="FP1278" s="56"/>
      <c r="FQ1278" s="56"/>
      <c r="FR1278" s="56"/>
      <c r="FS1278" s="56"/>
      <c r="FT1278" s="56"/>
      <c r="FU1278" s="56"/>
      <c r="FV1278" s="56"/>
      <c r="FW1278" s="56"/>
      <c r="FX1278" s="56"/>
      <c r="FY1278" s="56"/>
      <c r="FZ1278" s="56"/>
      <c r="GA1278" s="56"/>
      <c r="GB1278" s="56"/>
      <c r="GC1278" s="56"/>
      <c r="GD1278" s="56"/>
      <c r="GE1278" s="56"/>
      <c r="GF1278" s="56"/>
      <c r="GG1278" s="56"/>
      <c r="GH1278" s="56"/>
      <c r="GI1278" s="56"/>
      <c r="GJ1278" s="56"/>
      <c r="GK1278" s="56"/>
      <c r="GL1278" s="56"/>
      <c r="GM1278" s="56"/>
      <c r="GN1278" s="56"/>
      <c r="GO1278" s="56"/>
      <c r="GP1278" s="56"/>
      <c r="GQ1278" s="56"/>
      <c r="GR1278" s="56"/>
      <c r="GS1278" s="56"/>
      <c r="GT1278" s="56"/>
      <c r="GU1278" s="56"/>
      <c r="GV1278" s="56"/>
      <c r="GW1278" s="56"/>
      <c r="GX1278" s="56"/>
      <c r="GY1278" s="56"/>
      <c r="GZ1278" s="56"/>
      <c r="HA1278" s="56"/>
      <c r="HB1278" s="56"/>
      <c r="HC1278" s="56"/>
      <c r="HD1278" s="56"/>
      <c r="HE1278" s="56"/>
      <c r="HF1278" s="56"/>
      <c r="HG1278" s="56"/>
      <c r="HH1278" s="56"/>
      <c r="HI1278" s="56"/>
      <c r="HJ1278" s="56"/>
      <c r="HK1278" s="56"/>
      <c r="HL1278" s="56"/>
      <c r="HM1278" s="56"/>
    </row>
    <row r="1279" spans="2:221" x14ac:dyDescent="0.25">
      <c r="B1279" s="56"/>
      <c r="C1279" s="56"/>
      <c r="D1279" s="56"/>
      <c r="E1279" s="56"/>
      <c r="F1279" s="56"/>
      <c r="G1279" s="56"/>
      <c r="H1279" s="56"/>
      <c r="I1279" s="56"/>
      <c r="J1279" s="56"/>
      <c r="K1279" s="56"/>
      <c r="L1279" s="56"/>
      <c r="M1279" s="56"/>
      <c r="N1279" s="56"/>
      <c r="O1279" s="56"/>
      <c r="P1279" s="56"/>
      <c r="Q1279" s="56"/>
      <c r="R1279" s="56"/>
      <c r="S1279" s="56"/>
      <c r="T1279" s="56"/>
      <c r="U1279" s="56"/>
      <c r="V1279" s="56"/>
      <c r="W1279" s="56"/>
      <c r="X1279" s="56"/>
      <c r="Y1279" s="56"/>
      <c r="Z1279" s="56"/>
      <c r="AA1279" s="56"/>
      <c r="AB1279" s="56"/>
      <c r="AC1279" s="56"/>
      <c r="AD1279" s="56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  <c r="AY1279" s="56"/>
      <c r="AZ1279" s="56"/>
      <c r="BA1279" s="56"/>
      <c r="BB1279" s="56"/>
      <c r="BC1279" s="56"/>
      <c r="BD1279" s="56"/>
      <c r="BE1279" s="56"/>
      <c r="BF1279" s="56"/>
      <c r="BG1279" s="56"/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56"/>
      <c r="BS1279" s="56"/>
      <c r="BT1279" s="56"/>
      <c r="BU1279" s="56"/>
      <c r="BV1279" s="56"/>
      <c r="BW1279" s="56"/>
      <c r="BX1279" s="56"/>
      <c r="BY1279" s="56"/>
      <c r="BZ1279" s="56"/>
      <c r="CA1279" s="56"/>
      <c r="CB1279" s="56"/>
      <c r="CC1279" s="56"/>
      <c r="CD1279" s="56"/>
      <c r="CE1279" s="56"/>
      <c r="CF1279" s="56"/>
      <c r="CG1279" s="56"/>
      <c r="CH1279" s="56"/>
      <c r="CI1279" s="56"/>
      <c r="CJ1279" s="56"/>
      <c r="CK1279" s="56"/>
      <c r="CL1279" s="56"/>
      <c r="CM1279" s="56"/>
      <c r="CN1279" s="56"/>
      <c r="CO1279" s="56"/>
      <c r="CP1279" s="56"/>
      <c r="CQ1279" s="56"/>
      <c r="CR1279" s="56"/>
      <c r="CS1279" s="56"/>
      <c r="CT1279" s="56"/>
      <c r="CU1279" s="56"/>
      <c r="CV1279" s="56"/>
      <c r="CW1279" s="56"/>
      <c r="CX1279" s="56"/>
      <c r="CY1279" s="56"/>
      <c r="CZ1279" s="56"/>
      <c r="DA1279" s="56"/>
      <c r="DB1279" s="56"/>
      <c r="DC1279" s="56"/>
      <c r="DD1279" s="56"/>
      <c r="DE1279" s="56"/>
      <c r="DF1279" s="56"/>
      <c r="DG1279" s="56"/>
      <c r="DH1279" s="56"/>
      <c r="DI1279" s="56"/>
      <c r="DJ1279" s="56"/>
      <c r="DK1279" s="56"/>
      <c r="DL1279" s="56"/>
      <c r="DM1279" s="56"/>
      <c r="DN1279" s="56"/>
      <c r="DO1279" s="56"/>
      <c r="DP1279" s="56"/>
      <c r="DQ1279" s="56"/>
      <c r="DR1279" s="56"/>
      <c r="DS1279" s="56"/>
      <c r="DT1279" s="56"/>
      <c r="DU1279" s="56"/>
      <c r="DV1279" s="56"/>
      <c r="DW1279" s="56"/>
      <c r="DX1279" s="56"/>
      <c r="DY1279" s="56"/>
      <c r="DZ1279" s="56"/>
      <c r="EA1279" s="56"/>
      <c r="EB1279" s="56"/>
      <c r="EC1279" s="56"/>
      <c r="ED1279" s="56"/>
      <c r="EE1279" s="56"/>
      <c r="EF1279" s="56"/>
      <c r="EG1279" s="56"/>
      <c r="EH1279" s="56"/>
      <c r="EI1279" s="56"/>
      <c r="EJ1279" s="56"/>
      <c r="EK1279" s="56"/>
      <c r="EL1279" s="56"/>
      <c r="EM1279" s="56"/>
      <c r="EN1279" s="56"/>
      <c r="EO1279" s="56"/>
      <c r="EP1279" s="56"/>
      <c r="EQ1279" s="56"/>
      <c r="ER1279" s="56"/>
      <c r="ES1279" s="56"/>
      <c r="ET1279" s="56"/>
      <c r="EU1279" s="56"/>
      <c r="EV1279" s="56"/>
      <c r="EW1279" s="56"/>
      <c r="EX1279" s="56"/>
      <c r="EY1279" s="56"/>
      <c r="EZ1279" s="56"/>
      <c r="FA1279" s="56"/>
      <c r="FB1279" s="56"/>
      <c r="FC1279" s="56"/>
      <c r="FD1279" s="56"/>
      <c r="FE1279" s="56"/>
      <c r="FF1279" s="56"/>
      <c r="FG1279" s="56"/>
      <c r="FH1279" s="56"/>
      <c r="FI1279" s="56"/>
      <c r="FJ1279" s="56"/>
      <c r="FK1279" s="56"/>
      <c r="FL1279" s="56"/>
      <c r="FM1279" s="56"/>
      <c r="FN1279" s="56"/>
      <c r="FO1279" s="56"/>
      <c r="FP1279" s="56"/>
      <c r="FQ1279" s="56"/>
      <c r="FR1279" s="56"/>
      <c r="FS1279" s="56"/>
      <c r="FT1279" s="56"/>
      <c r="FU1279" s="56"/>
      <c r="FV1279" s="56"/>
      <c r="FW1279" s="56"/>
      <c r="FX1279" s="56"/>
      <c r="FY1279" s="56"/>
      <c r="FZ1279" s="56"/>
      <c r="GA1279" s="56"/>
      <c r="GB1279" s="56"/>
      <c r="GC1279" s="56"/>
      <c r="GD1279" s="56"/>
      <c r="GE1279" s="56"/>
      <c r="GF1279" s="56"/>
      <c r="GG1279" s="56"/>
      <c r="GH1279" s="56"/>
      <c r="GI1279" s="56"/>
      <c r="GJ1279" s="56"/>
      <c r="GK1279" s="56"/>
      <c r="GL1279" s="56"/>
      <c r="GM1279" s="56"/>
      <c r="GN1279" s="56"/>
      <c r="GO1279" s="56"/>
      <c r="GP1279" s="56"/>
      <c r="GQ1279" s="56"/>
      <c r="GR1279" s="56"/>
      <c r="GS1279" s="56"/>
      <c r="GT1279" s="56"/>
      <c r="GU1279" s="56"/>
      <c r="GV1279" s="56"/>
      <c r="GW1279" s="56"/>
      <c r="GX1279" s="56"/>
      <c r="GY1279" s="56"/>
      <c r="GZ1279" s="56"/>
      <c r="HA1279" s="56"/>
      <c r="HB1279" s="56"/>
      <c r="HC1279" s="56"/>
      <c r="HD1279" s="56"/>
      <c r="HE1279" s="56"/>
      <c r="HF1279" s="56"/>
      <c r="HG1279" s="56"/>
      <c r="HH1279" s="56"/>
      <c r="HI1279" s="56"/>
      <c r="HJ1279" s="56"/>
      <c r="HK1279" s="56"/>
      <c r="HL1279" s="56"/>
      <c r="HM1279" s="56"/>
    </row>
    <row r="1280" spans="2:221" x14ac:dyDescent="0.25"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  <c r="O1280" s="56"/>
      <c r="P1280" s="56"/>
      <c r="Q1280" s="56"/>
      <c r="R1280" s="56"/>
      <c r="S1280" s="56"/>
      <c r="T1280" s="56"/>
      <c r="U1280" s="56"/>
      <c r="V1280" s="56"/>
      <c r="W1280" s="56"/>
      <c r="X1280" s="56"/>
      <c r="Y1280" s="56"/>
      <c r="Z1280" s="56"/>
      <c r="AA1280" s="56"/>
      <c r="AB1280" s="56"/>
      <c r="AC1280" s="56"/>
      <c r="AD1280" s="56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  <c r="AY1280" s="56"/>
      <c r="AZ1280" s="56"/>
      <c r="BA1280" s="56"/>
      <c r="BB1280" s="56"/>
      <c r="BC1280" s="56"/>
      <c r="BD1280" s="56"/>
      <c r="BE1280" s="56"/>
      <c r="BF1280" s="56"/>
      <c r="BG1280" s="56"/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56"/>
      <c r="BS1280" s="56"/>
      <c r="BT1280" s="56"/>
      <c r="BU1280" s="56"/>
      <c r="BV1280" s="56"/>
      <c r="BW1280" s="56"/>
      <c r="BX1280" s="56"/>
      <c r="BY1280" s="56"/>
      <c r="BZ1280" s="56"/>
      <c r="CA1280" s="56"/>
      <c r="CB1280" s="56"/>
      <c r="CC1280" s="56"/>
      <c r="CD1280" s="56"/>
      <c r="CE1280" s="56"/>
      <c r="CF1280" s="56"/>
      <c r="CG1280" s="56"/>
      <c r="CH1280" s="56"/>
      <c r="CI1280" s="56"/>
      <c r="CJ1280" s="56"/>
      <c r="CK1280" s="56"/>
      <c r="CL1280" s="56"/>
      <c r="CM1280" s="56"/>
      <c r="CN1280" s="56"/>
      <c r="CO1280" s="56"/>
      <c r="CP1280" s="56"/>
      <c r="CQ1280" s="56"/>
      <c r="CR1280" s="56"/>
      <c r="CS1280" s="56"/>
      <c r="CT1280" s="56"/>
      <c r="CU1280" s="56"/>
      <c r="CV1280" s="56"/>
      <c r="CW1280" s="56"/>
      <c r="CX1280" s="56"/>
      <c r="CY1280" s="56"/>
      <c r="CZ1280" s="56"/>
      <c r="DA1280" s="56"/>
      <c r="DB1280" s="56"/>
      <c r="DC1280" s="56"/>
      <c r="DD1280" s="56"/>
      <c r="DE1280" s="56"/>
      <c r="DF1280" s="56"/>
      <c r="DG1280" s="56"/>
      <c r="DH1280" s="56"/>
      <c r="DI1280" s="56"/>
      <c r="DJ1280" s="56"/>
      <c r="DK1280" s="56"/>
      <c r="DL1280" s="56"/>
      <c r="DM1280" s="56"/>
      <c r="DN1280" s="56"/>
      <c r="DO1280" s="56"/>
      <c r="DP1280" s="56"/>
      <c r="DQ1280" s="56"/>
      <c r="DR1280" s="56"/>
      <c r="DS1280" s="56"/>
      <c r="DT1280" s="56"/>
      <c r="DU1280" s="56"/>
      <c r="DV1280" s="56"/>
      <c r="DW1280" s="56"/>
      <c r="DX1280" s="56"/>
      <c r="DY1280" s="56"/>
      <c r="DZ1280" s="56"/>
      <c r="EA1280" s="56"/>
      <c r="EB1280" s="56"/>
      <c r="EC1280" s="56"/>
      <c r="ED1280" s="56"/>
      <c r="EE1280" s="56"/>
      <c r="EF1280" s="56"/>
      <c r="EG1280" s="56"/>
      <c r="EH1280" s="56"/>
      <c r="EI1280" s="56"/>
      <c r="EJ1280" s="56"/>
      <c r="EK1280" s="56"/>
      <c r="EL1280" s="56"/>
      <c r="EM1280" s="56"/>
      <c r="EN1280" s="56"/>
      <c r="EO1280" s="56"/>
      <c r="EP1280" s="56"/>
      <c r="EQ1280" s="56"/>
      <c r="ER1280" s="56"/>
      <c r="ES1280" s="56"/>
      <c r="ET1280" s="56"/>
      <c r="EU1280" s="56"/>
      <c r="EV1280" s="56"/>
      <c r="EW1280" s="56"/>
      <c r="EX1280" s="56"/>
      <c r="EY1280" s="56"/>
      <c r="EZ1280" s="56"/>
      <c r="FA1280" s="56"/>
      <c r="FB1280" s="56"/>
      <c r="FC1280" s="56"/>
      <c r="FD1280" s="56"/>
      <c r="FE1280" s="56"/>
      <c r="FF1280" s="56"/>
      <c r="FG1280" s="56"/>
      <c r="FH1280" s="56"/>
      <c r="FI1280" s="56"/>
      <c r="FJ1280" s="56"/>
      <c r="FK1280" s="56"/>
      <c r="FL1280" s="56"/>
      <c r="FM1280" s="56"/>
      <c r="FN1280" s="56"/>
      <c r="FO1280" s="56"/>
      <c r="FP1280" s="56"/>
      <c r="FQ1280" s="56"/>
      <c r="FR1280" s="56"/>
      <c r="FS1280" s="56"/>
      <c r="FT1280" s="56"/>
      <c r="FU1280" s="56"/>
      <c r="FV1280" s="56"/>
      <c r="FW1280" s="56"/>
      <c r="FX1280" s="56"/>
      <c r="FY1280" s="56"/>
      <c r="FZ1280" s="56"/>
      <c r="GA1280" s="56"/>
      <c r="GB1280" s="56"/>
      <c r="GC1280" s="56"/>
      <c r="GD1280" s="56"/>
      <c r="GE1280" s="56"/>
      <c r="GF1280" s="56"/>
      <c r="GG1280" s="56"/>
      <c r="GH1280" s="56"/>
      <c r="GI1280" s="56"/>
      <c r="GJ1280" s="56"/>
      <c r="GK1280" s="56"/>
      <c r="GL1280" s="56"/>
      <c r="GM1280" s="56"/>
      <c r="GN1280" s="56"/>
      <c r="GO1280" s="56"/>
      <c r="GP1280" s="56"/>
      <c r="GQ1280" s="56"/>
      <c r="GR1280" s="56"/>
      <c r="GS1280" s="56"/>
      <c r="GT1280" s="56"/>
      <c r="GU1280" s="56"/>
      <c r="GV1280" s="56"/>
      <c r="GW1280" s="56"/>
      <c r="GX1280" s="56"/>
      <c r="GY1280" s="56"/>
      <c r="GZ1280" s="56"/>
      <c r="HA1280" s="56"/>
      <c r="HB1280" s="56"/>
      <c r="HC1280" s="56"/>
      <c r="HD1280" s="56"/>
      <c r="HE1280" s="56"/>
      <c r="HF1280" s="56"/>
      <c r="HG1280" s="56"/>
      <c r="HH1280" s="56"/>
      <c r="HI1280" s="56"/>
      <c r="HJ1280" s="56"/>
      <c r="HK1280" s="56"/>
      <c r="HL1280" s="56"/>
      <c r="HM1280" s="56"/>
    </row>
    <row r="1281" spans="2:221" x14ac:dyDescent="0.25">
      <c r="B1281" s="56"/>
      <c r="C1281" s="56"/>
      <c r="D1281" s="56"/>
      <c r="E1281" s="56"/>
      <c r="F1281" s="56"/>
      <c r="G1281" s="56"/>
      <c r="H1281" s="56"/>
      <c r="I1281" s="56"/>
      <c r="J1281" s="56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56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  <c r="AY1281" s="56"/>
      <c r="AZ1281" s="56"/>
      <c r="BA1281" s="56"/>
      <c r="BB1281" s="56"/>
      <c r="BC1281" s="56"/>
      <c r="BD1281" s="56"/>
      <c r="BE1281" s="56"/>
      <c r="BF1281" s="56"/>
      <c r="BG1281" s="56"/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  <c r="BU1281" s="56"/>
      <c r="BV1281" s="56"/>
      <c r="BW1281" s="56"/>
      <c r="BX1281" s="56"/>
      <c r="BY1281" s="56"/>
      <c r="BZ1281" s="56"/>
      <c r="CA1281" s="56"/>
      <c r="CB1281" s="56"/>
      <c r="CC1281" s="56"/>
      <c r="CD1281" s="56"/>
      <c r="CE1281" s="56"/>
      <c r="CF1281" s="56"/>
      <c r="CG1281" s="56"/>
      <c r="CH1281" s="56"/>
      <c r="CI1281" s="56"/>
      <c r="CJ1281" s="56"/>
      <c r="CK1281" s="56"/>
      <c r="CL1281" s="56"/>
      <c r="CM1281" s="56"/>
      <c r="CN1281" s="56"/>
      <c r="CO1281" s="56"/>
      <c r="CP1281" s="56"/>
      <c r="CQ1281" s="56"/>
      <c r="CR1281" s="56"/>
      <c r="CS1281" s="56"/>
      <c r="CT1281" s="56"/>
      <c r="CU1281" s="56"/>
      <c r="CV1281" s="56"/>
      <c r="CW1281" s="56"/>
      <c r="CX1281" s="56"/>
      <c r="CY1281" s="56"/>
      <c r="CZ1281" s="56"/>
      <c r="DA1281" s="56"/>
      <c r="DB1281" s="56"/>
      <c r="DC1281" s="56"/>
      <c r="DD1281" s="56"/>
      <c r="DE1281" s="56"/>
      <c r="DF1281" s="56"/>
      <c r="DG1281" s="56"/>
      <c r="DH1281" s="56"/>
      <c r="DI1281" s="56"/>
      <c r="DJ1281" s="56"/>
      <c r="DK1281" s="56"/>
      <c r="DL1281" s="56"/>
      <c r="DM1281" s="56"/>
      <c r="DN1281" s="56"/>
      <c r="DO1281" s="56"/>
      <c r="DP1281" s="56"/>
      <c r="DQ1281" s="56"/>
      <c r="DR1281" s="56"/>
      <c r="DS1281" s="56"/>
      <c r="DT1281" s="56"/>
      <c r="DU1281" s="56"/>
      <c r="DV1281" s="56"/>
      <c r="DW1281" s="56"/>
      <c r="DX1281" s="56"/>
      <c r="DY1281" s="56"/>
      <c r="DZ1281" s="56"/>
      <c r="EA1281" s="56"/>
      <c r="EB1281" s="56"/>
      <c r="EC1281" s="56"/>
      <c r="ED1281" s="56"/>
      <c r="EE1281" s="56"/>
      <c r="EF1281" s="56"/>
      <c r="EG1281" s="56"/>
      <c r="EH1281" s="56"/>
      <c r="EI1281" s="56"/>
      <c r="EJ1281" s="56"/>
      <c r="EK1281" s="56"/>
      <c r="EL1281" s="56"/>
      <c r="EM1281" s="56"/>
      <c r="EN1281" s="56"/>
      <c r="EO1281" s="56"/>
      <c r="EP1281" s="56"/>
      <c r="EQ1281" s="56"/>
      <c r="ER1281" s="56"/>
      <c r="ES1281" s="56"/>
      <c r="ET1281" s="56"/>
      <c r="EU1281" s="56"/>
      <c r="EV1281" s="56"/>
      <c r="EW1281" s="56"/>
      <c r="EX1281" s="56"/>
      <c r="EY1281" s="56"/>
      <c r="EZ1281" s="56"/>
      <c r="FA1281" s="56"/>
      <c r="FB1281" s="56"/>
      <c r="FC1281" s="56"/>
      <c r="FD1281" s="56"/>
      <c r="FE1281" s="56"/>
      <c r="FF1281" s="56"/>
      <c r="FG1281" s="56"/>
      <c r="FH1281" s="56"/>
      <c r="FI1281" s="56"/>
      <c r="FJ1281" s="56"/>
      <c r="FK1281" s="56"/>
      <c r="FL1281" s="56"/>
      <c r="FM1281" s="56"/>
      <c r="FN1281" s="56"/>
      <c r="FO1281" s="56"/>
      <c r="FP1281" s="56"/>
      <c r="FQ1281" s="56"/>
      <c r="FR1281" s="56"/>
      <c r="FS1281" s="56"/>
      <c r="FT1281" s="56"/>
      <c r="FU1281" s="56"/>
      <c r="FV1281" s="56"/>
      <c r="FW1281" s="56"/>
      <c r="FX1281" s="56"/>
      <c r="FY1281" s="56"/>
      <c r="FZ1281" s="56"/>
      <c r="GA1281" s="56"/>
      <c r="GB1281" s="56"/>
      <c r="GC1281" s="56"/>
      <c r="GD1281" s="56"/>
      <c r="GE1281" s="56"/>
      <c r="GF1281" s="56"/>
      <c r="GG1281" s="56"/>
      <c r="GH1281" s="56"/>
      <c r="GI1281" s="56"/>
      <c r="GJ1281" s="56"/>
      <c r="GK1281" s="56"/>
      <c r="GL1281" s="56"/>
      <c r="GM1281" s="56"/>
      <c r="GN1281" s="56"/>
      <c r="GO1281" s="56"/>
      <c r="GP1281" s="56"/>
      <c r="GQ1281" s="56"/>
      <c r="GR1281" s="56"/>
      <c r="GS1281" s="56"/>
      <c r="GT1281" s="56"/>
      <c r="GU1281" s="56"/>
      <c r="GV1281" s="56"/>
      <c r="GW1281" s="56"/>
      <c r="GX1281" s="56"/>
      <c r="GY1281" s="56"/>
      <c r="GZ1281" s="56"/>
      <c r="HA1281" s="56"/>
      <c r="HB1281" s="56"/>
      <c r="HC1281" s="56"/>
      <c r="HD1281" s="56"/>
      <c r="HE1281" s="56"/>
      <c r="HF1281" s="56"/>
      <c r="HG1281" s="56"/>
      <c r="HH1281" s="56"/>
      <c r="HI1281" s="56"/>
      <c r="HJ1281" s="56"/>
      <c r="HK1281" s="56"/>
      <c r="HL1281" s="56"/>
      <c r="HM1281" s="56"/>
    </row>
    <row r="1282" spans="2:221" x14ac:dyDescent="0.25"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  <c r="AY1282" s="56"/>
      <c r="AZ1282" s="56"/>
      <c r="BA1282" s="56"/>
      <c r="BB1282" s="56"/>
      <c r="BC1282" s="56"/>
      <c r="BD1282" s="56"/>
      <c r="BE1282" s="56"/>
      <c r="BF1282" s="56"/>
      <c r="BG1282" s="56"/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  <c r="BU1282" s="56"/>
      <c r="BV1282" s="56"/>
      <c r="BW1282" s="56"/>
      <c r="BX1282" s="56"/>
      <c r="BY1282" s="56"/>
      <c r="BZ1282" s="56"/>
      <c r="CA1282" s="56"/>
      <c r="CB1282" s="56"/>
      <c r="CC1282" s="56"/>
      <c r="CD1282" s="56"/>
      <c r="CE1282" s="56"/>
      <c r="CF1282" s="56"/>
      <c r="CG1282" s="56"/>
      <c r="CH1282" s="56"/>
      <c r="CI1282" s="56"/>
      <c r="CJ1282" s="56"/>
      <c r="CK1282" s="56"/>
      <c r="CL1282" s="56"/>
      <c r="CM1282" s="56"/>
      <c r="CN1282" s="56"/>
      <c r="CO1282" s="56"/>
      <c r="CP1282" s="56"/>
      <c r="CQ1282" s="56"/>
      <c r="CR1282" s="56"/>
      <c r="CS1282" s="56"/>
      <c r="CT1282" s="56"/>
      <c r="CU1282" s="56"/>
      <c r="CV1282" s="56"/>
      <c r="CW1282" s="56"/>
      <c r="CX1282" s="56"/>
      <c r="CY1282" s="56"/>
      <c r="CZ1282" s="56"/>
      <c r="DA1282" s="56"/>
      <c r="DB1282" s="56"/>
      <c r="DC1282" s="56"/>
      <c r="DD1282" s="56"/>
      <c r="DE1282" s="56"/>
      <c r="DF1282" s="56"/>
      <c r="DG1282" s="56"/>
      <c r="DH1282" s="56"/>
      <c r="DI1282" s="56"/>
      <c r="DJ1282" s="56"/>
      <c r="DK1282" s="56"/>
      <c r="DL1282" s="56"/>
      <c r="DM1282" s="56"/>
      <c r="DN1282" s="56"/>
      <c r="DO1282" s="56"/>
      <c r="DP1282" s="56"/>
      <c r="DQ1282" s="56"/>
      <c r="DR1282" s="56"/>
      <c r="DS1282" s="56"/>
      <c r="DT1282" s="56"/>
      <c r="DU1282" s="56"/>
      <c r="DV1282" s="56"/>
      <c r="DW1282" s="56"/>
      <c r="DX1282" s="56"/>
      <c r="DY1282" s="56"/>
      <c r="DZ1282" s="56"/>
      <c r="EA1282" s="56"/>
      <c r="EB1282" s="56"/>
      <c r="EC1282" s="56"/>
      <c r="ED1282" s="56"/>
      <c r="EE1282" s="56"/>
      <c r="EF1282" s="56"/>
      <c r="EG1282" s="56"/>
      <c r="EH1282" s="56"/>
      <c r="EI1282" s="56"/>
      <c r="EJ1282" s="56"/>
      <c r="EK1282" s="56"/>
      <c r="EL1282" s="56"/>
      <c r="EM1282" s="56"/>
      <c r="EN1282" s="56"/>
      <c r="EO1282" s="56"/>
      <c r="EP1282" s="56"/>
      <c r="EQ1282" s="56"/>
      <c r="ER1282" s="56"/>
      <c r="ES1282" s="56"/>
      <c r="ET1282" s="56"/>
      <c r="EU1282" s="56"/>
      <c r="EV1282" s="56"/>
      <c r="EW1282" s="56"/>
      <c r="EX1282" s="56"/>
      <c r="EY1282" s="56"/>
      <c r="EZ1282" s="56"/>
      <c r="FA1282" s="56"/>
      <c r="FB1282" s="56"/>
      <c r="FC1282" s="56"/>
      <c r="FD1282" s="56"/>
      <c r="FE1282" s="56"/>
      <c r="FF1282" s="56"/>
      <c r="FG1282" s="56"/>
      <c r="FH1282" s="56"/>
      <c r="FI1282" s="56"/>
      <c r="FJ1282" s="56"/>
      <c r="FK1282" s="56"/>
      <c r="FL1282" s="56"/>
      <c r="FM1282" s="56"/>
      <c r="FN1282" s="56"/>
      <c r="FO1282" s="56"/>
      <c r="FP1282" s="56"/>
      <c r="FQ1282" s="56"/>
      <c r="FR1282" s="56"/>
      <c r="FS1282" s="56"/>
      <c r="FT1282" s="56"/>
      <c r="FU1282" s="56"/>
      <c r="FV1282" s="56"/>
      <c r="FW1282" s="56"/>
      <c r="FX1282" s="56"/>
      <c r="FY1282" s="56"/>
      <c r="FZ1282" s="56"/>
      <c r="GA1282" s="56"/>
      <c r="GB1282" s="56"/>
      <c r="GC1282" s="56"/>
      <c r="GD1282" s="56"/>
      <c r="GE1282" s="56"/>
      <c r="GF1282" s="56"/>
      <c r="GG1282" s="56"/>
      <c r="GH1282" s="56"/>
      <c r="GI1282" s="56"/>
      <c r="GJ1282" s="56"/>
      <c r="GK1282" s="56"/>
      <c r="GL1282" s="56"/>
      <c r="GM1282" s="56"/>
      <c r="GN1282" s="56"/>
      <c r="GO1282" s="56"/>
      <c r="GP1282" s="56"/>
      <c r="GQ1282" s="56"/>
      <c r="GR1282" s="56"/>
      <c r="GS1282" s="56"/>
      <c r="GT1282" s="56"/>
      <c r="GU1282" s="56"/>
      <c r="GV1282" s="56"/>
      <c r="GW1282" s="56"/>
      <c r="GX1282" s="56"/>
      <c r="GY1282" s="56"/>
      <c r="GZ1282" s="56"/>
      <c r="HA1282" s="56"/>
      <c r="HB1282" s="56"/>
      <c r="HC1282" s="56"/>
      <c r="HD1282" s="56"/>
      <c r="HE1282" s="56"/>
      <c r="HF1282" s="56"/>
      <c r="HG1282" s="56"/>
      <c r="HH1282" s="56"/>
      <c r="HI1282" s="56"/>
      <c r="HJ1282" s="56"/>
      <c r="HK1282" s="56"/>
      <c r="HL1282" s="56"/>
      <c r="HM1282" s="56"/>
    </row>
    <row r="1283" spans="2:221" x14ac:dyDescent="0.25">
      <c r="B1283" s="56"/>
      <c r="C1283" s="56"/>
      <c r="D1283" s="56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/>
      <c r="BF1283" s="56"/>
      <c r="BG1283" s="56"/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  <c r="BU1283" s="56"/>
      <c r="BV1283" s="56"/>
      <c r="BW1283" s="56"/>
      <c r="BX1283" s="56"/>
      <c r="BY1283" s="56"/>
      <c r="BZ1283" s="56"/>
      <c r="CA1283" s="56"/>
      <c r="CB1283" s="56"/>
      <c r="CC1283" s="56"/>
      <c r="CD1283" s="56"/>
      <c r="CE1283" s="56"/>
      <c r="CF1283" s="56"/>
      <c r="CG1283" s="56"/>
      <c r="CH1283" s="56"/>
      <c r="CI1283" s="56"/>
      <c r="CJ1283" s="56"/>
      <c r="CK1283" s="56"/>
      <c r="CL1283" s="56"/>
      <c r="CM1283" s="56"/>
      <c r="CN1283" s="56"/>
      <c r="CO1283" s="56"/>
      <c r="CP1283" s="56"/>
      <c r="CQ1283" s="56"/>
      <c r="CR1283" s="56"/>
      <c r="CS1283" s="56"/>
      <c r="CT1283" s="56"/>
      <c r="CU1283" s="56"/>
      <c r="CV1283" s="56"/>
      <c r="CW1283" s="56"/>
      <c r="CX1283" s="56"/>
      <c r="CY1283" s="56"/>
      <c r="CZ1283" s="56"/>
      <c r="DA1283" s="56"/>
      <c r="DB1283" s="56"/>
      <c r="DC1283" s="56"/>
      <c r="DD1283" s="56"/>
      <c r="DE1283" s="56"/>
      <c r="DF1283" s="56"/>
      <c r="DG1283" s="56"/>
      <c r="DH1283" s="56"/>
      <c r="DI1283" s="56"/>
      <c r="DJ1283" s="56"/>
      <c r="DK1283" s="56"/>
      <c r="DL1283" s="56"/>
      <c r="DM1283" s="56"/>
      <c r="DN1283" s="56"/>
      <c r="DO1283" s="56"/>
      <c r="DP1283" s="56"/>
      <c r="DQ1283" s="56"/>
      <c r="DR1283" s="56"/>
      <c r="DS1283" s="56"/>
      <c r="DT1283" s="56"/>
      <c r="DU1283" s="56"/>
      <c r="DV1283" s="56"/>
      <c r="DW1283" s="56"/>
      <c r="DX1283" s="56"/>
      <c r="DY1283" s="56"/>
      <c r="DZ1283" s="56"/>
      <c r="EA1283" s="56"/>
      <c r="EB1283" s="56"/>
      <c r="EC1283" s="56"/>
      <c r="ED1283" s="56"/>
      <c r="EE1283" s="56"/>
      <c r="EF1283" s="56"/>
      <c r="EG1283" s="56"/>
      <c r="EH1283" s="56"/>
      <c r="EI1283" s="56"/>
      <c r="EJ1283" s="56"/>
      <c r="EK1283" s="56"/>
      <c r="EL1283" s="56"/>
      <c r="EM1283" s="56"/>
      <c r="EN1283" s="56"/>
      <c r="EO1283" s="56"/>
      <c r="EP1283" s="56"/>
      <c r="EQ1283" s="56"/>
      <c r="ER1283" s="56"/>
      <c r="ES1283" s="56"/>
      <c r="ET1283" s="56"/>
      <c r="EU1283" s="56"/>
      <c r="EV1283" s="56"/>
      <c r="EW1283" s="56"/>
      <c r="EX1283" s="56"/>
      <c r="EY1283" s="56"/>
      <c r="EZ1283" s="56"/>
      <c r="FA1283" s="56"/>
      <c r="FB1283" s="56"/>
      <c r="FC1283" s="56"/>
      <c r="FD1283" s="56"/>
      <c r="FE1283" s="56"/>
      <c r="FF1283" s="56"/>
      <c r="FG1283" s="56"/>
      <c r="FH1283" s="56"/>
      <c r="FI1283" s="56"/>
      <c r="FJ1283" s="56"/>
      <c r="FK1283" s="56"/>
      <c r="FL1283" s="56"/>
      <c r="FM1283" s="56"/>
      <c r="FN1283" s="56"/>
      <c r="FO1283" s="56"/>
      <c r="FP1283" s="56"/>
      <c r="FQ1283" s="56"/>
      <c r="FR1283" s="56"/>
      <c r="FS1283" s="56"/>
      <c r="FT1283" s="56"/>
      <c r="FU1283" s="56"/>
      <c r="FV1283" s="56"/>
      <c r="FW1283" s="56"/>
      <c r="FX1283" s="56"/>
      <c r="FY1283" s="56"/>
      <c r="FZ1283" s="56"/>
      <c r="GA1283" s="56"/>
      <c r="GB1283" s="56"/>
      <c r="GC1283" s="56"/>
      <c r="GD1283" s="56"/>
      <c r="GE1283" s="56"/>
      <c r="GF1283" s="56"/>
      <c r="GG1283" s="56"/>
      <c r="GH1283" s="56"/>
      <c r="GI1283" s="56"/>
      <c r="GJ1283" s="56"/>
      <c r="GK1283" s="56"/>
      <c r="GL1283" s="56"/>
      <c r="GM1283" s="56"/>
      <c r="GN1283" s="56"/>
      <c r="GO1283" s="56"/>
      <c r="GP1283" s="56"/>
      <c r="GQ1283" s="56"/>
      <c r="GR1283" s="56"/>
      <c r="GS1283" s="56"/>
      <c r="GT1283" s="56"/>
      <c r="GU1283" s="56"/>
      <c r="GV1283" s="56"/>
      <c r="GW1283" s="56"/>
      <c r="GX1283" s="56"/>
      <c r="GY1283" s="56"/>
      <c r="GZ1283" s="56"/>
      <c r="HA1283" s="56"/>
      <c r="HB1283" s="56"/>
      <c r="HC1283" s="56"/>
      <c r="HD1283" s="56"/>
      <c r="HE1283" s="56"/>
      <c r="HF1283" s="56"/>
      <c r="HG1283" s="56"/>
      <c r="HH1283" s="56"/>
      <c r="HI1283" s="56"/>
      <c r="HJ1283" s="56"/>
      <c r="HK1283" s="56"/>
      <c r="HL1283" s="56"/>
      <c r="HM1283" s="56"/>
    </row>
    <row r="1284" spans="2:221" x14ac:dyDescent="0.25">
      <c r="B1284" s="56"/>
      <c r="C1284" s="56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/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  <c r="BY1284" s="56"/>
      <c r="BZ1284" s="56"/>
      <c r="CA1284" s="56"/>
      <c r="CB1284" s="56"/>
      <c r="CC1284" s="56"/>
      <c r="CD1284" s="56"/>
      <c r="CE1284" s="56"/>
      <c r="CF1284" s="56"/>
      <c r="CG1284" s="56"/>
      <c r="CH1284" s="56"/>
      <c r="CI1284" s="56"/>
      <c r="CJ1284" s="56"/>
      <c r="CK1284" s="56"/>
      <c r="CL1284" s="56"/>
      <c r="CM1284" s="56"/>
      <c r="CN1284" s="56"/>
      <c r="CO1284" s="56"/>
      <c r="CP1284" s="56"/>
      <c r="CQ1284" s="56"/>
      <c r="CR1284" s="56"/>
      <c r="CS1284" s="56"/>
      <c r="CT1284" s="56"/>
      <c r="CU1284" s="56"/>
      <c r="CV1284" s="56"/>
      <c r="CW1284" s="56"/>
      <c r="CX1284" s="56"/>
      <c r="CY1284" s="56"/>
      <c r="CZ1284" s="56"/>
      <c r="DA1284" s="56"/>
      <c r="DB1284" s="56"/>
      <c r="DC1284" s="56"/>
      <c r="DD1284" s="56"/>
      <c r="DE1284" s="56"/>
      <c r="DF1284" s="56"/>
      <c r="DG1284" s="56"/>
      <c r="DH1284" s="56"/>
      <c r="DI1284" s="56"/>
      <c r="DJ1284" s="56"/>
      <c r="DK1284" s="56"/>
      <c r="DL1284" s="56"/>
      <c r="DM1284" s="56"/>
      <c r="DN1284" s="56"/>
      <c r="DO1284" s="56"/>
      <c r="DP1284" s="56"/>
      <c r="DQ1284" s="56"/>
      <c r="DR1284" s="56"/>
      <c r="DS1284" s="56"/>
      <c r="DT1284" s="56"/>
      <c r="DU1284" s="56"/>
      <c r="DV1284" s="56"/>
      <c r="DW1284" s="56"/>
      <c r="DX1284" s="56"/>
      <c r="DY1284" s="56"/>
      <c r="DZ1284" s="56"/>
      <c r="EA1284" s="56"/>
      <c r="EB1284" s="56"/>
      <c r="EC1284" s="56"/>
      <c r="ED1284" s="56"/>
      <c r="EE1284" s="56"/>
      <c r="EF1284" s="56"/>
      <c r="EG1284" s="56"/>
      <c r="EH1284" s="56"/>
      <c r="EI1284" s="56"/>
      <c r="EJ1284" s="56"/>
      <c r="EK1284" s="56"/>
      <c r="EL1284" s="56"/>
      <c r="EM1284" s="56"/>
      <c r="EN1284" s="56"/>
      <c r="EO1284" s="56"/>
      <c r="EP1284" s="56"/>
      <c r="EQ1284" s="56"/>
      <c r="ER1284" s="56"/>
      <c r="ES1284" s="56"/>
      <c r="ET1284" s="56"/>
      <c r="EU1284" s="56"/>
      <c r="EV1284" s="56"/>
      <c r="EW1284" s="56"/>
      <c r="EX1284" s="56"/>
      <c r="EY1284" s="56"/>
      <c r="EZ1284" s="56"/>
      <c r="FA1284" s="56"/>
      <c r="FB1284" s="56"/>
      <c r="FC1284" s="56"/>
      <c r="FD1284" s="56"/>
      <c r="FE1284" s="56"/>
      <c r="FF1284" s="56"/>
      <c r="FG1284" s="56"/>
      <c r="FH1284" s="56"/>
      <c r="FI1284" s="56"/>
      <c r="FJ1284" s="56"/>
      <c r="FK1284" s="56"/>
      <c r="FL1284" s="56"/>
      <c r="FM1284" s="56"/>
      <c r="FN1284" s="56"/>
      <c r="FO1284" s="56"/>
      <c r="FP1284" s="56"/>
      <c r="FQ1284" s="56"/>
      <c r="FR1284" s="56"/>
      <c r="FS1284" s="56"/>
      <c r="FT1284" s="56"/>
      <c r="FU1284" s="56"/>
      <c r="FV1284" s="56"/>
      <c r="FW1284" s="56"/>
      <c r="FX1284" s="56"/>
      <c r="FY1284" s="56"/>
      <c r="FZ1284" s="56"/>
      <c r="GA1284" s="56"/>
      <c r="GB1284" s="56"/>
      <c r="GC1284" s="56"/>
      <c r="GD1284" s="56"/>
      <c r="GE1284" s="56"/>
      <c r="GF1284" s="56"/>
      <c r="GG1284" s="56"/>
      <c r="GH1284" s="56"/>
      <c r="GI1284" s="56"/>
      <c r="GJ1284" s="56"/>
      <c r="GK1284" s="56"/>
      <c r="GL1284" s="56"/>
      <c r="GM1284" s="56"/>
      <c r="GN1284" s="56"/>
      <c r="GO1284" s="56"/>
      <c r="GP1284" s="56"/>
      <c r="GQ1284" s="56"/>
      <c r="GR1284" s="56"/>
      <c r="GS1284" s="56"/>
      <c r="GT1284" s="56"/>
      <c r="GU1284" s="56"/>
      <c r="GV1284" s="56"/>
      <c r="GW1284" s="56"/>
      <c r="GX1284" s="56"/>
      <c r="GY1284" s="56"/>
      <c r="GZ1284" s="56"/>
      <c r="HA1284" s="56"/>
      <c r="HB1284" s="56"/>
      <c r="HC1284" s="56"/>
      <c r="HD1284" s="56"/>
      <c r="HE1284" s="56"/>
      <c r="HF1284" s="56"/>
      <c r="HG1284" s="56"/>
      <c r="HH1284" s="56"/>
      <c r="HI1284" s="56"/>
      <c r="HJ1284" s="56"/>
      <c r="HK1284" s="56"/>
      <c r="HL1284" s="56"/>
      <c r="HM1284" s="56"/>
    </row>
    <row r="1285" spans="2:221" x14ac:dyDescent="0.25">
      <c r="B1285" s="56"/>
      <c r="C1285" s="56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  <c r="AY1285" s="56"/>
      <c r="AZ1285" s="56"/>
      <c r="BA1285" s="56"/>
      <c r="BB1285" s="56"/>
      <c r="BC1285" s="56"/>
      <c r="BD1285" s="56"/>
      <c r="BE1285" s="56"/>
      <c r="BF1285" s="56"/>
      <c r="BG1285" s="56"/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  <c r="BU1285" s="56"/>
      <c r="BV1285" s="56"/>
      <c r="BW1285" s="56"/>
      <c r="BX1285" s="56"/>
      <c r="BY1285" s="56"/>
      <c r="BZ1285" s="56"/>
      <c r="CA1285" s="56"/>
      <c r="CB1285" s="56"/>
      <c r="CC1285" s="56"/>
      <c r="CD1285" s="56"/>
      <c r="CE1285" s="56"/>
      <c r="CF1285" s="56"/>
      <c r="CG1285" s="56"/>
      <c r="CH1285" s="56"/>
      <c r="CI1285" s="56"/>
      <c r="CJ1285" s="56"/>
      <c r="CK1285" s="56"/>
      <c r="CL1285" s="56"/>
      <c r="CM1285" s="56"/>
      <c r="CN1285" s="56"/>
      <c r="CO1285" s="56"/>
      <c r="CP1285" s="56"/>
      <c r="CQ1285" s="56"/>
      <c r="CR1285" s="56"/>
      <c r="CS1285" s="56"/>
      <c r="CT1285" s="56"/>
      <c r="CU1285" s="56"/>
      <c r="CV1285" s="56"/>
      <c r="CW1285" s="56"/>
      <c r="CX1285" s="56"/>
      <c r="CY1285" s="56"/>
      <c r="CZ1285" s="56"/>
      <c r="DA1285" s="56"/>
      <c r="DB1285" s="56"/>
      <c r="DC1285" s="56"/>
      <c r="DD1285" s="56"/>
      <c r="DE1285" s="56"/>
      <c r="DF1285" s="56"/>
      <c r="DG1285" s="56"/>
      <c r="DH1285" s="56"/>
      <c r="DI1285" s="56"/>
      <c r="DJ1285" s="56"/>
      <c r="DK1285" s="56"/>
      <c r="DL1285" s="56"/>
      <c r="DM1285" s="56"/>
      <c r="DN1285" s="56"/>
      <c r="DO1285" s="56"/>
      <c r="DP1285" s="56"/>
      <c r="DQ1285" s="56"/>
      <c r="DR1285" s="56"/>
      <c r="DS1285" s="56"/>
      <c r="DT1285" s="56"/>
      <c r="DU1285" s="56"/>
      <c r="DV1285" s="56"/>
      <c r="DW1285" s="56"/>
      <c r="DX1285" s="56"/>
      <c r="DY1285" s="56"/>
      <c r="DZ1285" s="56"/>
      <c r="EA1285" s="56"/>
      <c r="EB1285" s="56"/>
      <c r="EC1285" s="56"/>
      <c r="ED1285" s="56"/>
      <c r="EE1285" s="56"/>
      <c r="EF1285" s="56"/>
      <c r="EG1285" s="56"/>
      <c r="EH1285" s="56"/>
      <c r="EI1285" s="56"/>
      <c r="EJ1285" s="56"/>
      <c r="EK1285" s="56"/>
      <c r="EL1285" s="56"/>
      <c r="EM1285" s="56"/>
      <c r="EN1285" s="56"/>
      <c r="EO1285" s="56"/>
      <c r="EP1285" s="56"/>
      <c r="EQ1285" s="56"/>
      <c r="ER1285" s="56"/>
      <c r="ES1285" s="56"/>
      <c r="ET1285" s="56"/>
      <c r="EU1285" s="56"/>
      <c r="EV1285" s="56"/>
      <c r="EW1285" s="56"/>
      <c r="EX1285" s="56"/>
      <c r="EY1285" s="56"/>
      <c r="EZ1285" s="56"/>
      <c r="FA1285" s="56"/>
      <c r="FB1285" s="56"/>
      <c r="FC1285" s="56"/>
      <c r="FD1285" s="56"/>
      <c r="FE1285" s="56"/>
      <c r="FF1285" s="56"/>
      <c r="FG1285" s="56"/>
      <c r="FH1285" s="56"/>
      <c r="FI1285" s="56"/>
      <c r="FJ1285" s="56"/>
      <c r="FK1285" s="56"/>
      <c r="FL1285" s="56"/>
      <c r="FM1285" s="56"/>
      <c r="FN1285" s="56"/>
      <c r="FO1285" s="56"/>
      <c r="FP1285" s="56"/>
      <c r="FQ1285" s="56"/>
      <c r="FR1285" s="56"/>
      <c r="FS1285" s="56"/>
      <c r="FT1285" s="56"/>
      <c r="FU1285" s="56"/>
      <c r="FV1285" s="56"/>
      <c r="FW1285" s="56"/>
      <c r="FX1285" s="56"/>
      <c r="FY1285" s="56"/>
      <c r="FZ1285" s="56"/>
      <c r="GA1285" s="56"/>
      <c r="GB1285" s="56"/>
      <c r="GC1285" s="56"/>
      <c r="GD1285" s="56"/>
      <c r="GE1285" s="56"/>
      <c r="GF1285" s="56"/>
      <c r="GG1285" s="56"/>
      <c r="GH1285" s="56"/>
      <c r="GI1285" s="56"/>
      <c r="GJ1285" s="56"/>
      <c r="GK1285" s="56"/>
      <c r="GL1285" s="56"/>
      <c r="GM1285" s="56"/>
      <c r="GN1285" s="56"/>
      <c r="GO1285" s="56"/>
      <c r="GP1285" s="56"/>
      <c r="GQ1285" s="56"/>
      <c r="GR1285" s="56"/>
      <c r="GS1285" s="56"/>
      <c r="GT1285" s="56"/>
      <c r="GU1285" s="56"/>
      <c r="GV1285" s="56"/>
      <c r="GW1285" s="56"/>
      <c r="GX1285" s="56"/>
      <c r="GY1285" s="56"/>
      <c r="GZ1285" s="56"/>
      <c r="HA1285" s="56"/>
      <c r="HB1285" s="56"/>
      <c r="HC1285" s="56"/>
      <c r="HD1285" s="56"/>
      <c r="HE1285" s="56"/>
      <c r="HF1285" s="56"/>
      <c r="HG1285" s="56"/>
      <c r="HH1285" s="56"/>
      <c r="HI1285" s="56"/>
      <c r="HJ1285" s="56"/>
      <c r="HK1285" s="56"/>
      <c r="HL1285" s="56"/>
      <c r="HM1285" s="56"/>
    </row>
    <row r="1286" spans="2:221" x14ac:dyDescent="0.25">
      <c r="B1286" s="56"/>
      <c r="C1286" s="56"/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6"/>
      <c r="O1286" s="56"/>
      <c r="P1286" s="56"/>
      <c r="Q1286" s="56"/>
      <c r="R1286" s="56"/>
      <c r="S1286" s="56"/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  <c r="AD1286" s="56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  <c r="AY1286" s="56"/>
      <c r="AZ1286" s="56"/>
      <c r="BA1286" s="56"/>
      <c r="BB1286" s="56"/>
      <c r="BC1286" s="56"/>
      <c r="BD1286" s="56"/>
      <c r="BE1286" s="56"/>
      <c r="BF1286" s="56"/>
      <c r="BG1286" s="56"/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  <c r="BU1286" s="56"/>
      <c r="BV1286" s="56"/>
      <c r="BW1286" s="56"/>
      <c r="BX1286" s="56"/>
      <c r="BY1286" s="56"/>
      <c r="BZ1286" s="56"/>
      <c r="CA1286" s="56"/>
      <c r="CB1286" s="56"/>
      <c r="CC1286" s="56"/>
      <c r="CD1286" s="56"/>
      <c r="CE1286" s="56"/>
      <c r="CF1286" s="56"/>
      <c r="CG1286" s="56"/>
      <c r="CH1286" s="56"/>
      <c r="CI1286" s="56"/>
      <c r="CJ1286" s="56"/>
      <c r="CK1286" s="56"/>
      <c r="CL1286" s="56"/>
      <c r="CM1286" s="56"/>
      <c r="CN1286" s="56"/>
      <c r="CO1286" s="56"/>
      <c r="CP1286" s="56"/>
      <c r="CQ1286" s="56"/>
      <c r="CR1286" s="56"/>
      <c r="CS1286" s="56"/>
      <c r="CT1286" s="56"/>
      <c r="CU1286" s="56"/>
      <c r="CV1286" s="56"/>
      <c r="CW1286" s="56"/>
      <c r="CX1286" s="56"/>
      <c r="CY1286" s="56"/>
      <c r="CZ1286" s="56"/>
      <c r="DA1286" s="56"/>
      <c r="DB1286" s="56"/>
      <c r="DC1286" s="56"/>
      <c r="DD1286" s="56"/>
      <c r="DE1286" s="56"/>
      <c r="DF1286" s="56"/>
      <c r="DG1286" s="56"/>
      <c r="DH1286" s="56"/>
      <c r="DI1286" s="56"/>
      <c r="DJ1286" s="56"/>
      <c r="DK1286" s="56"/>
      <c r="DL1286" s="56"/>
      <c r="DM1286" s="56"/>
      <c r="DN1286" s="56"/>
      <c r="DO1286" s="56"/>
      <c r="DP1286" s="56"/>
      <c r="DQ1286" s="56"/>
      <c r="DR1286" s="56"/>
      <c r="DS1286" s="56"/>
      <c r="DT1286" s="56"/>
      <c r="DU1286" s="56"/>
      <c r="DV1286" s="56"/>
      <c r="DW1286" s="56"/>
      <c r="DX1286" s="56"/>
      <c r="DY1286" s="56"/>
      <c r="DZ1286" s="56"/>
      <c r="EA1286" s="56"/>
      <c r="EB1286" s="56"/>
      <c r="EC1286" s="56"/>
      <c r="ED1286" s="56"/>
      <c r="EE1286" s="56"/>
      <c r="EF1286" s="56"/>
      <c r="EG1286" s="56"/>
      <c r="EH1286" s="56"/>
      <c r="EI1286" s="56"/>
      <c r="EJ1286" s="56"/>
      <c r="EK1286" s="56"/>
      <c r="EL1286" s="56"/>
      <c r="EM1286" s="56"/>
      <c r="EN1286" s="56"/>
      <c r="EO1286" s="56"/>
      <c r="EP1286" s="56"/>
      <c r="EQ1286" s="56"/>
      <c r="ER1286" s="56"/>
      <c r="ES1286" s="56"/>
      <c r="ET1286" s="56"/>
      <c r="EU1286" s="56"/>
      <c r="EV1286" s="56"/>
      <c r="EW1286" s="56"/>
      <c r="EX1286" s="56"/>
      <c r="EY1286" s="56"/>
      <c r="EZ1286" s="56"/>
      <c r="FA1286" s="56"/>
      <c r="FB1286" s="56"/>
      <c r="FC1286" s="56"/>
      <c r="FD1286" s="56"/>
      <c r="FE1286" s="56"/>
      <c r="FF1286" s="56"/>
      <c r="FG1286" s="56"/>
      <c r="FH1286" s="56"/>
      <c r="FI1286" s="56"/>
      <c r="FJ1286" s="56"/>
      <c r="FK1286" s="56"/>
      <c r="FL1286" s="56"/>
      <c r="FM1286" s="56"/>
      <c r="FN1286" s="56"/>
      <c r="FO1286" s="56"/>
      <c r="FP1286" s="56"/>
      <c r="FQ1286" s="56"/>
      <c r="FR1286" s="56"/>
      <c r="FS1286" s="56"/>
      <c r="FT1286" s="56"/>
      <c r="FU1286" s="56"/>
      <c r="FV1286" s="56"/>
      <c r="FW1286" s="56"/>
      <c r="FX1286" s="56"/>
      <c r="FY1286" s="56"/>
      <c r="FZ1286" s="56"/>
      <c r="GA1286" s="56"/>
      <c r="GB1286" s="56"/>
      <c r="GC1286" s="56"/>
      <c r="GD1286" s="56"/>
      <c r="GE1286" s="56"/>
      <c r="GF1286" s="56"/>
      <c r="GG1286" s="56"/>
      <c r="GH1286" s="56"/>
      <c r="GI1286" s="56"/>
      <c r="GJ1286" s="56"/>
      <c r="GK1286" s="56"/>
      <c r="GL1286" s="56"/>
      <c r="GM1286" s="56"/>
      <c r="GN1286" s="56"/>
      <c r="GO1286" s="56"/>
      <c r="GP1286" s="56"/>
      <c r="GQ1286" s="56"/>
      <c r="GR1286" s="56"/>
      <c r="GS1286" s="56"/>
      <c r="GT1286" s="56"/>
      <c r="GU1286" s="56"/>
      <c r="GV1286" s="56"/>
      <c r="GW1286" s="56"/>
      <c r="GX1286" s="56"/>
      <c r="GY1286" s="56"/>
      <c r="GZ1286" s="56"/>
      <c r="HA1286" s="56"/>
      <c r="HB1286" s="56"/>
      <c r="HC1286" s="56"/>
      <c r="HD1286" s="56"/>
      <c r="HE1286" s="56"/>
      <c r="HF1286" s="56"/>
      <c r="HG1286" s="56"/>
      <c r="HH1286" s="56"/>
      <c r="HI1286" s="56"/>
      <c r="HJ1286" s="56"/>
      <c r="HK1286" s="56"/>
      <c r="HL1286" s="56"/>
      <c r="HM1286" s="56"/>
    </row>
    <row r="1287" spans="2:221" x14ac:dyDescent="0.25">
      <c r="B1287" s="56"/>
      <c r="C1287" s="56"/>
      <c r="D1287" s="56"/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  <c r="X1287" s="56"/>
      <c r="Y1287" s="56"/>
      <c r="Z1287" s="56"/>
      <c r="AA1287" s="56"/>
      <c r="AB1287" s="56"/>
      <c r="AC1287" s="56"/>
      <c r="AD1287" s="56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  <c r="AY1287" s="56"/>
      <c r="AZ1287" s="56"/>
      <c r="BA1287" s="56"/>
      <c r="BB1287" s="56"/>
      <c r="BC1287" s="56"/>
      <c r="BD1287" s="56"/>
      <c r="BE1287" s="56"/>
      <c r="BF1287" s="56"/>
      <c r="BG1287" s="56"/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56"/>
      <c r="BS1287" s="56"/>
      <c r="BT1287" s="56"/>
      <c r="BU1287" s="56"/>
      <c r="BV1287" s="56"/>
      <c r="BW1287" s="56"/>
      <c r="BX1287" s="56"/>
      <c r="BY1287" s="56"/>
      <c r="BZ1287" s="56"/>
      <c r="CA1287" s="56"/>
      <c r="CB1287" s="56"/>
      <c r="CC1287" s="56"/>
      <c r="CD1287" s="56"/>
      <c r="CE1287" s="56"/>
      <c r="CF1287" s="56"/>
      <c r="CG1287" s="56"/>
      <c r="CH1287" s="56"/>
      <c r="CI1287" s="56"/>
      <c r="CJ1287" s="56"/>
      <c r="CK1287" s="56"/>
      <c r="CL1287" s="56"/>
      <c r="CM1287" s="56"/>
      <c r="CN1287" s="56"/>
      <c r="CO1287" s="56"/>
      <c r="CP1287" s="56"/>
      <c r="CQ1287" s="56"/>
      <c r="CR1287" s="56"/>
      <c r="CS1287" s="56"/>
      <c r="CT1287" s="56"/>
      <c r="CU1287" s="56"/>
      <c r="CV1287" s="56"/>
      <c r="CW1287" s="56"/>
      <c r="CX1287" s="56"/>
      <c r="CY1287" s="56"/>
      <c r="CZ1287" s="56"/>
      <c r="DA1287" s="56"/>
      <c r="DB1287" s="56"/>
      <c r="DC1287" s="56"/>
      <c r="DD1287" s="56"/>
      <c r="DE1287" s="56"/>
      <c r="DF1287" s="56"/>
      <c r="DG1287" s="56"/>
      <c r="DH1287" s="56"/>
      <c r="DI1287" s="56"/>
      <c r="DJ1287" s="56"/>
      <c r="DK1287" s="56"/>
      <c r="DL1287" s="56"/>
      <c r="DM1287" s="56"/>
      <c r="DN1287" s="56"/>
      <c r="DO1287" s="56"/>
      <c r="DP1287" s="56"/>
      <c r="DQ1287" s="56"/>
      <c r="DR1287" s="56"/>
      <c r="DS1287" s="56"/>
      <c r="DT1287" s="56"/>
      <c r="DU1287" s="56"/>
      <c r="DV1287" s="56"/>
      <c r="DW1287" s="56"/>
      <c r="DX1287" s="56"/>
      <c r="DY1287" s="56"/>
      <c r="DZ1287" s="56"/>
      <c r="EA1287" s="56"/>
      <c r="EB1287" s="56"/>
      <c r="EC1287" s="56"/>
      <c r="ED1287" s="56"/>
      <c r="EE1287" s="56"/>
      <c r="EF1287" s="56"/>
      <c r="EG1287" s="56"/>
      <c r="EH1287" s="56"/>
      <c r="EI1287" s="56"/>
      <c r="EJ1287" s="56"/>
      <c r="EK1287" s="56"/>
      <c r="EL1287" s="56"/>
      <c r="EM1287" s="56"/>
      <c r="EN1287" s="56"/>
      <c r="EO1287" s="56"/>
      <c r="EP1287" s="56"/>
      <c r="EQ1287" s="56"/>
      <c r="ER1287" s="56"/>
      <c r="ES1287" s="56"/>
      <c r="ET1287" s="56"/>
      <c r="EU1287" s="56"/>
      <c r="EV1287" s="56"/>
      <c r="EW1287" s="56"/>
      <c r="EX1287" s="56"/>
      <c r="EY1287" s="56"/>
      <c r="EZ1287" s="56"/>
      <c r="FA1287" s="56"/>
      <c r="FB1287" s="56"/>
      <c r="FC1287" s="56"/>
      <c r="FD1287" s="56"/>
      <c r="FE1287" s="56"/>
      <c r="FF1287" s="56"/>
      <c r="FG1287" s="56"/>
      <c r="FH1287" s="56"/>
      <c r="FI1287" s="56"/>
      <c r="FJ1287" s="56"/>
      <c r="FK1287" s="56"/>
      <c r="FL1287" s="56"/>
      <c r="FM1287" s="56"/>
      <c r="FN1287" s="56"/>
      <c r="FO1287" s="56"/>
      <c r="FP1287" s="56"/>
      <c r="FQ1287" s="56"/>
      <c r="FR1287" s="56"/>
      <c r="FS1287" s="56"/>
      <c r="FT1287" s="56"/>
      <c r="FU1287" s="56"/>
      <c r="FV1287" s="56"/>
      <c r="FW1287" s="56"/>
      <c r="FX1287" s="56"/>
      <c r="FY1287" s="56"/>
      <c r="FZ1287" s="56"/>
      <c r="GA1287" s="56"/>
      <c r="GB1287" s="56"/>
      <c r="GC1287" s="56"/>
      <c r="GD1287" s="56"/>
      <c r="GE1287" s="56"/>
      <c r="GF1287" s="56"/>
      <c r="GG1287" s="56"/>
      <c r="GH1287" s="56"/>
      <c r="GI1287" s="56"/>
      <c r="GJ1287" s="56"/>
      <c r="GK1287" s="56"/>
      <c r="GL1287" s="56"/>
      <c r="GM1287" s="56"/>
      <c r="GN1287" s="56"/>
      <c r="GO1287" s="56"/>
      <c r="GP1287" s="56"/>
      <c r="GQ1287" s="56"/>
      <c r="GR1287" s="56"/>
      <c r="GS1287" s="56"/>
      <c r="GT1287" s="56"/>
      <c r="GU1287" s="56"/>
      <c r="GV1287" s="56"/>
      <c r="GW1287" s="56"/>
      <c r="GX1287" s="56"/>
      <c r="GY1287" s="56"/>
      <c r="GZ1287" s="56"/>
      <c r="HA1287" s="56"/>
      <c r="HB1287" s="56"/>
      <c r="HC1287" s="56"/>
      <c r="HD1287" s="56"/>
      <c r="HE1287" s="56"/>
      <c r="HF1287" s="56"/>
      <c r="HG1287" s="56"/>
      <c r="HH1287" s="56"/>
      <c r="HI1287" s="56"/>
      <c r="HJ1287" s="56"/>
      <c r="HK1287" s="56"/>
      <c r="HL1287" s="56"/>
      <c r="HM1287" s="56"/>
    </row>
    <row r="1288" spans="2:221" x14ac:dyDescent="0.25">
      <c r="B1288" s="56"/>
      <c r="C1288" s="56"/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6"/>
      <c r="O1288" s="56"/>
      <c r="P1288" s="56"/>
      <c r="Q1288" s="56"/>
      <c r="R1288" s="56"/>
      <c r="S1288" s="56"/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  <c r="AD1288" s="56"/>
      <c r="AE1288" s="56"/>
      <c r="AF1288" s="56"/>
      <c r="AG1288" s="56"/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  <c r="AV1288" s="56"/>
      <c r="AW1288" s="56"/>
      <c r="AX1288" s="56"/>
      <c r="AY1288" s="56"/>
      <c r="AZ1288" s="56"/>
      <c r="BA1288" s="56"/>
      <c r="BB1288" s="56"/>
      <c r="BC1288" s="56"/>
      <c r="BD1288" s="56"/>
      <c r="BE1288" s="56"/>
      <c r="BF1288" s="56"/>
      <c r="BG1288" s="56"/>
      <c r="BH1288" s="56"/>
      <c r="BI1288" s="56"/>
      <c r="BJ1288" s="56"/>
      <c r="BK1288" s="56"/>
      <c r="BL1288" s="56"/>
      <c r="BM1288" s="56"/>
      <c r="BN1288" s="56"/>
      <c r="BO1288" s="56"/>
      <c r="BP1288" s="56"/>
      <c r="BQ1288" s="56"/>
      <c r="BR1288" s="56"/>
      <c r="BS1288" s="56"/>
      <c r="BT1288" s="56"/>
      <c r="BU1288" s="56"/>
      <c r="BV1288" s="56"/>
      <c r="BW1288" s="56"/>
      <c r="BX1288" s="56"/>
      <c r="BY1288" s="56"/>
      <c r="BZ1288" s="56"/>
      <c r="CA1288" s="56"/>
      <c r="CB1288" s="56"/>
      <c r="CC1288" s="56"/>
      <c r="CD1288" s="56"/>
      <c r="CE1288" s="56"/>
      <c r="CF1288" s="56"/>
      <c r="CG1288" s="56"/>
      <c r="CH1288" s="56"/>
      <c r="CI1288" s="56"/>
      <c r="CJ1288" s="56"/>
      <c r="CK1288" s="56"/>
      <c r="CL1288" s="56"/>
      <c r="CM1288" s="56"/>
      <c r="CN1288" s="56"/>
      <c r="CO1288" s="56"/>
      <c r="CP1288" s="56"/>
      <c r="CQ1288" s="56"/>
      <c r="CR1288" s="56"/>
      <c r="CS1288" s="56"/>
      <c r="CT1288" s="56"/>
      <c r="CU1288" s="56"/>
      <c r="CV1288" s="56"/>
      <c r="CW1288" s="56"/>
      <c r="CX1288" s="56"/>
      <c r="CY1288" s="56"/>
      <c r="CZ1288" s="56"/>
      <c r="DA1288" s="56"/>
      <c r="DB1288" s="56"/>
      <c r="DC1288" s="56"/>
      <c r="DD1288" s="56"/>
      <c r="DE1288" s="56"/>
      <c r="DF1288" s="56"/>
      <c r="DG1288" s="56"/>
      <c r="DH1288" s="56"/>
      <c r="DI1288" s="56"/>
      <c r="DJ1288" s="56"/>
      <c r="DK1288" s="56"/>
      <c r="DL1288" s="56"/>
      <c r="DM1288" s="56"/>
      <c r="DN1288" s="56"/>
      <c r="DO1288" s="56"/>
      <c r="DP1288" s="56"/>
      <c r="DQ1288" s="56"/>
      <c r="DR1288" s="56"/>
      <c r="DS1288" s="56"/>
      <c r="DT1288" s="56"/>
      <c r="DU1288" s="56"/>
      <c r="DV1288" s="56"/>
      <c r="DW1288" s="56"/>
      <c r="DX1288" s="56"/>
      <c r="DY1288" s="56"/>
      <c r="DZ1288" s="56"/>
      <c r="EA1288" s="56"/>
      <c r="EB1288" s="56"/>
      <c r="EC1288" s="56"/>
      <c r="ED1288" s="56"/>
      <c r="EE1288" s="56"/>
      <c r="EF1288" s="56"/>
      <c r="EG1288" s="56"/>
      <c r="EH1288" s="56"/>
      <c r="EI1288" s="56"/>
      <c r="EJ1288" s="56"/>
      <c r="EK1288" s="56"/>
      <c r="EL1288" s="56"/>
      <c r="EM1288" s="56"/>
      <c r="EN1288" s="56"/>
      <c r="EO1288" s="56"/>
      <c r="EP1288" s="56"/>
      <c r="EQ1288" s="56"/>
      <c r="ER1288" s="56"/>
      <c r="ES1288" s="56"/>
      <c r="ET1288" s="56"/>
      <c r="EU1288" s="56"/>
      <c r="EV1288" s="56"/>
      <c r="EW1288" s="56"/>
      <c r="EX1288" s="56"/>
      <c r="EY1288" s="56"/>
      <c r="EZ1288" s="56"/>
      <c r="FA1288" s="56"/>
      <c r="FB1288" s="56"/>
      <c r="FC1288" s="56"/>
      <c r="FD1288" s="56"/>
      <c r="FE1288" s="56"/>
      <c r="FF1288" s="56"/>
      <c r="FG1288" s="56"/>
      <c r="FH1288" s="56"/>
      <c r="FI1288" s="56"/>
      <c r="FJ1288" s="56"/>
      <c r="FK1288" s="56"/>
      <c r="FL1288" s="56"/>
      <c r="FM1288" s="56"/>
      <c r="FN1288" s="56"/>
      <c r="FO1288" s="56"/>
      <c r="FP1288" s="56"/>
      <c r="FQ1288" s="56"/>
      <c r="FR1288" s="56"/>
      <c r="FS1288" s="56"/>
      <c r="FT1288" s="56"/>
      <c r="FU1288" s="56"/>
      <c r="FV1288" s="56"/>
      <c r="FW1288" s="56"/>
      <c r="FX1288" s="56"/>
      <c r="FY1288" s="56"/>
      <c r="FZ1288" s="56"/>
      <c r="GA1288" s="56"/>
      <c r="GB1288" s="56"/>
      <c r="GC1288" s="56"/>
      <c r="GD1288" s="56"/>
      <c r="GE1288" s="56"/>
      <c r="GF1288" s="56"/>
      <c r="GG1288" s="56"/>
      <c r="GH1288" s="56"/>
      <c r="GI1288" s="56"/>
      <c r="GJ1288" s="56"/>
      <c r="GK1288" s="56"/>
      <c r="GL1288" s="56"/>
      <c r="GM1288" s="56"/>
      <c r="GN1288" s="56"/>
      <c r="GO1288" s="56"/>
      <c r="GP1288" s="56"/>
      <c r="GQ1288" s="56"/>
      <c r="GR1288" s="56"/>
      <c r="GS1288" s="56"/>
      <c r="GT1288" s="56"/>
      <c r="GU1288" s="56"/>
      <c r="GV1288" s="56"/>
      <c r="GW1288" s="56"/>
      <c r="GX1288" s="56"/>
      <c r="GY1288" s="56"/>
      <c r="GZ1288" s="56"/>
      <c r="HA1288" s="56"/>
      <c r="HB1288" s="56"/>
      <c r="HC1288" s="56"/>
      <c r="HD1288" s="56"/>
      <c r="HE1288" s="56"/>
      <c r="HF1288" s="56"/>
      <c r="HG1288" s="56"/>
      <c r="HH1288" s="56"/>
      <c r="HI1288" s="56"/>
      <c r="HJ1288" s="56"/>
      <c r="HK1288" s="56"/>
      <c r="HL1288" s="56"/>
      <c r="HM1288" s="56"/>
    </row>
    <row r="1289" spans="2:221" x14ac:dyDescent="0.25">
      <c r="B1289" s="56"/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X1289" s="56"/>
      <c r="Y1289" s="56"/>
      <c r="Z1289" s="56"/>
      <c r="AA1289" s="56"/>
      <c r="AB1289" s="56"/>
      <c r="AC1289" s="56"/>
      <c r="AD1289" s="56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/>
      <c r="BF1289" s="56"/>
      <c r="BG1289" s="56"/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  <c r="BU1289" s="56"/>
      <c r="BV1289" s="56"/>
      <c r="BW1289" s="56"/>
      <c r="BX1289" s="56"/>
      <c r="BY1289" s="56"/>
      <c r="BZ1289" s="56"/>
      <c r="CA1289" s="56"/>
      <c r="CB1289" s="56"/>
      <c r="CC1289" s="56"/>
      <c r="CD1289" s="56"/>
      <c r="CE1289" s="56"/>
      <c r="CF1289" s="56"/>
      <c r="CG1289" s="56"/>
      <c r="CH1289" s="56"/>
      <c r="CI1289" s="56"/>
      <c r="CJ1289" s="56"/>
      <c r="CK1289" s="56"/>
      <c r="CL1289" s="56"/>
      <c r="CM1289" s="56"/>
      <c r="CN1289" s="56"/>
      <c r="CO1289" s="56"/>
      <c r="CP1289" s="56"/>
      <c r="CQ1289" s="56"/>
      <c r="CR1289" s="56"/>
      <c r="CS1289" s="56"/>
      <c r="CT1289" s="56"/>
      <c r="CU1289" s="56"/>
      <c r="CV1289" s="56"/>
      <c r="CW1289" s="56"/>
      <c r="CX1289" s="56"/>
      <c r="CY1289" s="56"/>
      <c r="CZ1289" s="56"/>
      <c r="DA1289" s="56"/>
      <c r="DB1289" s="56"/>
      <c r="DC1289" s="56"/>
      <c r="DD1289" s="56"/>
      <c r="DE1289" s="56"/>
      <c r="DF1289" s="56"/>
      <c r="DG1289" s="56"/>
      <c r="DH1289" s="56"/>
      <c r="DI1289" s="56"/>
      <c r="DJ1289" s="56"/>
      <c r="DK1289" s="56"/>
      <c r="DL1289" s="56"/>
      <c r="DM1289" s="56"/>
      <c r="DN1289" s="56"/>
      <c r="DO1289" s="56"/>
      <c r="DP1289" s="56"/>
      <c r="DQ1289" s="56"/>
      <c r="DR1289" s="56"/>
      <c r="DS1289" s="56"/>
      <c r="DT1289" s="56"/>
      <c r="DU1289" s="56"/>
      <c r="DV1289" s="56"/>
      <c r="DW1289" s="56"/>
      <c r="DX1289" s="56"/>
      <c r="DY1289" s="56"/>
      <c r="DZ1289" s="56"/>
      <c r="EA1289" s="56"/>
      <c r="EB1289" s="56"/>
      <c r="EC1289" s="56"/>
      <c r="ED1289" s="56"/>
      <c r="EE1289" s="56"/>
      <c r="EF1289" s="56"/>
      <c r="EG1289" s="56"/>
      <c r="EH1289" s="56"/>
      <c r="EI1289" s="56"/>
      <c r="EJ1289" s="56"/>
      <c r="EK1289" s="56"/>
      <c r="EL1289" s="56"/>
      <c r="EM1289" s="56"/>
      <c r="EN1289" s="56"/>
      <c r="EO1289" s="56"/>
      <c r="EP1289" s="56"/>
      <c r="EQ1289" s="56"/>
      <c r="ER1289" s="56"/>
      <c r="ES1289" s="56"/>
      <c r="ET1289" s="56"/>
      <c r="EU1289" s="56"/>
      <c r="EV1289" s="56"/>
      <c r="EW1289" s="56"/>
      <c r="EX1289" s="56"/>
      <c r="EY1289" s="56"/>
      <c r="EZ1289" s="56"/>
      <c r="FA1289" s="56"/>
      <c r="FB1289" s="56"/>
      <c r="FC1289" s="56"/>
      <c r="FD1289" s="56"/>
      <c r="FE1289" s="56"/>
      <c r="FF1289" s="56"/>
      <c r="FG1289" s="56"/>
      <c r="FH1289" s="56"/>
      <c r="FI1289" s="56"/>
      <c r="FJ1289" s="56"/>
      <c r="FK1289" s="56"/>
      <c r="FL1289" s="56"/>
      <c r="FM1289" s="56"/>
      <c r="FN1289" s="56"/>
      <c r="FO1289" s="56"/>
      <c r="FP1289" s="56"/>
      <c r="FQ1289" s="56"/>
      <c r="FR1289" s="56"/>
      <c r="FS1289" s="56"/>
      <c r="FT1289" s="56"/>
      <c r="FU1289" s="56"/>
      <c r="FV1289" s="56"/>
      <c r="FW1289" s="56"/>
      <c r="FX1289" s="56"/>
      <c r="FY1289" s="56"/>
      <c r="FZ1289" s="56"/>
      <c r="GA1289" s="56"/>
      <c r="GB1289" s="56"/>
      <c r="GC1289" s="56"/>
      <c r="GD1289" s="56"/>
      <c r="GE1289" s="56"/>
      <c r="GF1289" s="56"/>
      <c r="GG1289" s="56"/>
      <c r="GH1289" s="56"/>
      <c r="GI1289" s="56"/>
      <c r="GJ1289" s="56"/>
      <c r="GK1289" s="56"/>
      <c r="GL1289" s="56"/>
      <c r="GM1289" s="56"/>
      <c r="GN1289" s="56"/>
      <c r="GO1289" s="56"/>
      <c r="GP1289" s="56"/>
      <c r="GQ1289" s="56"/>
      <c r="GR1289" s="56"/>
      <c r="GS1289" s="56"/>
      <c r="GT1289" s="56"/>
      <c r="GU1289" s="56"/>
      <c r="GV1289" s="56"/>
      <c r="GW1289" s="56"/>
      <c r="GX1289" s="56"/>
      <c r="GY1289" s="56"/>
      <c r="GZ1289" s="56"/>
      <c r="HA1289" s="56"/>
      <c r="HB1289" s="56"/>
      <c r="HC1289" s="56"/>
      <c r="HD1289" s="56"/>
      <c r="HE1289" s="56"/>
      <c r="HF1289" s="56"/>
      <c r="HG1289" s="56"/>
      <c r="HH1289" s="56"/>
      <c r="HI1289" s="56"/>
      <c r="HJ1289" s="56"/>
      <c r="HK1289" s="56"/>
      <c r="HL1289" s="56"/>
      <c r="HM1289" s="56"/>
    </row>
    <row r="1290" spans="2:221" x14ac:dyDescent="0.25">
      <c r="B1290" s="56"/>
      <c r="C1290" s="56"/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  <c r="AV1290" s="56"/>
      <c r="AW1290" s="56"/>
      <c r="AX1290" s="56"/>
      <c r="AY1290" s="56"/>
      <c r="AZ1290" s="56"/>
      <c r="BA1290" s="56"/>
      <c r="BB1290" s="56"/>
      <c r="BC1290" s="56"/>
      <c r="BD1290" s="56"/>
      <c r="BE1290" s="56"/>
      <c r="BF1290" s="56"/>
      <c r="BG1290" s="56"/>
      <c r="BH1290" s="56"/>
      <c r="BI1290" s="56"/>
      <c r="BJ1290" s="56"/>
      <c r="BK1290" s="56"/>
      <c r="BL1290" s="56"/>
      <c r="BM1290" s="56"/>
      <c r="BN1290" s="56"/>
      <c r="BO1290" s="56"/>
      <c r="BP1290" s="56"/>
      <c r="BQ1290" s="56"/>
      <c r="BR1290" s="56"/>
      <c r="BS1290" s="56"/>
      <c r="BT1290" s="56"/>
      <c r="BU1290" s="56"/>
      <c r="BV1290" s="56"/>
      <c r="BW1290" s="56"/>
      <c r="BX1290" s="56"/>
      <c r="BY1290" s="56"/>
      <c r="BZ1290" s="56"/>
      <c r="CA1290" s="56"/>
      <c r="CB1290" s="56"/>
      <c r="CC1290" s="56"/>
      <c r="CD1290" s="56"/>
      <c r="CE1290" s="56"/>
      <c r="CF1290" s="56"/>
      <c r="CG1290" s="56"/>
      <c r="CH1290" s="56"/>
      <c r="CI1290" s="56"/>
      <c r="CJ1290" s="56"/>
      <c r="CK1290" s="56"/>
      <c r="CL1290" s="56"/>
      <c r="CM1290" s="56"/>
      <c r="CN1290" s="56"/>
      <c r="CO1290" s="56"/>
      <c r="CP1290" s="56"/>
      <c r="CQ1290" s="56"/>
      <c r="CR1290" s="56"/>
      <c r="CS1290" s="56"/>
      <c r="CT1290" s="56"/>
      <c r="CU1290" s="56"/>
      <c r="CV1290" s="56"/>
      <c r="CW1290" s="56"/>
      <c r="CX1290" s="56"/>
      <c r="CY1290" s="56"/>
      <c r="CZ1290" s="56"/>
      <c r="DA1290" s="56"/>
      <c r="DB1290" s="56"/>
      <c r="DC1290" s="56"/>
      <c r="DD1290" s="56"/>
      <c r="DE1290" s="56"/>
      <c r="DF1290" s="56"/>
      <c r="DG1290" s="56"/>
      <c r="DH1290" s="56"/>
      <c r="DI1290" s="56"/>
      <c r="DJ1290" s="56"/>
      <c r="DK1290" s="56"/>
      <c r="DL1290" s="56"/>
      <c r="DM1290" s="56"/>
      <c r="DN1290" s="56"/>
      <c r="DO1290" s="56"/>
      <c r="DP1290" s="56"/>
      <c r="DQ1290" s="56"/>
      <c r="DR1290" s="56"/>
      <c r="DS1290" s="56"/>
      <c r="DT1290" s="56"/>
      <c r="DU1290" s="56"/>
      <c r="DV1290" s="56"/>
      <c r="DW1290" s="56"/>
      <c r="DX1290" s="56"/>
      <c r="DY1290" s="56"/>
      <c r="DZ1290" s="56"/>
      <c r="EA1290" s="56"/>
      <c r="EB1290" s="56"/>
      <c r="EC1290" s="56"/>
      <c r="ED1290" s="56"/>
      <c r="EE1290" s="56"/>
      <c r="EF1290" s="56"/>
      <c r="EG1290" s="56"/>
      <c r="EH1290" s="56"/>
      <c r="EI1290" s="56"/>
      <c r="EJ1290" s="56"/>
      <c r="EK1290" s="56"/>
      <c r="EL1290" s="56"/>
      <c r="EM1290" s="56"/>
      <c r="EN1290" s="56"/>
      <c r="EO1290" s="56"/>
      <c r="EP1290" s="56"/>
      <c r="EQ1290" s="56"/>
      <c r="ER1290" s="56"/>
      <c r="ES1290" s="56"/>
      <c r="ET1290" s="56"/>
      <c r="EU1290" s="56"/>
      <c r="EV1290" s="56"/>
      <c r="EW1290" s="56"/>
      <c r="EX1290" s="56"/>
      <c r="EY1290" s="56"/>
      <c r="EZ1290" s="56"/>
      <c r="FA1290" s="56"/>
      <c r="FB1290" s="56"/>
      <c r="FC1290" s="56"/>
      <c r="FD1290" s="56"/>
      <c r="FE1290" s="56"/>
      <c r="FF1290" s="56"/>
      <c r="FG1290" s="56"/>
      <c r="FH1290" s="56"/>
      <c r="FI1290" s="56"/>
      <c r="FJ1290" s="56"/>
      <c r="FK1290" s="56"/>
      <c r="FL1290" s="56"/>
      <c r="FM1290" s="56"/>
      <c r="FN1290" s="56"/>
      <c r="FO1290" s="56"/>
      <c r="FP1290" s="56"/>
      <c r="FQ1290" s="56"/>
      <c r="FR1290" s="56"/>
      <c r="FS1290" s="56"/>
      <c r="FT1290" s="56"/>
      <c r="FU1290" s="56"/>
      <c r="FV1290" s="56"/>
      <c r="FW1290" s="56"/>
      <c r="FX1290" s="56"/>
      <c r="FY1290" s="56"/>
      <c r="FZ1290" s="56"/>
      <c r="GA1290" s="56"/>
      <c r="GB1290" s="56"/>
      <c r="GC1290" s="56"/>
      <c r="GD1290" s="56"/>
      <c r="GE1290" s="56"/>
      <c r="GF1290" s="56"/>
      <c r="GG1290" s="56"/>
      <c r="GH1290" s="56"/>
      <c r="GI1290" s="56"/>
      <c r="GJ1290" s="56"/>
      <c r="GK1290" s="56"/>
      <c r="GL1290" s="56"/>
      <c r="GM1290" s="56"/>
      <c r="GN1290" s="56"/>
      <c r="GO1290" s="56"/>
      <c r="GP1290" s="56"/>
      <c r="GQ1290" s="56"/>
      <c r="GR1290" s="56"/>
      <c r="GS1290" s="56"/>
      <c r="GT1290" s="56"/>
      <c r="GU1290" s="56"/>
      <c r="GV1290" s="56"/>
      <c r="GW1290" s="56"/>
      <c r="GX1290" s="56"/>
      <c r="GY1290" s="56"/>
      <c r="GZ1290" s="56"/>
      <c r="HA1290" s="56"/>
      <c r="HB1290" s="56"/>
      <c r="HC1290" s="56"/>
      <c r="HD1290" s="56"/>
      <c r="HE1290" s="56"/>
      <c r="HF1290" s="56"/>
      <c r="HG1290" s="56"/>
      <c r="HH1290" s="56"/>
      <c r="HI1290" s="56"/>
      <c r="HJ1290" s="56"/>
      <c r="HK1290" s="56"/>
      <c r="HL1290" s="56"/>
      <c r="HM1290" s="56"/>
    </row>
    <row r="1291" spans="2:221" x14ac:dyDescent="0.25">
      <c r="B1291" s="56"/>
      <c r="C1291" s="56"/>
      <c r="D1291" s="56"/>
      <c r="E1291" s="56"/>
      <c r="F1291" s="56"/>
      <c r="G1291" s="56"/>
      <c r="H1291" s="56"/>
      <c r="I1291" s="56"/>
      <c r="J1291" s="56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  <c r="AD1291" s="56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  <c r="AY1291" s="56"/>
      <c r="AZ1291" s="56"/>
      <c r="BA1291" s="56"/>
      <c r="BB1291" s="56"/>
      <c r="BC1291" s="56"/>
      <c r="BD1291" s="56"/>
      <c r="BE1291" s="56"/>
      <c r="BF1291" s="56"/>
      <c r="BG1291" s="56"/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56"/>
      <c r="BS1291" s="56"/>
      <c r="BT1291" s="56"/>
      <c r="BU1291" s="56"/>
      <c r="BV1291" s="56"/>
      <c r="BW1291" s="56"/>
      <c r="BX1291" s="56"/>
      <c r="BY1291" s="56"/>
      <c r="BZ1291" s="56"/>
      <c r="CA1291" s="56"/>
      <c r="CB1291" s="56"/>
      <c r="CC1291" s="56"/>
      <c r="CD1291" s="56"/>
      <c r="CE1291" s="56"/>
      <c r="CF1291" s="56"/>
      <c r="CG1291" s="56"/>
      <c r="CH1291" s="56"/>
      <c r="CI1291" s="56"/>
      <c r="CJ1291" s="56"/>
      <c r="CK1291" s="56"/>
      <c r="CL1291" s="56"/>
      <c r="CM1291" s="56"/>
      <c r="CN1291" s="56"/>
      <c r="CO1291" s="56"/>
      <c r="CP1291" s="56"/>
      <c r="CQ1291" s="56"/>
      <c r="CR1291" s="56"/>
      <c r="CS1291" s="56"/>
      <c r="CT1291" s="56"/>
      <c r="CU1291" s="56"/>
      <c r="CV1291" s="56"/>
      <c r="CW1291" s="56"/>
      <c r="CX1291" s="56"/>
      <c r="CY1291" s="56"/>
      <c r="CZ1291" s="56"/>
      <c r="DA1291" s="56"/>
      <c r="DB1291" s="56"/>
      <c r="DC1291" s="56"/>
      <c r="DD1291" s="56"/>
      <c r="DE1291" s="56"/>
      <c r="DF1291" s="56"/>
      <c r="DG1291" s="56"/>
      <c r="DH1291" s="56"/>
      <c r="DI1291" s="56"/>
      <c r="DJ1291" s="56"/>
      <c r="DK1291" s="56"/>
      <c r="DL1291" s="56"/>
      <c r="DM1291" s="56"/>
      <c r="DN1291" s="56"/>
      <c r="DO1291" s="56"/>
      <c r="DP1291" s="56"/>
      <c r="DQ1291" s="56"/>
      <c r="DR1291" s="56"/>
      <c r="DS1291" s="56"/>
      <c r="DT1291" s="56"/>
      <c r="DU1291" s="56"/>
      <c r="DV1291" s="56"/>
      <c r="DW1291" s="56"/>
      <c r="DX1291" s="56"/>
      <c r="DY1291" s="56"/>
      <c r="DZ1291" s="56"/>
      <c r="EA1291" s="56"/>
      <c r="EB1291" s="56"/>
      <c r="EC1291" s="56"/>
      <c r="ED1291" s="56"/>
      <c r="EE1291" s="56"/>
      <c r="EF1291" s="56"/>
      <c r="EG1291" s="56"/>
      <c r="EH1291" s="56"/>
      <c r="EI1291" s="56"/>
      <c r="EJ1291" s="56"/>
      <c r="EK1291" s="56"/>
      <c r="EL1291" s="56"/>
      <c r="EM1291" s="56"/>
      <c r="EN1291" s="56"/>
      <c r="EO1291" s="56"/>
      <c r="EP1291" s="56"/>
      <c r="EQ1291" s="56"/>
      <c r="ER1291" s="56"/>
      <c r="ES1291" s="56"/>
      <c r="ET1291" s="56"/>
      <c r="EU1291" s="56"/>
      <c r="EV1291" s="56"/>
      <c r="EW1291" s="56"/>
      <c r="EX1291" s="56"/>
      <c r="EY1291" s="56"/>
      <c r="EZ1291" s="56"/>
      <c r="FA1291" s="56"/>
      <c r="FB1291" s="56"/>
      <c r="FC1291" s="56"/>
      <c r="FD1291" s="56"/>
      <c r="FE1291" s="56"/>
      <c r="FF1291" s="56"/>
      <c r="FG1291" s="56"/>
      <c r="FH1291" s="56"/>
      <c r="FI1291" s="56"/>
      <c r="FJ1291" s="56"/>
      <c r="FK1291" s="56"/>
      <c r="FL1291" s="56"/>
      <c r="FM1291" s="56"/>
      <c r="FN1291" s="56"/>
      <c r="FO1291" s="56"/>
      <c r="FP1291" s="56"/>
      <c r="FQ1291" s="56"/>
      <c r="FR1291" s="56"/>
      <c r="FS1291" s="56"/>
      <c r="FT1291" s="56"/>
      <c r="FU1291" s="56"/>
      <c r="FV1291" s="56"/>
      <c r="FW1291" s="56"/>
      <c r="FX1291" s="56"/>
      <c r="FY1291" s="56"/>
      <c r="FZ1291" s="56"/>
      <c r="GA1291" s="56"/>
      <c r="GB1291" s="56"/>
      <c r="GC1291" s="56"/>
      <c r="GD1291" s="56"/>
      <c r="GE1291" s="56"/>
      <c r="GF1291" s="56"/>
      <c r="GG1291" s="56"/>
      <c r="GH1291" s="56"/>
      <c r="GI1291" s="56"/>
      <c r="GJ1291" s="56"/>
      <c r="GK1291" s="56"/>
      <c r="GL1291" s="56"/>
      <c r="GM1291" s="56"/>
      <c r="GN1291" s="56"/>
      <c r="GO1291" s="56"/>
      <c r="GP1291" s="56"/>
      <c r="GQ1291" s="56"/>
      <c r="GR1291" s="56"/>
      <c r="GS1291" s="56"/>
      <c r="GT1291" s="56"/>
      <c r="GU1291" s="56"/>
      <c r="GV1291" s="56"/>
      <c r="GW1291" s="56"/>
      <c r="GX1291" s="56"/>
      <c r="GY1291" s="56"/>
      <c r="GZ1291" s="56"/>
      <c r="HA1291" s="56"/>
      <c r="HB1291" s="56"/>
      <c r="HC1291" s="56"/>
      <c r="HD1291" s="56"/>
      <c r="HE1291" s="56"/>
      <c r="HF1291" s="56"/>
      <c r="HG1291" s="56"/>
      <c r="HH1291" s="56"/>
      <c r="HI1291" s="56"/>
      <c r="HJ1291" s="56"/>
      <c r="HK1291" s="56"/>
      <c r="HL1291" s="56"/>
      <c r="HM1291" s="56"/>
    </row>
    <row r="1292" spans="2:221" x14ac:dyDescent="0.25">
      <c r="B1292" s="56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  <c r="AY1292" s="56"/>
      <c r="AZ1292" s="56"/>
      <c r="BA1292" s="56"/>
      <c r="BB1292" s="56"/>
      <c r="BC1292" s="56"/>
      <c r="BD1292" s="56"/>
      <c r="BE1292" s="56"/>
      <c r="BF1292" s="56"/>
      <c r="BG1292" s="56"/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56"/>
      <c r="BS1292" s="56"/>
      <c r="BT1292" s="56"/>
      <c r="BU1292" s="56"/>
      <c r="BV1292" s="56"/>
      <c r="BW1292" s="56"/>
      <c r="BX1292" s="56"/>
      <c r="BY1292" s="56"/>
      <c r="BZ1292" s="56"/>
      <c r="CA1292" s="56"/>
      <c r="CB1292" s="56"/>
      <c r="CC1292" s="56"/>
      <c r="CD1292" s="56"/>
      <c r="CE1292" s="56"/>
      <c r="CF1292" s="56"/>
      <c r="CG1292" s="56"/>
      <c r="CH1292" s="56"/>
      <c r="CI1292" s="56"/>
      <c r="CJ1292" s="56"/>
      <c r="CK1292" s="56"/>
      <c r="CL1292" s="56"/>
      <c r="CM1292" s="56"/>
      <c r="CN1292" s="56"/>
      <c r="CO1292" s="56"/>
      <c r="CP1292" s="56"/>
      <c r="CQ1292" s="56"/>
      <c r="CR1292" s="56"/>
      <c r="CS1292" s="56"/>
      <c r="CT1292" s="56"/>
      <c r="CU1292" s="56"/>
      <c r="CV1292" s="56"/>
      <c r="CW1292" s="56"/>
      <c r="CX1292" s="56"/>
      <c r="CY1292" s="56"/>
      <c r="CZ1292" s="56"/>
      <c r="DA1292" s="56"/>
      <c r="DB1292" s="56"/>
      <c r="DC1292" s="56"/>
      <c r="DD1292" s="56"/>
      <c r="DE1292" s="56"/>
      <c r="DF1292" s="56"/>
      <c r="DG1292" s="56"/>
      <c r="DH1292" s="56"/>
      <c r="DI1292" s="56"/>
      <c r="DJ1292" s="56"/>
      <c r="DK1292" s="56"/>
      <c r="DL1292" s="56"/>
      <c r="DM1292" s="56"/>
      <c r="DN1292" s="56"/>
      <c r="DO1292" s="56"/>
      <c r="DP1292" s="56"/>
      <c r="DQ1292" s="56"/>
      <c r="DR1292" s="56"/>
      <c r="DS1292" s="56"/>
      <c r="DT1292" s="56"/>
      <c r="DU1292" s="56"/>
      <c r="DV1292" s="56"/>
      <c r="DW1292" s="56"/>
      <c r="DX1292" s="56"/>
      <c r="DY1292" s="56"/>
      <c r="DZ1292" s="56"/>
      <c r="EA1292" s="56"/>
      <c r="EB1292" s="56"/>
      <c r="EC1292" s="56"/>
      <c r="ED1292" s="56"/>
      <c r="EE1292" s="56"/>
      <c r="EF1292" s="56"/>
      <c r="EG1292" s="56"/>
      <c r="EH1292" s="56"/>
      <c r="EI1292" s="56"/>
      <c r="EJ1292" s="56"/>
      <c r="EK1292" s="56"/>
      <c r="EL1292" s="56"/>
      <c r="EM1292" s="56"/>
      <c r="EN1292" s="56"/>
      <c r="EO1292" s="56"/>
      <c r="EP1292" s="56"/>
      <c r="EQ1292" s="56"/>
      <c r="ER1292" s="56"/>
      <c r="ES1292" s="56"/>
      <c r="ET1292" s="56"/>
      <c r="EU1292" s="56"/>
      <c r="EV1292" s="56"/>
      <c r="EW1292" s="56"/>
      <c r="EX1292" s="56"/>
      <c r="EY1292" s="56"/>
      <c r="EZ1292" s="56"/>
      <c r="FA1292" s="56"/>
      <c r="FB1292" s="56"/>
      <c r="FC1292" s="56"/>
      <c r="FD1292" s="56"/>
      <c r="FE1292" s="56"/>
      <c r="FF1292" s="56"/>
      <c r="FG1292" s="56"/>
      <c r="FH1292" s="56"/>
      <c r="FI1292" s="56"/>
      <c r="FJ1292" s="56"/>
      <c r="FK1292" s="56"/>
      <c r="FL1292" s="56"/>
      <c r="FM1292" s="56"/>
      <c r="FN1292" s="56"/>
      <c r="FO1292" s="56"/>
      <c r="FP1292" s="56"/>
      <c r="FQ1292" s="56"/>
      <c r="FR1292" s="56"/>
      <c r="FS1292" s="56"/>
      <c r="FT1292" s="56"/>
      <c r="FU1292" s="56"/>
      <c r="FV1292" s="56"/>
      <c r="FW1292" s="56"/>
      <c r="FX1292" s="56"/>
      <c r="FY1292" s="56"/>
      <c r="FZ1292" s="56"/>
      <c r="GA1292" s="56"/>
      <c r="GB1292" s="56"/>
      <c r="GC1292" s="56"/>
      <c r="GD1292" s="56"/>
      <c r="GE1292" s="56"/>
      <c r="GF1292" s="56"/>
      <c r="GG1292" s="56"/>
      <c r="GH1292" s="56"/>
      <c r="GI1292" s="56"/>
      <c r="GJ1292" s="56"/>
      <c r="GK1292" s="56"/>
      <c r="GL1292" s="56"/>
      <c r="GM1292" s="56"/>
      <c r="GN1292" s="56"/>
      <c r="GO1292" s="56"/>
      <c r="GP1292" s="56"/>
      <c r="GQ1292" s="56"/>
      <c r="GR1292" s="56"/>
      <c r="GS1292" s="56"/>
      <c r="GT1292" s="56"/>
      <c r="GU1292" s="56"/>
      <c r="GV1292" s="56"/>
      <c r="GW1292" s="56"/>
      <c r="GX1292" s="56"/>
      <c r="GY1292" s="56"/>
      <c r="GZ1292" s="56"/>
      <c r="HA1292" s="56"/>
      <c r="HB1292" s="56"/>
      <c r="HC1292" s="56"/>
      <c r="HD1292" s="56"/>
      <c r="HE1292" s="56"/>
      <c r="HF1292" s="56"/>
      <c r="HG1292" s="56"/>
      <c r="HH1292" s="56"/>
      <c r="HI1292" s="56"/>
      <c r="HJ1292" s="56"/>
      <c r="HK1292" s="56"/>
      <c r="HL1292" s="56"/>
      <c r="HM1292" s="56"/>
    </row>
    <row r="1293" spans="2:221" x14ac:dyDescent="0.25">
      <c r="B1293" s="56"/>
      <c r="C1293" s="56"/>
      <c r="D1293" s="56"/>
      <c r="E1293" s="56"/>
      <c r="F1293" s="56"/>
      <c r="G1293" s="56"/>
      <c r="H1293" s="56"/>
      <c r="I1293" s="56"/>
      <c r="J1293" s="56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  <c r="AY1293" s="56"/>
      <c r="AZ1293" s="56"/>
      <c r="BA1293" s="56"/>
      <c r="BB1293" s="56"/>
      <c r="BC1293" s="56"/>
      <c r="BD1293" s="56"/>
      <c r="BE1293" s="56"/>
      <c r="BF1293" s="56"/>
      <c r="BG1293" s="56"/>
      <c r="BH1293" s="56"/>
      <c r="BI1293" s="56"/>
      <c r="BJ1293" s="56"/>
      <c r="BK1293" s="56"/>
      <c r="BL1293" s="56"/>
      <c r="BM1293" s="56"/>
      <c r="BN1293" s="56"/>
      <c r="BO1293" s="56"/>
      <c r="BP1293" s="56"/>
      <c r="BQ1293" s="56"/>
      <c r="BR1293" s="56"/>
      <c r="BS1293" s="56"/>
      <c r="BT1293" s="56"/>
      <c r="BU1293" s="56"/>
      <c r="BV1293" s="56"/>
      <c r="BW1293" s="56"/>
      <c r="BX1293" s="56"/>
      <c r="BY1293" s="56"/>
      <c r="BZ1293" s="56"/>
      <c r="CA1293" s="56"/>
      <c r="CB1293" s="56"/>
      <c r="CC1293" s="56"/>
      <c r="CD1293" s="56"/>
      <c r="CE1293" s="56"/>
      <c r="CF1293" s="56"/>
      <c r="CG1293" s="56"/>
      <c r="CH1293" s="56"/>
      <c r="CI1293" s="56"/>
      <c r="CJ1293" s="56"/>
      <c r="CK1293" s="56"/>
      <c r="CL1293" s="56"/>
      <c r="CM1293" s="56"/>
      <c r="CN1293" s="56"/>
      <c r="CO1293" s="56"/>
      <c r="CP1293" s="56"/>
      <c r="CQ1293" s="56"/>
      <c r="CR1293" s="56"/>
      <c r="CS1293" s="56"/>
      <c r="CT1293" s="56"/>
      <c r="CU1293" s="56"/>
      <c r="CV1293" s="56"/>
      <c r="CW1293" s="56"/>
      <c r="CX1293" s="56"/>
      <c r="CY1293" s="56"/>
      <c r="CZ1293" s="56"/>
      <c r="DA1293" s="56"/>
      <c r="DB1293" s="56"/>
      <c r="DC1293" s="56"/>
      <c r="DD1293" s="56"/>
      <c r="DE1293" s="56"/>
      <c r="DF1293" s="56"/>
      <c r="DG1293" s="56"/>
      <c r="DH1293" s="56"/>
      <c r="DI1293" s="56"/>
      <c r="DJ1293" s="56"/>
      <c r="DK1293" s="56"/>
      <c r="DL1293" s="56"/>
      <c r="DM1293" s="56"/>
      <c r="DN1293" s="56"/>
      <c r="DO1293" s="56"/>
      <c r="DP1293" s="56"/>
      <c r="DQ1293" s="56"/>
      <c r="DR1293" s="56"/>
      <c r="DS1293" s="56"/>
      <c r="DT1293" s="56"/>
      <c r="DU1293" s="56"/>
      <c r="DV1293" s="56"/>
      <c r="DW1293" s="56"/>
      <c r="DX1293" s="56"/>
      <c r="DY1293" s="56"/>
      <c r="DZ1293" s="56"/>
      <c r="EA1293" s="56"/>
      <c r="EB1293" s="56"/>
      <c r="EC1293" s="56"/>
      <c r="ED1293" s="56"/>
      <c r="EE1293" s="56"/>
      <c r="EF1293" s="56"/>
      <c r="EG1293" s="56"/>
      <c r="EH1293" s="56"/>
      <c r="EI1293" s="56"/>
      <c r="EJ1293" s="56"/>
      <c r="EK1293" s="56"/>
      <c r="EL1293" s="56"/>
      <c r="EM1293" s="56"/>
      <c r="EN1293" s="56"/>
      <c r="EO1293" s="56"/>
      <c r="EP1293" s="56"/>
      <c r="EQ1293" s="56"/>
      <c r="ER1293" s="56"/>
      <c r="ES1293" s="56"/>
      <c r="ET1293" s="56"/>
      <c r="EU1293" s="56"/>
      <c r="EV1293" s="56"/>
      <c r="EW1293" s="56"/>
      <c r="EX1293" s="56"/>
      <c r="EY1293" s="56"/>
      <c r="EZ1293" s="56"/>
      <c r="FA1293" s="56"/>
      <c r="FB1293" s="56"/>
      <c r="FC1293" s="56"/>
      <c r="FD1293" s="56"/>
      <c r="FE1293" s="56"/>
      <c r="FF1293" s="56"/>
      <c r="FG1293" s="56"/>
      <c r="FH1293" s="56"/>
      <c r="FI1293" s="56"/>
      <c r="FJ1293" s="56"/>
      <c r="FK1293" s="56"/>
      <c r="FL1293" s="56"/>
      <c r="FM1293" s="56"/>
      <c r="FN1293" s="56"/>
      <c r="FO1293" s="56"/>
      <c r="FP1293" s="56"/>
      <c r="FQ1293" s="56"/>
      <c r="FR1293" s="56"/>
      <c r="FS1293" s="56"/>
      <c r="FT1293" s="56"/>
      <c r="FU1293" s="56"/>
      <c r="FV1293" s="56"/>
      <c r="FW1293" s="56"/>
      <c r="FX1293" s="56"/>
      <c r="FY1293" s="56"/>
      <c r="FZ1293" s="56"/>
      <c r="GA1293" s="56"/>
      <c r="GB1293" s="56"/>
      <c r="GC1293" s="56"/>
      <c r="GD1293" s="56"/>
      <c r="GE1293" s="56"/>
      <c r="GF1293" s="56"/>
      <c r="GG1293" s="56"/>
      <c r="GH1293" s="56"/>
      <c r="GI1293" s="56"/>
      <c r="GJ1293" s="56"/>
      <c r="GK1293" s="56"/>
      <c r="GL1293" s="56"/>
      <c r="GM1293" s="56"/>
      <c r="GN1293" s="56"/>
      <c r="GO1293" s="56"/>
      <c r="GP1293" s="56"/>
      <c r="GQ1293" s="56"/>
      <c r="GR1293" s="56"/>
      <c r="GS1293" s="56"/>
      <c r="GT1293" s="56"/>
      <c r="GU1293" s="56"/>
      <c r="GV1293" s="56"/>
      <c r="GW1293" s="56"/>
      <c r="GX1293" s="56"/>
      <c r="GY1293" s="56"/>
      <c r="GZ1293" s="56"/>
      <c r="HA1293" s="56"/>
      <c r="HB1293" s="56"/>
      <c r="HC1293" s="56"/>
      <c r="HD1293" s="56"/>
      <c r="HE1293" s="56"/>
      <c r="HF1293" s="56"/>
      <c r="HG1293" s="56"/>
      <c r="HH1293" s="56"/>
      <c r="HI1293" s="56"/>
      <c r="HJ1293" s="56"/>
      <c r="HK1293" s="56"/>
      <c r="HL1293" s="56"/>
      <c r="HM1293" s="56"/>
    </row>
    <row r="1294" spans="2:221" x14ac:dyDescent="0.25">
      <c r="B1294" s="56"/>
      <c r="C1294" s="56"/>
      <c r="D1294" s="56"/>
      <c r="E1294" s="56"/>
      <c r="F1294" s="56"/>
      <c r="G1294" s="56"/>
      <c r="H1294" s="56"/>
      <c r="I1294" s="56"/>
      <c r="J1294" s="56"/>
      <c r="K1294" s="56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  <c r="AY1294" s="56"/>
      <c r="AZ1294" s="56"/>
      <c r="BA1294" s="56"/>
      <c r="BB1294" s="56"/>
      <c r="BC1294" s="56"/>
      <c r="BD1294" s="56"/>
      <c r="BE1294" s="56"/>
      <c r="BF1294" s="56"/>
      <c r="BG1294" s="56"/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  <c r="BU1294" s="56"/>
      <c r="BV1294" s="56"/>
      <c r="BW1294" s="56"/>
      <c r="BX1294" s="56"/>
      <c r="BY1294" s="56"/>
      <c r="BZ1294" s="56"/>
      <c r="CA1294" s="56"/>
      <c r="CB1294" s="56"/>
      <c r="CC1294" s="56"/>
      <c r="CD1294" s="56"/>
      <c r="CE1294" s="56"/>
      <c r="CF1294" s="56"/>
      <c r="CG1294" s="56"/>
      <c r="CH1294" s="56"/>
      <c r="CI1294" s="56"/>
      <c r="CJ1294" s="56"/>
      <c r="CK1294" s="56"/>
      <c r="CL1294" s="56"/>
      <c r="CM1294" s="56"/>
      <c r="CN1294" s="56"/>
      <c r="CO1294" s="56"/>
      <c r="CP1294" s="56"/>
      <c r="CQ1294" s="56"/>
      <c r="CR1294" s="56"/>
      <c r="CS1294" s="56"/>
      <c r="CT1294" s="56"/>
      <c r="CU1294" s="56"/>
      <c r="CV1294" s="56"/>
      <c r="CW1294" s="56"/>
      <c r="CX1294" s="56"/>
      <c r="CY1294" s="56"/>
      <c r="CZ1294" s="56"/>
      <c r="DA1294" s="56"/>
      <c r="DB1294" s="56"/>
      <c r="DC1294" s="56"/>
      <c r="DD1294" s="56"/>
      <c r="DE1294" s="56"/>
      <c r="DF1294" s="56"/>
      <c r="DG1294" s="56"/>
      <c r="DH1294" s="56"/>
      <c r="DI1294" s="56"/>
      <c r="DJ1294" s="56"/>
      <c r="DK1294" s="56"/>
      <c r="DL1294" s="56"/>
      <c r="DM1294" s="56"/>
      <c r="DN1294" s="56"/>
      <c r="DO1294" s="56"/>
      <c r="DP1294" s="56"/>
      <c r="DQ1294" s="56"/>
      <c r="DR1294" s="56"/>
      <c r="DS1294" s="56"/>
      <c r="DT1294" s="56"/>
      <c r="DU1294" s="56"/>
      <c r="DV1294" s="56"/>
      <c r="DW1294" s="56"/>
      <c r="DX1294" s="56"/>
      <c r="DY1294" s="56"/>
      <c r="DZ1294" s="56"/>
      <c r="EA1294" s="56"/>
      <c r="EB1294" s="56"/>
      <c r="EC1294" s="56"/>
      <c r="ED1294" s="56"/>
      <c r="EE1294" s="56"/>
      <c r="EF1294" s="56"/>
      <c r="EG1294" s="56"/>
      <c r="EH1294" s="56"/>
      <c r="EI1294" s="56"/>
      <c r="EJ1294" s="56"/>
      <c r="EK1294" s="56"/>
      <c r="EL1294" s="56"/>
      <c r="EM1294" s="56"/>
      <c r="EN1294" s="56"/>
      <c r="EO1294" s="56"/>
      <c r="EP1294" s="56"/>
      <c r="EQ1294" s="56"/>
      <c r="ER1294" s="56"/>
      <c r="ES1294" s="56"/>
      <c r="ET1294" s="56"/>
      <c r="EU1294" s="56"/>
      <c r="EV1294" s="56"/>
      <c r="EW1294" s="56"/>
      <c r="EX1294" s="56"/>
      <c r="EY1294" s="56"/>
      <c r="EZ1294" s="56"/>
      <c r="FA1294" s="56"/>
      <c r="FB1294" s="56"/>
      <c r="FC1294" s="56"/>
      <c r="FD1294" s="56"/>
      <c r="FE1294" s="56"/>
      <c r="FF1294" s="56"/>
      <c r="FG1294" s="56"/>
      <c r="FH1294" s="56"/>
      <c r="FI1294" s="56"/>
      <c r="FJ1294" s="56"/>
      <c r="FK1294" s="56"/>
      <c r="FL1294" s="56"/>
      <c r="FM1294" s="56"/>
      <c r="FN1294" s="56"/>
      <c r="FO1294" s="56"/>
      <c r="FP1294" s="56"/>
      <c r="FQ1294" s="56"/>
      <c r="FR1294" s="56"/>
      <c r="FS1294" s="56"/>
      <c r="FT1294" s="56"/>
      <c r="FU1294" s="56"/>
      <c r="FV1294" s="56"/>
      <c r="FW1294" s="56"/>
      <c r="FX1294" s="56"/>
      <c r="FY1294" s="56"/>
      <c r="FZ1294" s="56"/>
      <c r="GA1294" s="56"/>
      <c r="GB1294" s="56"/>
      <c r="GC1294" s="56"/>
      <c r="GD1294" s="56"/>
      <c r="GE1294" s="56"/>
      <c r="GF1294" s="56"/>
      <c r="GG1294" s="56"/>
      <c r="GH1294" s="56"/>
      <c r="GI1294" s="56"/>
      <c r="GJ1294" s="56"/>
      <c r="GK1294" s="56"/>
      <c r="GL1294" s="56"/>
      <c r="GM1294" s="56"/>
      <c r="GN1294" s="56"/>
      <c r="GO1294" s="56"/>
      <c r="GP1294" s="56"/>
      <c r="GQ1294" s="56"/>
      <c r="GR1294" s="56"/>
      <c r="GS1294" s="56"/>
      <c r="GT1294" s="56"/>
      <c r="GU1294" s="56"/>
      <c r="GV1294" s="56"/>
      <c r="GW1294" s="56"/>
      <c r="GX1294" s="56"/>
      <c r="GY1294" s="56"/>
      <c r="GZ1294" s="56"/>
      <c r="HA1294" s="56"/>
      <c r="HB1294" s="56"/>
      <c r="HC1294" s="56"/>
      <c r="HD1294" s="56"/>
      <c r="HE1294" s="56"/>
      <c r="HF1294" s="56"/>
      <c r="HG1294" s="56"/>
      <c r="HH1294" s="56"/>
      <c r="HI1294" s="56"/>
      <c r="HJ1294" s="56"/>
      <c r="HK1294" s="56"/>
      <c r="HL1294" s="56"/>
      <c r="HM1294" s="56"/>
    </row>
    <row r="1295" spans="2:221" x14ac:dyDescent="0.25">
      <c r="B1295" s="56"/>
      <c r="C1295" s="56"/>
      <c r="D1295" s="56"/>
      <c r="E1295" s="56"/>
      <c r="F1295" s="56"/>
      <c r="G1295" s="56"/>
      <c r="H1295" s="56"/>
      <c r="I1295" s="56"/>
      <c r="J1295" s="56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/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  <c r="BU1295" s="56"/>
      <c r="BV1295" s="56"/>
      <c r="BW1295" s="56"/>
      <c r="BX1295" s="56"/>
      <c r="BY1295" s="56"/>
      <c r="BZ1295" s="56"/>
      <c r="CA1295" s="56"/>
      <c r="CB1295" s="56"/>
      <c r="CC1295" s="56"/>
      <c r="CD1295" s="56"/>
      <c r="CE1295" s="56"/>
      <c r="CF1295" s="56"/>
      <c r="CG1295" s="56"/>
      <c r="CH1295" s="56"/>
      <c r="CI1295" s="56"/>
      <c r="CJ1295" s="56"/>
      <c r="CK1295" s="56"/>
      <c r="CL1295" s="56"/>
      <c r="CM1295" s="56"/>
      <c r="CN1295" s="56"/>
      <c r="CO1295" s="56"/>
      <c r="CP1295" s="56"/>
      <c r="CQ1295" s="56"/>
      <c r="CR1295" s="56"/>
      <c r="CS1295" s="56"/>
      <c r="CT1295" s="56"/>
      <c r="CU1295" s="56"/>
      <c r="CV1295" s="56"/>
      <c r="CW1295" s="56"/>
      <c r="CX1295" s="56"/>
      <c r="CY1295" s="56"/>
      <c r="CZ1295" s="56"/>
      <c r="DA1295" s="56"/>
      <c r="DB1295" s="56"/>
      <c r="DC1295" s="56"/>
      <c r="DD1295" s="56"/>
      <c r="DE1295" s="56"/>
      <c r="DF1295" s="56"/>
      <c r="DG1295" s="56"/>
      <c r="DH1295" s="56"/>
      <c r="DI1295" s="56"/>
      <c r="DJ1295" s="56"/>
      <c r="DK1295" s="56"/>
      <c r="DL1295" s="56"/>
      <c r="DM1295" s="56"/>
      <c r="DN1295" s="56"/>
      <c r="DO1295" s="56"/>
      <c r="DP1295" s="56"/>
      <c r="DQ1295" s="56"/>
      <c r="DR1295" s="56"/>
      <c r="DS1295" s="56"/>
      <c r="DT1295" s="56"/>
      <c r="DU1295" s="56"/>
      <c r="DV1295" s="56"/>
      <c r="DW1295" s="56"/>
      <c r="DX1295" s="56"/>
      <c r="DY1295" s="56"/>
      <c r="DZ1295" s="56"/>
      <c r="EA1295" s="56"/>
      <c r="EB1295" s="56"/>
      <c r="EC1295" s="56"/>
      <c r="ED1295" s="56"/>
      <c r="EE1295" s="56"/>
      <c r="EF1295" s="56"/>
      <c r="EG1295" s="56"/>
      <c r="EH1295" s="56"/>
      <c r="EI1295" s="56"/>
      <c r="EJ1295" s="56"/>
      <c r="EK1295" s="56"/>
      <c r="EL1295" s="56"/>
      <c r="EM1295" s="56"/>
      <c r="EN1295" s="56"/>
      <c r="EO1295" s="56"/>
      <c r="EP1295" s="56"/>
      <c r="EQ1295" s="56"/>
      <c r="ER1295" s="56"/>
      <c r="ES1295" s="56"/>
      <c r="ET1295" s="56"/>
      <c r="EU1295" s="56"/>
      <c r="EV1295" s="56"/>
      <c r="EW1295" s="56"/>
      <c r="EX1295" s="56"/>
      <c r="EY1295" s="56"/>
      <c r="EZ1295" s="56"/>
      <c r="FA1295" s="56"/>
      <c r="FB1295" s="56"/>
      <c r="FC1295" s="56"/>
      <c r="FD1295" s="56"/>
      <c r="FE1295" s="56"/>
      <c r="FF1295" s="56"/>
      <c r="FG1295" s="56"/>
      <c r="FH1295" s="56"/>
      <c r="FI1295" s="56"/>
      <c r="FJ1295" s="56"/>
      <c r="FK1295" s="56"/>
      <c r="FL1295" s="56"/>
      <c r="FM1295" s="56"/>
      <c r="FN1295" s="56"/>
      <c r="FO1295" s="56"/>
      <c r="FP1295" s="56"/>
      <c r="FQ1295" s="56"/>
      <c r="FR1295" s="56"/>
      <c r="FS1295" s="56"/>
      <c r="FT1295" s="56"/>
      <c r="FU1295" s="56"/>
      <c r="FV1295" s="56"/>
      <c r="FW1295" s="56"/>
      <c r="FX1295" s="56"/>
      <c r="FY1295" s="56"/>
      <c r="FZ1295" s="56"/>
      <c r="GA1295" s="56"/>
      <c r="GB1295" s="56"/>
      <c r="GC1295" s="56"/>
      <c r="GD1295" s="56"/>
      <c r="GE1295" s="56"/>
      <c r="GF1295" s="56"/>
      <c r="GG1295" s="56"/>
      <c r="GH1295" s="56"/>
      <c r="GI1295" s="56"/>
      <c r="GJ1295" s="56"/>
      <c r="GK1295" s="56"/>
      <c r="GL1295" s="56"/>
      <c r="GM1295" s="56"/>
      <c r="GN1295" s="56"/>
      <c r="GO1295" s="56"/>
      <c r="GP1295" s="56"/>
      <c r="GQ1295" s="56"/>
      <c r="GR1295" s="56"/>
      <c r="GS1295" s="56"/>
      <c r="GT1295" s="56"/>
      <c r="GU1295" s="56"/>
      <c r="GV1295" s="56"/>
      <c r="GW1295" s="56"/>
      <c r="GX1295" s="56"/>
      <c r="GY1295" s="56"/>
      <c r="GZ1295" s="56"/>
      <c r="HA1295" s="56"/>
      <c r="HB1295" s="56"/>
      <c r="HC1295" s="56"/>
      <c r="HD1295" s="56"/>
      <c r="HE1295" s="56"/>
      <c r="HF1295" s="56"/>
      <c r="HG1295" s="56"/>
      <c r="HH1295" s="56"/>
      <c r="HI1295" s="56"/>
      <c r="HJ1295" s="56"/>
      <c r="HK1295" s="56"/>
      <c r="HL1295" s="56"/>
      <c r="HM1295" s="56"/>
    </row>
    <row r="1296" spans="2:221" x14ac:dyDescent="0.25">
      <c r="B1296" s="56"/>
      <c r="C1296" s="56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X1296" s="56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  <c r="AY1296" s="56"/>
      <c r="AZ1296" s="56"/>
      <c r="BA1296" s="56"/>
      <c r="BB1296" s="56"/>
      <c r="BC1296" s="56"/>
      <c r="BD1296" s="56"/>
      <c r="BE1296" s="56"/>
      <c r="BF1296" s="56"/>
      <c r="BG1296" s="56"/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  <c r="BU1296" s="56"/>
      <c r="BV1296" s="56"/>
      <c r="BW1296" s="56"/>
      <c r="BX1296" s="56"/>
      <c r="BY1296" s="56"/>
      <c r="BZ1296" s="56"/>
      <c r="CA1296" s="56"/>
      <c r="CB1296" s="56"/>
      <c r="CC1296" s="56"/>
      <c r="CD1296" s="56"/>
      <c r="CE1296" s="56"/>
      <c r="CF1296" s="56"/>
      <c r="CG1296" s="56"/>
      <c r="CH1296" s="56"/>
      <c r="CI1296" s="56"/>
      <c r="CJ1296" s="56"/>
      <c r="CK1296" s="56"/>
      <c r="CL1296" s="56"/>
      <c r="CM1296" s="56"/>
      <c r="CN1296" s="56"/>
      <c r="CO1296" s="56"/>
      <c r="CP1296" s="56"/>
      <c r="CQ1296" s="56"/>
      <c r="CR1296" s="56"/>
      <c r="CS1296" s="56"/>
      <c r="CT1296" s="56"/>
      <c r="CU1296" s="56"/>
      <c r="CV1296" s="56"/>
      <c r="CW1296" s="56"/>
      <c r="CX1296" s="56"/>
      <c r="CY1296" s="56"/>
      <c r="CZ1296" s="56"/>
      <c r="DA1296" s="56"/>
      <c r="DB1296" s="56"/>
      <c r="DC1296" s="56"/>
      <c r="DD1296" s="56"/>
      <c r="DE1296" s="56"/>
      <c r="DF1296" s="56"/>
      <c r="DG1296" s="56"/>
      <c r="DH1296" s="56"/>
      <c r="DI1296" s="56"/>
      <c r="DJ1296" s="56"/>
      <c r="DK1296" s="56"/>
      <c r="DL1296" s="56"/>
      <c r="DM1296" s="56"/>
      <c r="DN1296" s="56"/>
      <c r="DO1296" s="56"/>
      <c r="DP1296" s="56"/>
      <c r="DQ1296" s="56"/>
      <c r="DR1296" s="56"/>
      <c r="DS1296" s="56"/>
      <c r="DT1296" s="56"/>
      <c r="DU1296" s="56"/>
      <c r="DV1296" s="56"/>
      <c r="DW1296" s="56"/>
      <c r="DX1296" s="56"/>
      <c r="DY1296" s="56"/>
      <c r="DZ1296" s="56"/>
      <c r="EA1296" s="56"/>
      <c r="EB1296" s="56"/>
      <c r="EC1296" s="56"/>
      <c r="ED1296" s="56"/>
      <c r="EE1296" s="56"/>
      <c r="EF1296" s="56"/>
      <c r="EG1296" s="56"/>
      <c r="EH1296" s="56"/>
      <c r="EI1296" s="56"/>
      <c r="EJ1296" s="56"/>
      <c r="EK1296" s="56"/>
      <c r="EL1296" s="56"/>
      <c r="EM1296" s="56"/>
      <c r="EN1296" s="56"/>
      <c r="EO1296" s="56"/>
      <c r="EP1296" s="56"/>
      <c r="EQ1296" s="56"/>
      <c r="ER1296" s="56"/>
      <c r="ES1296" s="56"/>
      <c r="ET1296" s="56"/>
      <c r="EU1296" s="56"/>
      <c r="EV1296" s="56"/>
      <c r="EW1296" s="56"/>
      <c r="EX1296" s="56"/>
      <c r="EY1296" s="56"/>
      <c r="EZ1296" s="56"/>
      <c r="FA1296" s="56"/>
      <c r="FB1296" s="56"/>
      <c r="FC1296" s="56"/>
      <c r="FD1296" s="56"/>
      <c r="FE1296" s="56"/>
      <c r="FF1296" s="56"/>
      <c r="FG1296" s="56"/>
      <c r="FH1296" s="56"/>
      <c r="FI1296" s="56"/>
      <c r="FJ1296" s="56"/>
      <c r="FK1296" s="56"/>
      <c r="FL1296" s="56"/>
      <c r="FM1296" s="56"/>
      <c r="FN1296" s="56"/>
      <c r="FO1296" s="56"/>
      <c r="FP1296" s="56"/>
      <c r="FQ1296" s="56"/>
      <c r="FR1296" s="56"/>
      <c r="FS1296" s="56"/>
      <c r="FT1296" s="56"/>
      <c r="FU1296" s="56"/>
      <c r="FV1296" s="56"/>
      <c r="FW1296" s="56"/>
      <c r="FX1296" s="56"/>
      <c r="FY1296" s="56"/>
      <c r="FZ1296" s="56"/>
      <c r="GA1296" s="56"/>
      <c r="GB1296" s="56"/>
      <c r="GC1296" s="56"/>
      <c r="GD1296" s="56"/>
      <c r="GE1296" s="56"/>
      <c r="GF1296" s="56"/>
      <c r="GG1296" s="56"/>
      <c r="GH1296" s="56"/>
      <c r="GI1296" s="56"/>
      <c r="GJ1296" s="56"/>
      <c r="GK1296" s="56"/>
      <c r="GL1296" s="56"/>
      <c r="GM1296" s="56"/>
      <c r="GN1296" s="56"/>
      <c r="GO1296" s="56"/>
      <c r="GP1296" s="56"/>
      <c r="GQ1296" s="56"/>
      <c r="GR1296" s="56"/>
      <c r="GS1296" s="56"/>
      <c r="GT1296" s="56"/>
      <c r="GU1296" s="56"/>
      <c r="GV1296" s="56"/>
      <c r="GW1296" s="56"/>
      <c r="GX1296" s="56"/>
      <c r="GY1296" s="56"/>
      <c r="GZ1296" s="56"/>
      <c r="HA1296" s="56"/>
      <c r="HB1296" s="56"/>
      <c r="HC1296" s="56"/>
      <c r="HD1296" s="56"/>
      <c r="HE1296" s="56"/>
      <c r="HF1296" s="56"/>
      <c r="HG1296" s="56"/>
      <c r="HH1296" s="56"/>
      <c r="HI1296" s="56"/>
      <c r="HJ1296" s="56"/>
      <c r="HK1296" s="56"/>
      <c r="HL1296" s="56"/>
      <c r="HM1296" s="56"/>
    </row>
    <row r="1297" spans="2:221" x14ac:dyDescent="0.25">
      <c r="B1297" s="56"/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  <c r="BU1297" s="56"/>
      <c r="BV1297" s="56"/>
      <c r="BW1297" s="56"/>
      <c r="BX1297" s="56"/>
      <c r="BY1297" s="56"/>
      <c r="BZ1297" s="56"/>
      <c r="CA1297" s="56"/>
      <c r="CB1297" s="56"/>
      <c r="CC1297" s="56"/>
      <c r="CD1297" s="56"/>
      <c r="CE1297" s="56"/>
      <c r="CF1297" s="56"/>
      <c r="CG1297" s="56"/>
      <c r="CH1297" s="56"/>
      <c r="CI1297" s="56"/>
      <c r="CJ1297" s="56"/>
      <c r="CK1297" s="56"/>
      <c r="CL1297" s="56"/>
      <c r="CM1297" s="56"/>
      <c r="CN1297" s="56"/>
      <c r="CO1297" s="56"/>
      <c r="CP1297" s="56"/>
      <c r="CQ1297" s="56"/>
      <c r="CR1297" s="56"/>
      <c r="CS1297" s="56"/>
      <c r="CT1297" s="56"/>
      <c r="CU1297" s="56"/>
      <c r="CV1297" s="56"/>
      <c r="CW1297" s="56"/>
      <c r="CX1297" s="56"/>
      <c r="CY1297" s="56"/>
      <c r="CZ1297" s="56"/>
      <c r="DA1297" s="56"/>
      <c r="DB1297" s="56"/>
      <c r="DC1297" s="56"/>
      <c r="DD1297" s="56"/>
      <c r="DE1297" s="56"/>
      <c r="DF1297" s="56"/>
      <c r="DG1297" s="56"/>
      <c r="DH1297" s="56"/>
      <c r="DI1297" s="56"/>
      <c r="DJ1297" s="56"/>
      <c r="DK1297" s="56"/>
      <c r="DL1297" s="56"/>
      <c r="DM1297" s="56"/>
      <c r="DN1297" s="56"/>
      <c r="DO1297" s="56"/>
      <c r="DP1297" s="56"/>
      <c r="DQ1297" s="56"/>
      <c r="DR1297" s="56"/>
      <c r="DS1297" s="56"/>
      <c r="DT1297" s="56"/>
      <c r="DU1297" s="56"/>
      <c r="DV1297" s="56"/>
      <c r="DW1297" s="56"/>
      <c r="DX1297" s="56"/>
      <c r="DY1297" s="56"/>
      <c r="DZ1297" s="56"/>
      <c r="EA1297" s="56"/>
      <c r="EB1297" s="56"/>
      <c r="EC1297" s="56"/>
      <c r="ED1297" s="56"/>
      <c r="EE1297" s="56"/>
      <c r="EF1297" s="56"/>
      <c r="EG1297" s="56"/>
      <c r="EH1297" s="56"/>
      <c r="EI1297" s="56"/>
      <c r="EJ1297" s="56"/>
      <c r="EK1297" s="56"/>
      <c r="EL1297" s="56"/>
      <c r="EM1297" s="56"/>
      <c r="EN1297" s="56"/>
      <c r="EO1297" s="56"/>
      <c r="EP1297" s="56"/>
      <c r="EQ1297" s="56"/>
      <c r="ER1297" s="56"/>
      <c r="ES1297" s="56"/>
      <c r="ET1297" s="56"/>
      <c r="EU1297" s="56"/>
      <c r="EV1297" s="56"/>
      <c r="EW1297" s="56"/>
      <c r="EX1297" s="56"/>
      <c r="EY1297" s="56"/>
      <c r="EZ1297" s="56"/>
      <c r="FA1297" s="56"/>
      <c r="FB1297" s="56"/>
      <c r="FC1297" s="56"/>
      <c r="FD1297" s="56"/>
      <c r="FE1297" s="56"/>
      <c r="FF1297" s="56"/>
      <c r="FG1297" s="56"/>
      <c r="FH1297" s="56"/>
      <c r="FI1297" s="56"/>
      <c r="FJ1297" s="56"/>
      <c r="FK1297" s="56"/>
      <c r="FL1297" s="56"/>
      <c r="FM1297" s="56"/>
      <c r="FN1297" s="56"/>
      <c r="FO1297" s="56"/>
      <c r="FP1297" s="56"/>
      <c r="FQ1297" s="56"/>
      <c r="FR1297" s="56"/>
      <c r="FS1297" s="56"/>
      <c r="FT1297" s="56"/>
      <c r="FU1297" s="56"/>
      <c r="FV1297" s="56"/>
      <c r="FW1297" s="56"/>
      <c r="FX1297" s="56"/>
      <c r="FY1297" s="56"/>
      <c r="FZ1297" s="56"/>
      <c r="GA1297" s="56"/>
      <c r="GB1297" s="56"/>
      <c r="GC1297" s="56"/>
      <c r="GD1297" s="56"/>
      <c r="GE1297" s="56"/>
      <c r="GF1297" s="56"/>
      <c r="GG1297" s="56"/>
      <c r="GH1297" s="56"/>
      <c r="GI1297" s="56"/>
      <c r="GJ1297" s="56"/>
      <c r="GK1297" s="56"/>
      <c r="GL1297" s="56"/>
      <c r="GM1297" s="56"/>
      <c r="GN1297" s="56"/>
      <c r="GO1297" s="56"/>
      <c r="GP1297" s="56"/>
      <c r="GQ1297" s="56"/>
      <c r="GR1297" s="56"/>
      <c r="GS1297" s="56"/>
      <c r="GT1297" s="56"/>
      <c r="GU1297" s="56"/>
      <c r="GV1297" s="56"/>
      <c r="GW1297" s="56"/>
      <c r="GX1297" s="56"/>
      <c r="GY1297" s="56"/>
      <c r="GZ1297" s="56"/>
      <c r="HA1297" s="56"/>
      <c r="HB1297" s="56"/>
      <c r="HC1297" s="56"/>
      <c r="HD1297" s="56"/>
      <c r="HE1297" s="56"/>
      <c r="HF1297" s="56"/>
      <c r="HG1297" s="56"/>
      <c r="HH1297" s="56"/>
      <c r="HI1297" s="56"/>
      <c r="HJ1297" s="56"/>
      <c r="HK1297" s="56"/>
      <c r="HL1297" s="56"/>
      <c r="HM1297" s="56"/>
    </row>
    <row r="1298" spans="2:221" x14ac:dyDescent="0.25"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/>
      <c r="BF1298" s="56"/>
      <c r="BG1298" s="56"/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  <c r="BU1298" s="56"/>
      <c r="BV1298" s="56"/>
      <c r="BW1298" s="56"/>
      <c r="BX1298" s="56"/>
      <c r="BY1298" s="56"/>
      <c r="BZ1298" s="56"/>
      <c r="CA1298" s="56"/>
      <c r="CB1298" s="56"/>
      <c r="CC1298" s="56"/>
      <c r="CD1298" s="56"/>
      <c r="CE1298" s="56"/>
      <c r="CF1298" s="56"/>
      <c r="CG1298" s="56"/>
      <c r="CH1298" s="56"/>
      <c r="CI1298" s="56"/>
      <c r="CJ1298" s="56"/>
      <c r="CK1298" s="56"/>
      <c r="CL1298" s="56"/>
      <c r="CM1298" s="56"/>
      <c r="CN1298" s="56"/>
      <c r="CO1298" s="56"/>
      <c r="CP1298" s="56"/>
      <c r="CQ1298" s="56"/>
      <c r="CR1298" s="56"/>
      <c r="CS1298" s="56"/>
      <c r="CT1298" s="56"/>
      <c r="CU1298" s="56"/>
      <c r="CV1298" s="56"/>
      <c r="CW1298" s="56"/>
      <c r="CX1298" s="56"/>
      <c r="CY1298" s="56"/>
      <c r="CZ1298" s="56"/>
      <c r="DA1298" s="56"/>
      <c r="DB1298" s="56"/>
      <c r="DC1298" s="56"/>
      <c r="DD1298" s="56"/>
      <c r="DE1298" s="56"/>
      <c r="DF1298" s="56"/>
      <c r="DG1298" s="56"/>
      <c r="DH1298" s="56"/>
      <c r="DI1298" s="56"/>
      <c r="DJ1298" s="56"/>
      <c r="DK1298" s="56"/>
      <c r="DL1298" s="56"/>
      <c r="DM1298" s="56"/>
      <c r="DN1298" s="56"/>
      <c r="DO1298" s="56"/>
      <c r="DP1298" s="56"/>
      <c r="DQ1298" s="56"/>
      <c r="DR1298" s="56"/>
      <c r="DS1298" s="56"/>
      <c r="DT1298" s="56"/>
      <c r="DU1298" s="56"/>
      <c r="DV1298" s="56"/>
      <c r="DW1298" s="56"/>
      <c r="DX1298" s="56"/>
      <c r="DY1298" s="56"/>
      <c r="DZ1298" s="56"/>
      <c r="EA1298" s="56"/>
      <c r="EB1298" s="56"/>
      <c r="EC1298" s="56"/>
      <c r="ED1298" s="56"/>
      <c r="EE1298" s="56"/>
      <c r="EF1298" s="56"/>
      <c r="EG1298" s="56"/>
      <c r="EH1298" s="56"/>
      <c r="EI1298" s="56"/>
      <c r="EJ1298" s="56"/>
      <c r="EK1298" s="56"/>
      <c r="EL1298" s="56"/>
      <c r="EM1298" s="56"/>
      <c r="EN1298" s="56"/>
      <c r="EO1298" s="56"/>
      <c r="EP1298" s="56"/>
      <c r="EQ1298" s="56"/>
      <c r="ER1298" s="56"/>
      <c r="ES1298" s="56"/>
      <c r="ET1298" s="56"/>
      <c r="EU1298" s="56"/>
      <c r="EV1298" s="56"/>
      <c r="EW1298" s="56"/>
      <c r="EX1298" s="56"/>
      <c r="EY1298" s="56"/>
      <c r="EZ1298" s="56"/>
      <c r="FA1298" s="56"/>
      <c r="FB1298" s="56"/>
      <c r="FC1298" s="56"/>
      <c r="FD1298" s="56"/>
      <c r="FE1298" s="56"/>
      <c r="FF1298" s="56"/>
      <c r="FG1298" s="56"/>
      <c r="FH1298" s="56"/>
      <c r="FI1298" s="56"/>
      <c r="FJ1298" s="56"/>
      <c r="FK1298" s="56"/>
      <c r="FL1298" s="56"/>
      <c r="FM1298" s="56"/>
      <c r="FN1298" s="56"/>
      <c r="FO1298" s="56"/>
      <c r="FP1298" s="56"/>
      <c r="FQ1298" s="56"/>
      <c r="FR1298" s="56"/>
      <c r="FS1298" s="56"/>
      <c r="FT1298" s="56"/>
      <c r="FU1298" s="56"/>
      <c r="FV1298" s="56"/>
      <c r="FW1298" s="56"/>
      <c r="FX1298" s="56"/>
      <c r="FY1298" s="56"/>
      <c r="FZ1298" s="56"/>
      <c r="GA1298" s="56"/>
      <c r="GB1298" s="56"/>
      <c r="GC1298" s="56"/>
      <c r="GD1298" s="56"/>
      <c r="GE1298" s="56"/>
      <c r="GF1298" s="56"/>
      <c r="GG1298" s="56"/>
      <c r="GH1298" s="56"/>
      <c r="GI1298" s="56"/>
      <c r="GJ1298" s="56"/>
      <c r="GK1298" s="56"/>
      <c r="GL1298" s="56"/>
      <c r="GM1298" s="56"/>
      <c r="GN1298" s="56"/>
      <c r="GO1298" s="56"/>
      <c r="GP1298" s="56"/>
      <c r="GQ1298" s="56"/>
      <c r="GR1298" s="56"/>
      <c r="GS1298" s="56"/>
      <c r="GT1298" s="56"/>
      <c r="GU1298" s="56"/>
      <c r="GV1298" s="56"/>
      <c r="GW1298" s="56"/>
      <c r="GX1298" s="56"/>
      <c r="GY1298" s="56"/>
      <c r="GZ1298" s="56"/>
      <c r="HA1298" s="56"/>
      <c r="HB1298" s="56"/>
      <c r="HC1298" s="56"/>
      <c r="HD1298" s="56"/>
      <c r="HE1298" s="56"/>
      <c r="HF1298" s="56"/>
      <c r="HG1298" s="56"/>
      <c r="HH1298" s="56"/>
      <c r="HI1298" s="56"/>
      <c r="HJ1298" s="56"/>
      <c r="HK1298" s="56"/>
      <c r="HL1298" s="56"/>
      <c r="HM1298" s="56"/>
    </row>
    <row r="1299" spans="2:221" x14ac:dyDescent="0.25">
      <c r="B1299" s="56"/>
      <c r="C1299" s="56"/>
      <c r="D1299" s="56"/>
      <c r="E1299" s="56"/>
      <c r="F1299" s="56"/>
      <c r="G1299" s="56"/>
      <c r="H1299" s="56"/>
      <c r="I1299" s="56"/>
      <c r="J1299" s="56"/>
      <c r="K1299" s="56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X1299" s="56"/>
      <c r="Y1299" s="56"/>
      <c r="Z1299" s="56"/>
      <c r="AA1299" s="56"/>
      <c r="AB1299" s="56"/>
      <c r="AC1299" s="56"/>
      <c r="AD1299" s="56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  <c r="AY1299" s="56"/>
      <c r="AZ1299" s="56"/>
      <c r="BA1299" s="56"/>
      <c r="BB1299" s="56"/>
      <c r="BC1299" s="56"/>
      <c r="BD1299" s="56"/>
      <c r="BE1299" s="56"/>
      <c r="BF1299" s="56"/>
      <c r="BG1299" s="56"/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56"/>
      <c r="BS1299" s="56"/>
      <c r="BT1299" s="56"/>
      <c r="BU1299" s="56"/>
      <c r="BV1299" s="56"/>
      <c r="BW1299" s="56"/>
      <c r="BX1299" s="56"/>
      <c r="BY1299" s="56"/>
      <c r="BZ1299" s="56"/>
      <c r="CA1299" s="56"/>
      <c r="CB1299" s="56"/>
      <c r="CC1299" s="56"/>
      <c r="CD1299" s="56"/>
      <c r="CE1299" s="56"/>
      <c r="CF1299" s="56"/>
      <c r="CG1299" s="56"/>
      <c r="CH1299" s="56"/>
      <c r="CI1299" s="56"/>
      <c r="CJ1299" s="56"/>
      <c r="CK1299" s="56"/>
      <c r="CL1299" s="56"/>
      <c r="CM1299" s="56"/>
      <c r="CN1299" s="56"/>
      <c r="CO1299" s="56"/>
      <c r="CP1299" s="56"/>
      <c r="CQ1299" s="56"/>
      <c r="CR1299" s="56"/>
      <c r="CS1299" s="56"/>
      <c r="CT1299" s="56"/>
      <c r="CU1299" s="56"/>
      <c r="CV1299" s="56"/>
      <c r="CW1299" s="56"/>
      <c r="CX1299" s="56"/>
      <c r="CY1299" s="56"/>
      <c r="CZ1299" s="56"/>
      <c r="DA1299" s="56"/>
      <c r="DB1299" s="56"/>
      <c r="DC1299" s="56"/>
      <c r="DD1299" s="56"/>
      <c r="DE1299" s="56"/>
      <c r="DF1299" s="56"/>
      <c r="DG1299" s="56"/>
      <c r="DH1299" s="56"/>
      <c r="DI1299" s="56"/>
      <c r="DJ1299" s="56"/>
      <c r="DK1299" s="56"/>
      <c r="DL1299" s="56"/>
      <c r="DM1299" s="56"/>
      <c r="DN1299" s="56"/>
      <c r="DO1299" s="56"/>
      <c r="DP1299" s="56"/>
      <c r="DQ1299" s="56"/>
      <c r="DR1299" s="56"/>
      <c r="DS1299" s="56"/>
      <c r="DT1299" s="56"/>
      <c r="DU1299" s="56"/>
      <c r="DV1299" s="56"/>
      <c r="DW1299" s="56"/>
      <c r="DX1299" s="56"/>
      <c r="DY1299" s="56"/>
      <c r="DZ1299" s="56"/>
      <c r="EA1299" s="56"/>
      <c r="EB1299" s="56"/>
      <c r="EC1299" s="56"/>
      <c r="ED1299" s="56"/>
      <c r="EE1299" s="56"/>
      <c r="EF1299" s="56"/>
      <c r="EG1299" s="56"/>
      <c r="EH1299" s="56"/>
      <c r="EI1299" s="56"/>
      <c r="EJ1299" s="56"/>
      <c r="EK1299" s="56"/>
      <c r="EL1299" s="56"/>
      <c r="EM1299" s="56"/>
      <c r="EN1299" s="56"/>
      <c r="EO1299" s="56"/>
      <c r="EP1299" s="56"/>
      <c r="EQ1299" s="56"/>
      <c r="ER1299" s="56"/>
      <c r="ES1299" s="56"/>
      <c r="ET1299" s="56"/>
      <c r="EU1299" s="56"/>
      <c r="EV1299" s="56"/>
      <c r="EW1299" s="56"/>
      <c r="EX1299" s="56"/>
      <c r="EY1299" s="56"/>
      <c r="EZ1299" s="56"/>
      <c r="FA1299" s="56"/>
      <c r="FB1299" s="56"/>
      <c r="FC1299" s="56"/>
      <c r="FD1299" s="56"/>
      <c r="FE1299" s="56"/>
      <c r="FF1299" s="56"/>
      <c r="FG1299" s="56"/>
      <c r="FH1299" s="56"/>
      <c r="FI1299" s="56"/>
      <c r="FJ1299" s="56"/>
      <c r="FK1299" s="56"/>
      <c r="FL1299" s="56"/>
      <c r="FM1299" s="56"/>
      <c r="FN1299" s="56"/>
      <c r="FO1299" s="56"/>
      <c r="FP1299" s="56"/>
      <c r="FQ1299" s="56"/>
      <c r="FR1299" s="56"/>
      <c r="FS1299" s="56"/>
      <c r="FT1299" s="56"/>
      <c r="FU1299" s="56"/>
      <c r="FV1299" s="56"/>
      <c r="FW1299" s="56"/>
      <c r="FX1299" s="56"/>
      <c r="FY1299" s="56"/>
      <c r="FZ1299" s="56"/>
      <c r="GA1299" s="56"/>
      <c r="GB1299" s="56"/>
      <c r="GC1299" s="56"/>
      <c r="GD1299" s="56"/>
      <c r="GE1299" s="56"/>
      <c r="GF1299" s="56"/>
      <c r="GG1299" s="56"/>
      <c r="GH1299" s="56"/>
      <c r="GI1299" s="56"/>
      <c r="GJ1299" s="56"/>
      <c r="GK1299" s="56"/>
      <c r="GL1299" s="56"/>
      <c r="GM1299" s="56"/>
      <c r="GN1299" s="56"/>
      <c r="GO1299" s="56"/>
      <c r="GP1299" s="56"/>
      <c r="GQ1299" s="56"/>
      <c r="GR1299" s="56"/>
      <c r="GS1299" s="56"/>
      <c r="GT1299" s="56"/>
      <c r="GU1299" s="56"/>
      <c r="GV1299" s="56"/>
      <c r="GW1299" s="56"/>
      <c r="GX1299" s="56"/>
      <c r="GY1299" s="56"/>
      <c r="GZ1299" s="56"/>
      <c r="HA1299" s="56"/>
      <c r="HB1299" s="56"/>
      <c r="HC1299" s="56"/>
      <c r="HD1299" s="56"/>
      <c r="HE1299" s="56"/>
      <c r="HF1299" s="56"/>
      <c r="HG1299" s="56"/>
      <c r="HH1299" s="56"/>
      <c r="HI1299" s="56"/>
      <c r="HJ1299" s="56"/>
      <c r="HK1299" s="56"/>
      <c r="HL1299" s="56"/>
      <c r="HM1299" s="56"/>
    </row>
    <row r="1300" spans="2:221" x14ac:dyDescent="0.25">
      <c r="B1300" s="56"/>
      <c r="C1300" s="56"/>
      <c r="D1300" s="56"/>
      <c r="E1300" s="56"/>
      <c r="F1300" s="56"/>
      <c r="G1300" s="56"/>
      <c r="H1300" s="56"/>
      <c r="I1300" s="56"/>
      <c r="J1300" s="56"/>
      <c r="K1300" s="56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  <c r="AY1300" s="56"/>
      <c r="AZ1300" s="56"/>
      <c r="BA1300" s="56"/>
      <c r="BB1300" s="56"/>
      <c r="BC1300" s="56"/>
      <c r="BD1300" s="56"/>
      <c r="BE1300" s="56"/>
      <c r="BF1300" s="56"/>
      <c r="BG1300" s="56"/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  <c r="BU1300" s="56"/>
      <c r="BV1300" s="56"/>
      <c r="BW1300" s="56"/>
      <c r="BX1300" s="56"/>
      <c r="BY1300" s="56"/>
      <c r="BZ1300" s="56"/>
      <c r="CA1300" s="56"/>
      <c r="CB1300" s="56"/>
      <c r="CC1300" s="56"/>
      <c r="CD1300" s="56"/>
      <c r="CE1300" s="56"/>
      <c r="CF1300" s="56"/>
      <c r="CG1300" s="56"/>
      <c r="CH1300" s="56"/>
      <c r="CI1300" s="56"/>
      <c r="CJ1300" s="56"/>
      <c r="CK1300" s="56"/>
      <c r="CL1300" s="56"/>
      <c r="CM1300" s="56"/>
      <c r="CN1300" s="56"/>
      <c r="CO1300" s="56"/>
      <c r="CP1300" s="56"/>
      <c r="CQ1300" s="56"/>
      <c r="CR1300" s="56"/>
      <c r="CS1300" s="56"/>
      <c r="CT1300" s="56"/>
      <c r="CU1300" s="56"/>
      <c r="CV1300" s="56"/>
      <c r="CW1300" s="56"/>
      <c r="CX1300" s="56"/>
      <c r="CY1300" s="56"/>
      <c r="CZ1300" s="56"/>
      <c r="DA1300" s="56"/>
      <c r="DB1300" s="56"/>
      <c r="DC1300" s="56"/>
      <c r="DD1300" s="56"/>
      <c r="DE1300" s="56"/>
      <c r="DF1300" s="56"/>
      <c r="DG1300" s="56"/>
      <c r="DH1300" s="56"/>
      <c r="DI1300" s="56"/>
      <c r="DJ1300" s="56"/>
      <c r="DK1300" s="56"/>
      <c r="DL1300" s="56"/>
      <c r="DM1300" s="56"/>
      <c r="DN1300" s="56"/>
      <c r="DO1300" s="56"/>
      <c r="DP1300" s="56"/>
      <c r="DQ1300" s="56"/>
      <c r="DR1300" s="56"/>
      <c r="DS1300" s="56"/>
      <c r="DT1300" s="56"/>
      <c r="DU1300" s="56"/>
      <c r="DV1300" s="56"/>
      <c r="DW1300" s="56"/>
      <c r="DX1300" s="56"/>
      <c r="DY1300" s="56"/>
      <c r="DZ1300" s="56"/>
      <c r="EA1300" s="56"/>
      <c r="EB1300" s="56"/>
      <c r="EC1300" s="56"/>
      <c r="ED1300" s="56"/>
      <c r="EE1300" s="56"/>
      <c r="EF1300" s="56"/>
      <c r="EG1300" s="56"/>
      <c r="EH1300" s="56"/>
      <c r="EI1300" s="56"/>
      <c r="EJ1300" s="56"/>
      <c r="EK1300" s="56"/>
      <c r="EL1300" s="56"/>
      <c r="EM1300" s="56"/>
      <c r="EN1300" s="56"/>
      <c r="EO1300" s="56"/>
      <c r="EP1300" s="56"/>
      <c r="EQ1300" s="56"/>
      <c r="ER1300" s="56"/>
      <c r="ES1300" s="56"/>
      <c r="ET1300" s="56"/>
      <c r="EU1300" s="56"/>
      <c r="EV1300" s="56"/>
      <c r="EW1300" s="56"/>
      <c r="EX1300" s="56"/>
      <c r="EY1300" s="56"/>
      <c r="EZ1300" s="56"/>
      <c r="FA1300" s="56"/>
      <c r="FB1300" s="56"/>
      <c r="FC1300" s="56"/>
      <c r="FD1300" s="56"/>
      <c r="FE1300" s="56"/>
      <c r="FF1300" s="56"/>
      <c r="FG1300" s="56"/>
      <c r="FH1300" s="56"/>
      <c r="FI1300" s="56"/>
      <c r="FJ1300" s="56"/>
      <c r="FK1300" s="56"/>
      <c r="FL1300" s="56"/>
      <c r="FM1300" s="56"/>
      <c r="FN1300" s="56"/>
      <c r="FO1300" s="56"/>
      <c r="FP1300" s="56"/>
      <c r="FQ1300" s="56"/>
      <c r="FR1300" s="56"/>
      <c r="FS1300" s="56"/>
      <c r="FT1300" s="56"/>
      <c r="FU1300" s="56"/>
      <c r="FV1300" s="56"/>
      <c r="FW1300" s="56"/>
      <c r="FX1300" s="56"/>
      <c r="FY1300" s="56"/>
      <c r="FZ1300" s="56"/>
      <c r="GA1300" s="56"/>
      <c r="GB1300" s="56"/>
      <c r="GC1300" s="56"/>
      <c r="GD1300" s="56"/>
      <c r="GE1300" s="56"/>
      <c r="GF1300" s="56"/>
      <c r="GG1300" s="56"/>
      <c r="GH1300" s="56"/>
      <c r="GI1300" s="56"/>
      <c r="GJ1300" s="56"/>
      <c r="GK1300" s="56"/>
      <c r="GL1300" s="56"/>
      <c r="GM1300" s="56"/>
      <c r="GN1300" s="56"/>
      <c r="GO1300" s="56"/>
      <c r="GP1300" s="56"/>
      <c r="GQ1300" s="56"/>
      <c r="GR1300" s="56"/>
      <c r="GS1300" s="56"/>
      <c r="GT1300" s="56"/>
      <c r="GU1300" s="56"/>
      <c r="GV1300" s="56"/>
      <c r="GW1300" s="56"/>
      <c r="GX1300" s="56"/>
      <c r="GY1300" s="56"/>
      <c r="GZ1300" s="56"/>
      <c r="HA1300" s="56"/>
      <c r="HB1300" s="56"/>
      <c r="HC1300" s="56"/>
      <c r="HD1300" s="56"/>
      <c r="HE1300" s="56"/>
      <c r="HF1300" s="56"/>
      <c r="HG1300" s="56"/>
      <c r="HH1300" s="56"/>
      <c r="HI1300" s="56"/>
      <c r="HJ1300" s="56"/>
      <c r="HK1300" s="56"/>
      <c r="HL1300" s="56"/>
      <c r="HM1300" s="56"/>
    </row>
    <row r="1301" spans="2:221" x14ac:dyDescent="0.25">
      <c r="B1301" s="56"/>
      <c r="C1301" s="56"/>
      <c r="D1301" s="56"/>
      <c r="E1301" s="56"/>
      <c r="F1301" s="56"/>
      <c r="G1301" s="56"/>
      <c r="H1301" s="56"/>
      <c r="I1301" s="56"/>
      <c r="J1301" s="56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56"/>
      <c r="BZ1301" s="56"/>
      <c r="CA1301" s="56"/>
      <c r="CB1301" s="56"/>
      <c r="CC1301" s="56"/>
      <c r="CD1301" s="56"/>
      <c r="CE1301" s="56"/>
      <c r="CF1301" s="56"/>
      <c r="CG1301" s="56"/>
      <c r="CH1301" s="56"/>
      <c r="CI1301" s="56"/>
      <c r="CJ1301" s="56"/>
      <c r="CK1301" s="56"/>
      <c r="CL1301" s="56"/>
      <c r="CM1301" s="56"/>
      <c r="CN1301" s="56"/>
      <c r="CO1301" s="56"/>
      <c r="CP1301" s="56"/>
      <c r="CQ1301" s="56"/>
      <c r="CR1301" s="56"/>
      <c r="CS1301" s="56"/>
      <c r="CT1301" s="56"/>
      <c r="CU1301" s="56"/>
      <c r="CV1301" s="56"/>
      <c r="CW1301" s="56"/>
      <c r="CX1301" s="56"/>
      <c r="CY1301" s="56"/>
      <c r="CZ1301" s="56"/>
      <c r="DA1301" s="56"/>
      <c r="DB1301" s="56"/>
      <c r="DC1301" s="56"/>
      <c r="DD1301" s="56"/>
      <c r="DE1301" s="56"/>
      <c r="DF1301" s="56"/>
      <c r="DG1301" s="56"/>
      <c r="DH1301" s="56"/>
      <c r="DI1301" s="56"/>
      <c r="DJ1301" s="56"/>
      <c r="DK1301" s="56"/>
      <c r="DL1301" s="56"/>
      <c r="DM1301" s="56"/>
      <c r="DN1301" s="56"/>
      <c r="DO1301" s="56"/>
      <c r="DP1301" s="56"/>
      <c r="DQ1301" s="56"/>
      <c r="DR1301" s="56"/>
      <c r="DS1301" s="56"/>
      <c r="DT1301" s="56"/>
      <c r="DU1301" s="56"/>
      <c r="DV1301" s="56"/>
      <c r="DW1301" s="56"/>
      <c r="DX1301" s="56"/>
      <c r="DY1301" s="56"/>
      <c r="DZ1301" s="56"/>
      <c r="EA1301" s="56"/>
      <c r="EB1301" s="56"/>
      <c r="EC1301" s="56"/>
      <c r="ED1301" s="56"/>
      <c r="EE1301" s="56"/>
      <c r="EF1301" s="56"/>
      <c r="EG1301" s="56"/>
      <c r="EH1301" s="56"/>
      <c r="EI1301" s="56"/>
      <c r="EJ1301" s="56"/>
      <c r="EK1301" s="56"/>
      <c r="EL1301" s="56"/>
      <c r="EM1301" s="56"/>
      <c r="EN1301" s="56"/>
      <c r="EO1301" s="56"/>
      <c r="EP1301" s="56"/>
      <c r="EQ1301" s="56"/>
      <c r="ER1301" s="56"/>
      <c r="ES1301" s="56"/>
      <c r="ET1301" s="56"/>
      <c r="EU1301" s="56"/>
      <c r="EV1301" s="56"/>
      <c r="EW1301" s="56"/>
      <c r="EX1301" s="56"/>
      <c r="EY1301" s="56"/>
      <c r="EZ1301" s="56"/>
      <c r="FA1301" s="56"/>
      <c r="FB1301" s="56"/>
      <c r="FC1301" s="56"/>
      <c r="FD1301" s="56"/>
      <c r="FE1301" s="56"/>
      <c r="FF1301" s="56"/>
      <c r="FG1301" s="56"/>
      <c r="FH1301" s="56"/>
      <c r="FI1301" s="56"/>
      <c r="FJ1301" s="56"/>
      <c r="FK1301" s="56"/>
      <c r="FL1301" s="56"/>
      <c r="FM1301" s="56"/>
      <c r="FN1301" s="56"/>
      <c r="FO1301" s="56"/>
      <c r="FP1301" s="56"/>
      <c r="FQ1301" s="56"/>
      <c r="FR1301" s="56"/>
      <c r="FS1301" s="56"/>
      <c r="FT1301" s="56"/>
      <c r="FU1301" s="56"/>
      <c r="FV1301" s="56"/>
      <c r="FW1301" s="56"/>
      <c r="FX1301" s="56"/>
      <c r="FY1301" s="56"/>
      <c r="FZ1301" s="56"/>
      <c r="GA1301" s="56"/>
      <c r="GB1301" s="56"/>
      <c r="GC1301" s="56"/>
      <c r="GD1301" s="56"/>
      <c r="GE1301" s="56"/>
      <c r="GF1301" s="56"/>
      <c r="GG1301" s="56"/>
      <c r="GH1301" s="56"/>
      <c r="GI1301" s="56"/>
      <c r="GJ1301" s="56"/>
      <c r="GK1301" s="56"/>
      <c r="GL1301" s="56"/>
      <c r="GM1301" s="56"/>
      <c r="GN1301" s="56"/>
      <c r="GO1301" s="56"/>
      <c r="GP1301" s="56"/>
      <c r="GQ1301" s="56"/>
      <c r="GR1301" s="56"/>
      <c r="GS1301" s="56"/>
      <c r="GT1301" s="56"/>
      <c r="GU1301" s="56"/>
      <c r="GV1301" s="56"/>
      <c r="GW1301" s="56"/>
      <c r="GX1301" s="56"/>
      <c r="GY1301" s="56"/>
      <c r="GZ1301" s="56"/>
      <c r="HA1301" s="56"/>
      <c r="HB1301" s="56"/>
      <c r="HC1301" s="56"/>
      <c r="HD1301" s="56"/>
      <c r="HE1301" s="56"/>
      <c r="HF1301" s="56"/>
      <c r="HG1301" s="56"/>
      <c r="HH1301" s="56"/>
      <c r="HI1301" s="56"/>
      <c r="HJ1301" s="56"/>
      <c r="HK1301" s="56"/>
      <c r="HL1301" s="56"/>
      <c r="HM1301" s="56"/>
    </row>
    <row r="1302" spans="2:221" x14ac:dyDescent="0.25">
      <c r="B1302" s="56"/>
      <c r="C1302" s="56"/>
      <c r="D1302" s="56"/>
      <c r="E1302" s="56"/>
      <c r="F1302" s="56"/>
      <c r="G1302" s="56"/>
      <c r="H1302" s="56"/>
      <c r="I1302" s="56"/>
      <c r="J1302" s="56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  <c r="AY1302" s="56"/>
      <c r="AZ1302" s="56"/>
      <c r="BA1302" s="56"/>
      <c r="BB1302" s="56"/>
      <c r="BC1302" s="56"/>
      <c r="BD1302" s="56"/>
      <c r="BE1302" s="56"/>
      <c r="BF1302" s="56"/>
      <c r="BG1302" s="56"/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  <c r="BU1302" s="56"/>
      <c r="BV1302" s="56"/>
      <c r="BW1302" s="56"/>
      <c r="BX1302" s="56"/>
      <c r="BY1302" s="56"/>
      <c r="BZ1302" s="56"/>
      <c r="CA1302" s="56"/>
      <c r="CB1302" s="56"/>
      <c r="CC1302" s="56"/>
      <c r="CD1302" s="56"/>
      <c r="CE1302" s="56"/>
      <c r="CF1302" s="56"/>
      <c r="CG1302" s="56"/>
      <c r="CH1302" s="56"/>
      <c r="CI1302" s="56"/>
      <c r="CJ1302" s="56"/>
      <c r="CK1302" s="56"/>
      <c r="CL1302" s="56"/>
      <c r="CM1302" s="56"/>
      <c r="CN1302" s="56"/>
      <c r="CO1302" s="56"/>
      <c r="CP1302" s="56"/>
      <c r="CQ1302" s="56"/>
      <c r="CR1302" s="56"/>
      <c r="CS1302" s="56"/>
      <c r="CT1302" s="56"/>
      <c r="CU1302" s="56"/>
      <c r="CV1302" s="56"/>
      <c r="CW1302" s="56"/>
      <c r="CX1302" s="56"/>
      <c r="CY1302" s="56"/>
      <c r="CZ1302" s="56"/>
      <c r="DA1302" s="56"/>
      <c r="DB1302" s="56"/>
      <c r="DC1302" s="56"/>
      <c r="DD1302" s="56"/>
      <c r="DE1302" s="56"/>
      <c r="DF1302" s="56"/>
      <c r="DG1302" s="56"/>
      <c r="DH1302" s="56"/>
      <c r="DI1302" s="56"/>
      <c r="DJ1302" s="56"/>
      <c r="DK1302" s="56"/>
      <c r="DL1302" s="56"/>
      <c r="DM1302" s="56"/>
      <c r="DN1302" s="56"/>
      <c r="DO1302" s="56"/>
      <c r="DP1302" s="56"/>
      <c r="DQ1302" s="56"/>
      <c r="DR1302" s="56"/>
      <c r="DS1302" s="56"/>
      <c r="DT1302" s="56"/>
      <c r="DU1302" s="56"/>
      <c r="DV1302" s="56"/>
      <c r="DW1302" s="56"/>
      <c r="DX1302" s="56"/>
      <c r="DY1302" s="56"/>
      <c r="DZ1302" s="56"/>
      <c r="EA1302" s="56"/>
      <c r="EB1302" s="56"/>
      <c r="EC1302" s="56"/>
      <c r="ED1302" s="56"/>
      <c r="EE1302" s="56"/>
      <c r="EF1302" s="56"/>
      <c r="EG1302" s="56"/>
      <c r="EH1302" s="56"/>
      <c r="EI1302" s="56"/>
      <c r="EJ1302" s="56"/>
      <c r="EK1302" s="56"/>
      <c r="EL1302" s="56"/>
      <c r="EM1302" s="56"/>
      <c r="EN1302" s="56"/>
      <c r="EO1302" s="56"/>
      <c r="EP1302" s="56"/>
      <c r="EQ1302" s="56"/>
      <c r="ER1302" s="56"/>
      <c r="ES1302" s="56"/>
      <c r="ET1302" s="56"/>
      <c r="EU1302" s="56"/>
      <c r="EV1302" s="56"/>
      <c r="EW1302" s="56"/>
      <c r="EX1302" s="56"/>
      <c r="EY1302" s="56"/>
      <c r="EZ1302" s="56"/>
      <c r="FA1302" s="56"/>
      <c r="FB1302" s="56"/>
      <c r="FC1302" s="56"/>
      <c r="FD1302" s="56"/>
      <c r="FE1302" s="56"/>
      <c r="FF1302" s="56"/>
      <c r="FG1302" s="56"/>
      <c r="FH1302" s="56"/>
      <c r="FI1302" s="56"/>
      <c r="FJ1302" s="56"/>
      <c r="FK1302" s="56"/>
      <c r="FL1302" s="56"/>
      <c r="FM1302" s="56"/>
      <c r="FN1302" s="56"/>
      <c r="FO1302" s="56"/>
      <c r="FP1302" s="56"/>
      <c r="FQ1302" s="56"/>
      <c r="FR1302" s="56"/>
      <c r="FS1302" s="56"/>
      <c r="FT1302" s="56"/>
      <c r="FU1302" s="56"/>
      <c r="FV1302" s="56"/>
      <c r="FW1302" s="56"/>
      <c r="FX1302" s="56"/>
      <c r="FY1302" s="56"/>
      <c r="FZ1302" s="56"/>
      <c r="GA1302" s="56"/>
      <c r="GB1302" s="56"/>
      <c r="GC1302" s="56"/>
      <c r="GD1302" s="56"/>
      <c r="GE1302" s="56"/>
      <c r="GF1302" s="56"/>
      <c r="GG1302" s="56"/>
      <c r="GH1302" s="56"/>
      <c r="GI1302" s="56"/>
      <c r="GJ1302" s="56"/>
      <c r="GK1302" s="56"/>
      <c r="GL1302" s="56"/>
      <c r="GM1302" s="56"/>
      <c r="GN1302" s="56"/>
      <c r="GO1302" s="56"/>
      <c r="GP1302" s="56"/>
      <c r="GQ1302" s="56"/>
      <c r="GR1302" s="56"/>
      <c r="GS1302" s="56"/>
      <c r="GT1302" s="56"/>
      <c r="GU1302" s="56"/>
      <c r="GV1302" s="56"/>
      <c r="GW1302" s="56"/>
      <c r="GX1302" s="56"/>
      <c r="GY1302" s="56"/>
      <c r="GZ1302" s="56"/>
      <c r="HA1302" s="56"/>
      <c r="HB1302" s="56"/>
      <c r="HC1302" s="56"/>
      <c r="HD1302" s="56"/>
      <c r="HE1302" s="56"/>
      <c r="HF1302" s="56"/>
      <c r="HG1302" s="56"/>
      <c r="HH1302" s="56"/>
      <c r="HI1302" s="56"/>
      <c r="HJ1302" s="56"/>
      <c r="HK1302" s="56"/>
      <c r="HL1302" s="56"/>
      <c r="HM1302" s="56"/>
    </row>
    <row r="1303" spans="2:221" x14ac:dyDescent="0.25">
      <c r="B1303" s="56"/>
      <c r="C1303" s="56"/>
      <c r="D1303" s="56"/>
      <c r="E1303" s="56"/>
      <c r="F1303" s="56"/>
      <c r="G1303" s="56"/>
      <c r="H1303" s="56"/>
      <c r="I1303" s="56"/>
      <c r="J1303" s="56"/>
      <c r="K1303" s="56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  <c r="AY1303" s="56"/>
      <c r="AZ1303" s="56"/>
      <c r="BA1303" s="56"/>
      <c r="BB1303" s="56"/>
      <c r="BC1303" s="56"/>
      <c r="BD1303" s="56"/>
      <c r="BE1303" s="56"/>
      <c r="BF1303" s="56"/>
      <c r="BG1303" s="56"/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  <c r="BU1303" s="56"/>
      <c r="BV1303" s="56"/>
      <c r="BW1303" s="56"/>
      <c r="BX1303" s="56"/>
      <c r="BY1303" s="56"/>
      <c r="BZ1303" s="56"/>
      <c r="CA1303" s="56"/>
      <c r="CB1303" s="56"/>
      <c r="CC1303" s="56"/>
      <c r="CD1303" s="56"/>
      <c r="CE1303" s="56"/>
      <c r="CF1303" s="56"/>
      <c r="CG1303" s="56"/>
      <c r="CH1303" s="56"/>
      <c r="CI1303" s="56"/>
      <c r="CJ1303" s="56"/>
      <c r="CK1303" s="56"/>
      <c r="CL1303" s="56"/>
      <c r="CM1303" s="56"/>
      <c r="CN1303" s="56"/>
      <c r="CO1303" s="56"/>
      <c r="CP1303" s="56"/>
      <c r="CQ1303" s="56"/>
      <c r="CR1303" s="56"/>
      <c r="CS1303" s="56"/>
      <c r="CT1303" s="56"/>
      <c r="CU1303" s="56"/>
      <c r="CV1303" s="56"/>
      <c r="CW1303" s="56"/>
      <c r="CX1303" s="56"/>
      <c r="CY1303" s="56"/>
      <c r="CZ1303" s="56"/>
      <c r="DA1303" s="56"/>
      <c r="DB1303" s="56"/>
      <c r="DC1303" s="56"/>
      <c r="DD1303" s="56"/>
      <c r="DE1303" s="56"/>
      <c r="DF1303" s="56"/>
      <c r="DG1303" s="56"/>
      <c r="DH1303" s="56"/>
      <c r="DI1303" s="56"/>
      <c r="DJ1303" s="56"/>
      <c r="DK1303" s="56"/>
      <c r="DL1303" s="56"/>
      <c r="DM1303" s="56"/>
      <c r="DN1303" s="56"/>
      <c r="DO1303" s="56"/>
      <c r="DP1303" s="56"/>
      <c r="DQ1303" s="56"/>
      <c r="DR1303" s="56"/>
      <c r="DS1303" s="56"/>
      <c r="DT1303" s="56"/>
      <c r="DU1303" s="56"/>
      <c r="DV1303" s="56"/>
      <c r="DW1303" s="56"/>
      <c r="DX1303" s="56"/>
      <c r="DY1303" s="56"/>
      <c r="DZ1303" s="56"/>
      <c r="EA1303" s="56"/>
      <c r="EB1303" s="56"/>
      <c r="EC1303" s="56"/>
      <c r="ED1303" s="56"/>
      <c r="EE1303" s="56"/>
      <c r="EF1303" s="56"/>
      <c r="EG1303" s="56"/>
      <c r="EH1303" s="56"/>
      <c r="EI1303" s="56"/>
      <c r="EJ1303" s="56"/>
      <c r="EK1303" s="56"/>
      <c r="EL1303" s="56"/>
      <c r="EM1303" s="56"/>
      <c r="EN1303" s="56"/>
      <c r="EO1303" s="56"/>
      <c r="EP1303" s="56"/>
      <c r="EQ1303" s="56"/>
      <c r="ER1303" s="56"/>
      <c r="ES1303" s="56"/>
      <c r="ET1303" s="56"/>
      <c r="EU1303" s="56"/>
      <c r="EV1303" s="56"/>
      <c r="EW1303" s="56"/>
      <c r="EX1303" s="56"/>
      <c r="EY1303" s="56"/>
      <c r="EZ1303" s="56"/>
      <c r="FA1303" s="56"/>
      <c r="FB1303" s="56"/>
      <c r="FC1303" s="56"/>
      <c r="FD1303" s="56"/>
      <c r="FE1303" s="56"/>
      <c r="FF1303" s="56"/>
      <c r="FG1303" s="56"/>
      <c r="FH1303" s="56"/>
      <c r="FI1303" s="56"/>
      <c r="FJ1303" s="56"/>
      <c r="FK1303" s="56"/>
      <c r="FL1303" s="56"/>
      <c r="FM1303" s="56"/>
      <c r="FN1303" s="56"/>
      <c r="FO1303" s="56"/>
      <c r="FP1303" s="56"/>
      <c r="FQ1303" s="56"/>
      <c r="FR1303" s="56"/>
      <c r="FS1303" s="56"/>
      <c r="FT1303" s="56"/>
      <c r="FU1303" s="56"/>
      <c r="FV1303" s="56"/>
      <c r="FW1303" s="56"/>
      <c r="FX1303" s="56"/>
      <c r="FY1303" s="56"/>
      <c r="FZ1303" s="56"/>
      <c r="GA1303" s="56"/>
      <c r="GB1303" s="56"/>
      <c r="GC1303" s="56"/>
      <c r="GD1303" s="56"/>
      <c r="GE1303" s="56"/>
      <c r="GF1303" s="56"/>
      <c r="GG1303" s="56"/>
      <c r="GH1303" s="56"/>
      <c r="GI1303" s="56"/>
      <c r="GJ1303" s="56"/>
      <c r="GK1303" s="56"/>
      <c r="GL1303" s="56"/>
      <c r="GM1303" s="56"/>
      <c r="GN1303" s="56"/>
      <c r="GO1303" s="56"/>
      <c r="GP1303" s="56"/>
      <c r="GQ1303" s="56"/>
      <c r="GR1303" s="56"/>
      <c r="GS1303" s="56"/>
      <c r="GT1303" s="56"/>
      <c r="GU1303" s="56"/>
      <c r="GV1303" s="56"/>
      <c r="GW1303" s="56"/>
      <c r="GX1303" s="56"/>
      <c r="GY1303" s="56"/>
      <c r="GZ1303" s="56"/>
      <c r="HA1303" s="56"/>
      <c r="HB1303" s="56"/>
      <c r="HC1303" s="56"/>
      <c r="HD1303" s="56"/>
      <c r="HE1303" s="56"/>
      <c r="HF1303" s="56"/>
      <c r="HG1303" s="56"/>
      <c r="HH1303" s="56"/>
      <c r="HI1303" s="56"/>
      <c r="HJ1303" s="56"/>
      <c r="HK1303" s="56"/>
      <c r="HL1303" s="56"/>
      <c r="HM1303" s="56"/>
    </row>
    <row r="1304" spans="2:221" x14ac:dyDescent="0.25">
      <c r="B1304" s="56"/>
      <c r="C1304" s="56"/>
      <c r="D1304" s="56"/>
      <c r="E1304" s="56"/>
      <c r="F1304" s="56"/>
      <c r="G1304" s="56"/>
      <c r="H1304" s="56"/>
      <c r="I1304" s="56"/>
      <c r="J1304" s="56"/>
      <c r="K1304" s="56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/>
      <c r="BF1304" s="56"/>
      <c r="BG1304" s="56"/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  <c r="BU1304" s="56"/>
      <c r="BV1304" s="56"/>
      <c r="BW1304" s="56"/>
      <c r="BX1304" s="56"/>
      <c r="BY1304" s="56"/>
      <c r="BZ1304" s="56"/>
      <c r="CA1304" s="56"/>
      <c r="CB1304" s="56"/>
      <c r="CC1304" s="56"/>
      <c r="CD1304" s="56"/>
      <c r="CE1304" s="56"/>
      <c r="CF1304" s="56"/>
      <c r="CG1304" s="56"/>
      <c r="CH1304" s="56"/>
      <c r="CI1304" s="56"/>
      <c r="CJ1304" s="56"/>
      <c r="CK1304" s="56"/>
      <c r="CL1304" s="56"/>
      <c r="CM1304" s="56"/>
      <c r="CN1304" s="56"/>
      <c r="CO1304" s="56"/>
      <c r="CP1304" s="56"/>
      <c r="CQ1304" s="56"/>
      <c r="CR1304" s="56"/>
      <c r="CS1304" s="56"/>
      <c r="CT1304" s="56"/>
      <c r="CU1304" s="56"/>
      <c r="CV1304" s="56"/>
      <c r="CW1304" s="56"/>
      <c r="CX1304" s="56"/>
      <c r="CY1304" s="56"/>
      <c r="CZ1304" s="56"/>
      <c r="DA1304" s="56"/>
      <c r="DB1304" s="56"/>
      <c r="DC1304" s="56"/>
      <c r="DD1304" s="56"/>
      <c r="DE1304" s="56"/>
      <c r="DF1304" s="56"/>
      <c r="DG1304" s="56"/>
      <c r="DH1304" s="56"/>
      <c r="DI1304" s="56"/>
      <c r="DJ1304" s="56"/>
      <c r="DK1304" s="56"/>
      <c r="DL1304" s="56"/>
      <c r="DM1304" s="56"/>
      <c r="DN1304" s="56"/>
      <c r="DO1304" s="56"/>
      <c r="DP1304" s="56"/>
      <c r="DQ1304" s="56"/>
      <c r="DR1304" s="56"/>
      <c r="DS1304" s="56"/>
      <c r="DT1304" s="56"/>
      <c r="DU1304" s="56"/>
      <c r="DV1304" s="56"/>
      <c r="DW1304" s="56"/>
      <c r="DX1304" s="56"/>
      <c r="DY1304" s="56"/>
      <c r="DZ1304" s="56"/>
      <c r="EA1304" s="56"/>
      <c r="EB1304" s="56"/>
      <c r="EC1304" s="56"/>
      <c r="ED1304" s="56"/>
      <c r="EE1304" s="56"/>
      <c r="EF1304" s="56"/>
      <c r="EG1304" s="56"/>
      <c r="EH1304" s="56"/>
      <c r="EI1304" s="56"/>
      <c r="EJ1304" s="56"/>
      <c r="EK1304" s="56"/>
      <c r="EL1304" s="56"/>
      <c r="EM1304" s="56"/>
      <c r="EN1304" s="56"/>
      <c r="EO1304" s="56"/>
      <c r="EP1304" s="56"/>
      <c r="EQ1304" s="56"/>
      <c r="ER1304" s="56"/>
      <c r="ES1304" s="56"/>
      <c r="ET1304" s="56"/>
      <c r="EU1304" s="56"/>
      <c r="EV1304" s="56"/>
      <c r="EW1304" s="56"/>
      <c r="EX1304" s="56"/>
      <c r="EY1304" s="56"/>
      <c r="EZ1304" s="56"/>
      <c r="FA1304" s="56"/>
      <c r="FB1304" s="56"/>
      <c r="FC1304" s="56"/>
      <c r="FD1304" s="56"/>
      <c r="FE1304" s="56"/>
      <c r="FF1304" s="56"/>
      <c r="FG1304" s="56"/>
      <c r="FH1304" s="56"/>
      <c r="FI1304" s="56"/>
      <c r="FJ1304" s="56"/>
      <c r="FK1304" s="56"/>
      <c r="FL1304" s="56"/>
      <c r="FM1304" s="56"/>
      <c r="FN1304" s="56"/>
      <c r="FO1304" s="56"/>
      <c r="FP1304" s="56"/>
      <c r="FQ1304" s="56"/>
      <c r="FR1304" s="56"/>
      <c r="FS1304" s="56"/>
      <c r="FT1304" s="56"/>
      <c r="FU1304" s="56"/>
      <c r="FV1304" s="56"/>
      <c r="FW1304" s="56"/>
      <c r="FX1304" s="56"/>
      <c r="FY1304" s="56"/>
      <c r="FZ1304" s="56"/>
      <c r="GA1304" s="56"/>
      <c r="GB1304" s="56"/>
      <c r="GC1304" s="56"/>
      <c r="GD1304" s="56"/>
      <c r="GE1304" s="56"/>
      <c r="GF1304" s="56"/>
      <c r="GG1304" s="56"/>
      <c r="GH1304" s="56"/>
      <c r="GI1304" s="56"/>
      <c r="GJ1304" s="56"/>
      <c r="GK1304" s="56"/>
      <c r="GL1304" s="56"/>
      <c r="GM1304" s="56"/>
      <c r="GN1304" s="56"/>
      <c r="GO1304" s="56"/>
      <c r="GP1304" s="56"/>
      <c r="GQ1304" s="56"/>
      <c r="GR1304" s="56"/>
      <c r="GS1304" s="56"/>
      <c r="GT1304" s="56"/>
      <c r="GU1304" s="56"/>
      <c r="GV1304" s="56"/>
      <c r="GW1304" s="56"/>
      <c r="GX1304" s="56"/>
      <c r="GY1304" s="56"/>
      <c r="GZ1304" s="56"/>
      <c r="HA1304" s="56"/>
      <c r="HB1304" s="56"/>
      <c r="HC1304" s="56"/>
      <c r="HD1304" s="56"/>
      <c r="HE1304" s="56"/>
      <c r="HF1304" s="56"/>
      <c r="HG1304" s="56"/>
      <c r="HH1304" s="56"/>
      <c r="HI1304" s="56"/>
      <c r="HJ1304" s="56"/>
      <c r="HK1304" s="56"/>
      <c r="HL1304" s="56"/>
      <c r="HM1304" s="56"/>
    </row>
    <row r="1305" spans="2:221" x14ac:dyDescent="0.25">
      <c r="B1305" s="56"/>
      <c r="C1305" s="56"/>
      <c r="D1305" s="56"/>
      <c r="E1305" s="56"/>
      <c r="F1305" s="56"/>
      <c r="G1305" s="56"/>
      <c r="H1305" s="56"/>
      <c r="I1305" s="56"/>
      <c r="J1305" s="56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  <c r="AY1305" s="56"/>
      <c r="AZ1305" s="56"/>
      <c r="BA1305" s="56"/>
      <c r="BB1305" s="56"/>
      <c r="BC1305" s="56"/>
      <c r="BD1305" s="56"/>
      <c r="BE1305" s="56"/>
      <c r="BF1305" s="56"/>
      <c r="BG1305" s="56"/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  <c r="BU1305" s="56"/>
      <c r="BV1305" s="56"/>
      <c r="BW1305" s="56"/>
      <c r="BX1305" s="56"/>
      <c r="BY1305" s="56"/>
      <c r="BZ1305" s="56"/>
      <c r="CA1305" s="56"/>
      <c r="CB1305" s="56"/>
      <c r="CC1305" s="56"/>
      <c r="CD1305" s="56"/>
      <c r="CE1305" s="56"/>
      <c r="CF1305" s="56"/>
      <c r="CG1305" s="56"/>
      <c r="CH1305" s="56"/>
      <c r="CI1305" s="56"/>
      <c r="CJ1305" s="56"/>
      <c r="CK1305" s="56"/>
      <c r="CL1305" s="56"/>
      <c r="CM1305" s="56"/>
      <c r="CN1305" s="56"/>
      <c r="CO1305" s="56"/>
      <c r="CP1305" s="56"/>
      <c r="CQ1305" s="56"/>
      <c r="CR1305" s="56"/>
      <c r="CS1305" s="56"/>
      <c r="CT1305" s="56"/>
      <c r="CU1305" s="56"/>
      <c r="CV1305" s="56"/>
      <c r="CW1305" s="56"/>
      <c r="CX1305" s="56"/>
      <c r="CY1305" s="56"/>
      <c r="CZ1305" s="56"/>
      <c r="DA1305" s="56"/>
      <c r="DB1305" s="56"/>
      <c r="DC1305" s="56"/>
      <c r="DD1305" s="56"/>
      <c r="DE1305" s="56"/>
      <c r="DF1305" s="56"/>
      <c r="DG1305" s="56"/>
      <c r="DH1305" s="56"/>
      <c r="DI1305" s="56"/>
      <c r="DJ1305" s="56"/>
      <c r="DK1305" s="56"/>
      <c r="DL1305" s="56"/>
      <c r="DM1305" s="56"/>
      <c r="DN1305" s="56"/>
      <c r="DO1305" s="56"/>
      <c r="DP1305" s="56"/>
      <c r="DQ1305" s="56"/>
      <c r="DR1305" s="56"/>
      <c r="DS1305" s="56"/>
      <c r="DT1305" s="56"/>
      <c r="DU1305" s="56"/>
      <c r="DV1305" s="56"/>
      <c r="DW1305" s="56"/>
      <c r="DX1305" s="56"/>
      <c r="DY1305" s="56"/>
      <c r="DZ1305" s="56"/>
      <c r="EA1305" s="56"/>
      <c r="EB1305" s="56"/>
      <c r="EC1305" s="56"/>
      <c r="ED1305" s="56"/>
      <c r="EE1305" s="56"/>
      <c r="EF1305" s="56"/>
      <c r="EG1305" s="56"/>
      <c r="EH1305" s="56"/>
      <c r="EI1305" s="56"/>
      <c r="EJ1305" s="56"/>
      <c r="EK1305" s="56"/>
      <c r="EL1305" s="56"/>
      <c r="EM1305" s="56"/>
      <c r="EN1305" s="56"/>
      <c r="EO1305" s="56"/>
      <c r="EP1305" s="56"/>
      <c r="EQ1305" s="56"/>
      <c r="ER1305" s="56"/>
      <c r="ES1305" s="56"/>
      <c r="ET1305" s="56"/>
      <c r="EU1305" s="56"/>
      <c r="EV1305" s="56"/>
      <c r="EW1305" s="56"/>
      <c r="EX1305" s="56"/>
      <c r="EY1305" s="56"/>
      <c r="EZ1305" s="56"/>
      <c r="FA1305" s="56"/>
      <c r="FB1305" s="56"/>
      <c r="FC1305" s="56"/>
      <c r="FD1305" s="56"/>
      <c r="FE1305" s="56"/>
      <c r="FF1305" s="56"/>
      <c r="FG1305" s="56"/>
      <c r="FH1305" s="56"/>
      <c r="FI1305" s="56"/>
      <c r="FJ1305" s="56"/>
      <c r="FK1305" s="56"/>
      <c r="FL1305" s="56"/>
      <c r="FM1305" s="56"/>
      <c r="FN1305" s="56"/>
      <c r="FO1305" s="56"/>
      <c r="FP1305" s="56"/>
      <c r="FQ1305" s="56"/>
      <c r="FR1305" s="56"/>
      <c r="FS1305" s="56"/>
      <c r="FT1305" s="56"/>
      <c r="FU1305" s="56"/>
      <c r="FV1305" s="56"/>
      <c r="FW1305" s="56"/>
      <c r="FX1305" s="56"/>
      <c r="FY1305" s="56"/>
      <c r="FZ1305" s="56"/>
      <c r="GA1305" s="56"/>
      <c r="GB1305" s="56"/>
      <c r="GC1305" s="56"/>
      <c r="GD1305" s="56"/>
      <c r="GE1305" s="56"/>
      <c r="GF1305" s="56"/>
      <c r="GG1305" s="56"/>
      <c r="GH1305" s="56"/>
      <c r="GI1305" s="56"/>
      <c r="GJ1305" s="56"/>
      <c r="GK1305" s="56"/>
      <c r="GL1305" s="56"/>
      <c r="GM1305" s="56"/>
      <c r="GN1305" s="56"/>
      <c r="GO1305" s="56"/>
      <c r="GP1305" s="56"/>
      <c r="GQ1305" s="56"/>
      <c r="GR1305" s="56"/>
      <c r="GS1305" s="56"/>
      <c r="GT1305" s="56"/>
      <c r="GU1305" s="56"/>
      <c r="GV1305" s="56"/>
      <c r="GW1305" s="56"/>
      <c r="GX1305" s="56"/>
      <c r="GY1305" s="56"/>
      <c r="GZ1305" s="56"/>
      <c r="HA1305" s="56"/>
      <c r="HB1305" s="56"/>
      <c r="HC1305" s="56"/>
      <c r="HD1305" s="56"/>
      <c r="HE1305" s="56"/>
      <c r="HF1305" s="56"/>
      <c r="HG1305" s="56"/>
      <c r="HH1305" s="56"/>
      <c r="HI1305" s="56"/>
      <c r="HJ1305" s="56"/>
      <c r="HK1305" s="56"/>
      <c r="HL1305" s="56"/>
      <c r="HM1305" s="56"/>
    </row>
    <row r="1306" spans="2:221" x14ac:dyDescent="0.25">
      <c r="B1306" s="56"/>
      <c r="C1306" s="56"/>
      <c r="D1306" s="56"/>
      <c r="E1306" s="56"/>
      <c r="F1306" s="56"/>
      <c r="G1306" s="56"/>
      <c r="H1306" s="56"/>
      <c r="I1306" s="56"/>
      <c r="J1306" s="56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  <c r="AY1306" s="56"/>
      <c r="AZ1306" s="56"/>
      <c r="BA1306" s="56"/>
      <c r="BB1306" s="56"/>
      <c r="BC1306" s="56"/>
      <c r="BD1306" s="56"/>
      <c r="BE1306" s="56"/>
      <c r="BF1306" s="56"/>
      <c r="BG1306" s="56"/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  <c r="BU1306" s="56"/>
      <c r="BV1306" s="56"/>
      <c r="BW1306" s="56"/>
      <c r="BX1306" s="56"/>
      <c r="BY1306" s="56"/>
      <c r="BZ1306" s="56"/>
      <c r="CA1306" s="56"/>
      <c r="CB1306" s="56"/>
      <c r="CC1306" s="56"/>
      <c r="CD1306" s="56"/>
      <c r="CE1306" s="56"/>
      <c r="CF1306" s="56"/>
      <c r="CG1306" s="56"/>
      <c r="CH1306" s="56"/>
      <c r="CI1306" s="56"/>
      <c r="CJ1306" s="56"/>
      <c r="CK1306" s="56"/>
      <c r="CL1306" s="56"/>
      <c r="CM1306" s="56"/>
      <c r="CN1306" s="56"/>
      <c r="CO1306" s="56"/>
      <c r="CP1306" s="56"/>
      <c r="CQ1306" s="56"/>
      <c r="CR1306" s="56"/>
      <c r="CS1306" s="56"/>
      <c r="CT1306" s="56"/>
      <c r="CU1306" s="56"/>
      <c r="CV1306" s="56"/>
      <c r="CW1306" s="56"/>
      <c r="CX1306" s="56"/>
      <c r="CY1306" s="56"/>
      <c r="CZ1306" s="56"/>
      <c r="DA1306" s="56"/>
      <c r="DB1306" s="56"/>
      <c r="DC1306" s="56"/>
      <c r="DD1306" s="56"/>
      <c r="DE1306" s="56"/>
      <c r="DF1306" s="56"/>
      <c r="DG1306" s="56"/>
      <c r="DH1306" s="56"/>
      <c r="DI1306" s="56"/>
      <c r="DJ1306" s="56"/>
      <c r="DK1306" s="56"/>
      <c r="DL1306" s="56"/>
      <c r="DM1306" s="56"/>
      <c r="DN1306" s="56"/>
      <c r="DO1306" s="56"/>
      <c r="DP1306" s="56"/>
      <c r="DQ1306" s="56"/>
      <c r="DR1306" s="56"/>
      <c r="DS1306" s="56"/>
      <c r="DT1306" s="56"/>
      <c r="DU1306" s="56"/>
      <c r="DV1306" s="56"/>
      <c r="DW1306" s="56"/>
      <c r="DX1306" s="56"/>
      <c r="DY1306" s="56"/>
      <c r="DZ1306" s="56"/>
      <c r="EA1306" s="56"/>
      <c r="EB1306" s="56"/>
      <c r="EC1306" s="56"/>
      <c r="ED1306" s="56"/>
      <c r="EE1306" s="56"/>
      <c r="EF1306" s="56"/>
      <c r="EG1306" s="56"/>
      <c r="EH1306" s="56"/>
      <c r="EI1306" s="56"/>
      <c r="EJ1306" s="56"/>
      <c r="EK1306" s="56"/>
      <c r="EL1306" s="56"/>
      <c r="EM1306" s="56"/>
      <c r="EN1306" s="56"/>
      <c r="EO1306" s="56"/>
      <c r="EP1306" s="56"/>
      <c r="EQ1306" s="56"/>
      <c r="ER1306" s="56"/>
      <c r="ES1306" s="56"/>
      <c r="ET1306" s="56"/>
      <c r="EU1306" s="56"/>
      <c r="EV1306" s="56"/>
      <c r="EW1306" s="56"/>
      <c r="EX1306" s="56"/>
      <c r="EY1306" s="56"/>
      <c r="EZ1306" s="56"/>
      <c r="FA1306" s="56"/>
      <c r="FB1306" s="56"/>
      <c r="FC1306" s="56"/>
      <c r="FD1306" s="56"/>
      <c r="FE1306" s="56"/>
      <c r="FF1306" s="56"/>
      <c r="FG1306" s="56"/>
      <c r="FH1306" s="56"/>
      <c r="FI1306" s="56"/>
      <c r="FJ1306" s="56"/>
      <c r="FK1306" s="56"/>
      <c r="FL1306" s="56"/>
      <c r="FM1306" s="56"/>
      <c r="FN1306" s="56"/>
      <c r="FO1306" s="56"/>
      <c r="FP1306" s="56"/>
      <c r="FQ1306" s="56"/>
      <c r="FR1306" s="56"/>
      <c r="FS1306" s="56"/>
      <c r="FT1306" s="56"/>
      <c r="FU1306" s="56"/>
      <c r="FV1306" s="56"/>
      <c r="FW1306" s="56"/>
      <c r="FX1306" s="56"/>
      <c r="FY1306" s="56"/>
      <c r="FZ1306" s="56"/>
      <c r="GA1306" s="56"/>
      <c r="GB1306" s="56"/>
      <c r="GC1306" s="56"/>
      <c r="GD1306" s="56"/>
      <c r="GE1306" s="56"/>
      <c r="GF1306" s="56"/>
      <c r="GG1306" s="56"/>
      <c r="GH1306" s="56"/>
      <c r="GI1306" s="56"/>
      <c r="GJ1306" s="56"/>
      <c r="GK1306" s="56"/>
      <c r="GL1306" s="56"/>
      <c r="GM1306" s="56"/>
      <c r="GN1306" s="56"/>
      <c r="GO1306" s="56"/>
      <c r="GP1306" s="56"/>
      <c r="GQ1306" s="56"/>
      <c r="GR1306" s="56"/>
      <c r="GS1306" s="56"/>
      <c r="GT1306" s="56"/>
      <c r="GU1306" s="56"/>
      <c r="GV1306" s="56"/>
      <c r="GW1306" s="56"/>
      <c r="GX1306" s="56"/>
      <c r="GY1306" s="56"/>
      <c r="GZ1306" s="56"/>
      <c r="HA1306" s="56"/>
      <c r="HB1306" s="56"/>
      <c r="HC1306" s="56"/>
      <c r="HD1306" s="56"/>
      <c r="HE1306" s="56"/>
      <c r="HF1306" s="56"/>
      <c r="HG1306" s="56"/>
      <c r="HH1306" s="56"/>
      <c r="HI1306" s="56"/>
      <c r="HJ1306" s="56"/>
      <c r="HK1306" s="56"/>
      <c r="HL1306" s="56"/>
      <c r="HM1306" s="56"/>
    </row>
    <row r="1307" spans="2:221" x14ac:dyDescent="0.25">
      <c r="B1307" s="56"/>
      <c r="C1307" s="56"/>
      <c r="D1307" s="56"/>
      <c r="E1307" s="56"/>
      <c r="F1307" s="56"/>
      <c r="G1307" s="56"/>
      <c r="H1307" s="56"/>
      <c r="I1307" s="56"/>
      <c r="J1307" s="56"/>
      <c r="K1307" s="56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  <c r="AY1307" s="56"/>
      <c r="AZ1307" s="56"/>
      <c r="BA1307" s="56"/>
      <c r="BB1307" s="56"/>
      <c r="BC1307" s="56"/>
      <c r="BD1307" s="56"/>
      <c r="BE1307" s="56"/>
      <c r="BF1307" s="56"/>
      <c r="BG1307" s="56"/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  <c r="BU1307" s="56"/>
      <c r="BV1307" s="56"/>
      <c r="BW1307" s="56"/>
      <c r="BX1307" s="56"/>
      <c r="BY1307" s="56"/>
      <c r="BZ1307" s="56"/>
      <c r="CA1307" s="56"/>
      <c r="CB1307" s="56"/>
      <c r="CC1307" s="56"/>
      <c r="CD1307" s="56"/>
      <c r="CE1307" s="56"/>
      <c r="CF1307" s="56"/>
      <c r="CG1307" s="56"/>
      <c r="CH1307" s="56"/>
      <c r="CI1307" s="56"/>
      <c r="CJ1307" s="56"/>
      <c r="CK1307" s="56"/>
      <c r="CL1307" s="56"/>
      <c r="CM1307" s="56"/>
      <c r="CN1307" s="56"/>
      <c r="CO1307" s="56"/>
      <c r="CP1307" s="56"/>
      <c r="CQ1307" s="56"/>
      <c r="CR1307" s="56"/>
      <c r="CS1307" s="56"/>
      <c r="CT1307" s="56"/>
      <c r="CU1307" s="56"/>
      <c r="CV1307" s="56"/>
      <c r="CW1307" s="56"/>
      <c r="CX1307" s="56"/>
      <c r="CY1307" s="56"/>
      <c r="CZ1307" s="56"/>
      <c r="DA1307" s="56"/>
      <c r="DB1307" s="56"/>
      <c r="DC1307" s="56"/>
      <c r="DD1307" s="56"/>
      <c r="DE1307" s="56"/>
      <c r="DF1307" s="56"/>
      <c r="DG1307" s="56"/>
      <c r="DH1307" s="56"/>
      <c r="DI1307" s="56"/>
      <c r="DJ1307" s="56"/>
      <c r="DK1307" s="56"/>
      <c r="DL1307" s="56"/>
      <c r="DM1307" s="56"/>
      <c r="DN1307" s="56"/>
      <c r="DO1307" s="56"/>
      <c r="DP1307" s="56"/>
      <c r="DQ1307" s="56"/>
      <c r="DR1307" s="56"/>
      <c r="DS1307" s="56"/>
      <c r="DT1307" s="56"/>
      <c r="DU1307" s="56"/>
      <c r="DV1307" s="56"/>
      <c r="DW1307" s="56"/>
      <c r="DX1307" s="56"/>
      <c r="DY1307" s="56"/>
      <c r="DZ1307" s="56"/>
      <c r="EA1307" s="56"/>
      <c r="EB1307" s="56"/>
      <c r="EC1307" s="56"/>
      <c r="ED1307" s="56"/>
      <c r="EE1307" s="56"/>
      <c r="EF1307" s="56"/>
      <c r="EG1307" s="56"/>
      <c r="EH1307" s="56"/>
      <c r="EI1307" s="56"/>
      <c r="EJ1307" s="56"/>
      <c r="EK1307" s="56"/>
      <c r="EL1307" s="56"/>
      <c r="EM1307" s="56"/>
      <c r="EN1307" s="56"/>
      <c r="EO1307" s="56"/>
      <c r="EP1307" s="56"/>
      <c r="EQ1307" s="56"/>
      <c r="ER1307" s="56"/>
      <c r="ES1307" s="56"/>
      <c r="ET1307" s="56"/>
      <c r="EU1307" s="56"/>
      <c r="EV1307" s="56"/>
      <c r="EW1307" s="56"/>
      <c r="EX1307" s="56"/>
      <c r="EY1307" s="56"/>
      <c r="EZ1307" s="56"/>
      <c r="FA1307" s="56"/>
      <c r="FB1307" s="56"/>
      <c r="FC1307" s="56"/>
      <c r="FD1307" s="56"/>
      <c r="FE1307" s="56"/>
      <c r="FF1307" s="56"/>
      <c r="FG1307" s="56"/>
      <c r="FH1307" s="56"/>
      <c r="FI1307" s="56"/>
      <c r="FJ1307" s="56"/>
      <c r="FK1307" s="56"/>
      <c r="FL1307" s="56"/>
      <c r="FM1307" s="56"/>
      <c r="FN1307" s="56"/>
      <c r="FO1307" s="56"/>
      <c r="FP1307" s="56"/>
      <c r="FQ1307" s="56"/>
      <c r="FR1307" s="56"/>
      <c r="FS1307" s="56"/>
      <c r="FT1307" s="56"/>
      <c r="FU1307" s="56"/>
      <c r="FV1307" s="56"/>
      <c r="FW1307" s="56"/>
      <c r="FX1307" s="56"/>
      <c r="FY1307" s="56"/>
      <c r="FZ1307" s="56"/>
      <c r="GA1307" s="56"/>
      <c r="GB1307" s="56"/>
      <c r="GC1307" s="56"/>
      <c r="GD1307" s="56"/>
      <c r="GE1307" s="56"/>
      <c r="GF1307" s="56"/>
      <c r="GG1307" s="56"/>
      <c r="GH1307" s="56"/>
      <c r="GI1307" s="56"/>
      <c r="GJ1307" s="56"/>
      <c r="GK1307" s="56"/>
      <c r="GL1307" s="56"/>
      <c r="GM1307" s="56"/>
      <c r="GN1307" s="56"/>
      <c r="GO1307" s="56"/>
      <c r="GP1307" s="56"/>
      <c r="GQ1307" s="56"/>
      <c r="GR1307" s="56"/>
      <c r="GS1307" s="56"/>
      <c r="GT1307" s="56"/>
      <c r="GU1307" s="56"/>
      <c r="GV1307" s="56"/>
      <c r="GW1307" s="56"/>
      <c r="GX1307" s="56"/>
      <c r="GY1307" s="56"/>
      <c r="GZ1307" s="56"/>
      <c r="HA1307" s="56"/>
      <c r="HB1307" s="56"/>
      <c r="HC1307" s="56"/>
      <c r="HD1307" s="56"/>
      <c r="HE1307" s="56"/>
      <c r="HF1307" s="56"/>
      <c r="HG1307" s="56"/>
      <c r="HH1307" s="56"/>
      <c r="HI1307" s="56"/>
      <c r="HJ1307" s="56"/>
      <c r="HK1307" s="56"/>
      <c r="HL1307" s="56"/>
      <c r="HM1307" s="56"/>
    </row>
    <row r="1308" spans="2:221" x14ac:dyDescent="0.25">
      <c r="B1308" s="56"/>
      <c r="C1308" s="56"/>
      <c r="D1308" s="56"/>
      <c r="E1308" s="56"/>
      <c r="F1308" s="56"/>
      <c r="G1308" s="56"/>
      <c r="H1308" s="56"/>
      <c r="I1308" s="56"/>
      <c r="J1308" s="56"/>
      <c r="K1308" s="56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  <c r="AY1308" s="56"/>
      <c r="AZ1308" s="56"/>
      <c r="BA1308" s="56"/>
      <c r="BB1308" s="56"/>
      <c r="BC1308" s="56"/>
      <c r="BD1308" s="56"/>
      <c r="BE1308" s="56"/>
      <c r="BF1308" s="56"/>
      <c r="BG1308" s="56"/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  <c r="BU1308" s="56"/>
      <c r="BV1308" s="56"/>
      <c r="BW1308" s="56"/>
      <c r="BX1308" s="56"/>
      <c r="BY1308" s="56"/>
      <c r="BZ1308" s="56"/>
      <c r="CA1308" s="56"/>
      <c r="CB1308" s="56"/>
      <c r="CC1308" s="56"/>
      <c r="CD1308" s="56"/>
      <c r="CE1308" s="56"/>
      <c r="CF1308" s="56"/>
      <c r="CG1308" s="56"/>
      <c r="CH1308" s="56"/>
      <c r="CI1308" s="56"/>
      <c r="CJ1308" s="56"/>
      <c r="CK1308" s="56"/>
      <c r="CL1308" s="56"/>
      <c r="CM1308" s="56"/>
      <c r="CN1308" s="56"/>
      <c r="CO1308" s="56"/>
      <c r="CP1308" s="56"/>
      <c r="CQ1308" s="56"/>
      <c r="CR1308" s="56"/>
      <c r="CS1308" s="56"/>
      <c r="CT1308" s="56"/>
      <c r="CU1308" s="56"/>
      <c r="CV1308" s="56"/>
      <c r="CW1308" s="56"/>
      <c r="CX1308" s="56"/>
      <c r="CY1308" s="56"/>
      <c r="CZ1308" s="56"/>
      <c r="DA1308" s="56"/>
      <c r="DB1308" s="56"/>
      <c r="DC1308" s="56"/>
      <c r="DD1308" s="56"/>
      <c r="DE1308" s="56"/>
      <c r="DF1308" s="56"/>
      <c r="DG1308" s="56"/>
      <c r="DH1308" s="56"/>
      <c r="DI1308" s="56"/>
      <c r="DJ1308" s="56"/>
      <c r="DK1308" s="56"/>
      <c r="DL1308" s="56"/>
      <c r="DM1308" s="56"/>
      <c r="DN1308" s="56"/>
      <c r="DO1308" s="56"/>
      <c r="DP1308" s="56"/>
      <c r="DQ1308" s="56"/>
      <c r="DR1308" s="56"/>
      <c r="DS1308" s="56"/>
      <c r="DT1308" s="56"/>
      <c r="DU1308" s="56"/>
      <c r="DV1308" s="56"/>
      <c r="DW1308" s="56"/>
      <c r="DX1308" s="56"/>
      <c r="DY1308" s="56"/>
      <c r="DZ1308" s="56"/>
      <c r="EA1308" s="56"/>
      <c r="EB1308" s="56"/>
      <c r="EC1308" s="56"/>
      <c r="ED1308" s="56"/>
      <c r="EE1308" s="56"/>
      <c r="EF1308" s="56"/>
      <c r="EG1308" s="56"/>
      <c r="EH1308" s="56"/>
      <c r="EI1308" s="56"/>
      <c r="EJ1308" s="56"/>
      <c r="EK1308" s="56"/>
      <c r="EL1308" s="56"/>
      <c r="EM1308" s="56"/>
      <c r="EN1308" s="56"/>
      <c r="EO1308" s="56"/>
      <c r="EP1308" s="56"/>
      <c r="EQ1308" s="56"/>
      <c r="ER1308" s="56"/>
      <c r="ES1308" s="56"/>
      <c r="ET1308" s="56"/>
      <c r="EU1308" s="56"/>
      <c r="EV1308" s="56"/>
      <c r="EW1308" s="56"/>
      <c r="EX1308" s="56"/>
      <c r="EY1308" s="56"/>
      <c r="EZ1308" s="56"/>
      <c r="FA1308" s="56"/>
      <c r="FB1308" s="56"/>
      <c r="FC1308" s="56"/>
      <c r="FD1308" s="56"/>
      <c r="FE1308" s="56"/>
      <c r="FF1308" s="56"/>
      <c r="FG1308" s="56"/>
      <c r="FH1308" s="56"/>
      <c r="FI1308" s="56"/>
      <c r="FJ1308" s="56"/>
      <c r="FK1308" s="56"/>
      <c r="FL1308" s="56"/>
      <c r="FM1308" s="56"/>
      <c r="FN1308" s="56"/>
      <c r="FO1308" s="56"/>
      <c r="FP1308" s="56"/>
      <c r="FQ1308" s="56"/>
      <c r="FR1308" s="56"/>
      <c r="FS1308" s="56"/>
      <c r="FT1308" s="56"/>
      <c r="FU1308" s="56"/>
      <c r="FV1308" s="56"/>
      <c r="FW1308" s="56"/>
      <c r="FX1308" s="56"/>
      <c r="FY1308" s="56"/>
      <c r="FZ1308" s="56"/>
      <c r="GA1308" s="56"/>
      <c r="GB1308" s="56"/>
      <c r="GC1308" s="56"/>
      <c r="GD1308" s="56"/>
      <c r="GE1308" s="56"/>
      <c r="GF1308" s="56"/>
      <c r="GG1308" s="56"/>
      <c r="GH1308" s="56"/>
      <c r="GI1308" s="56"/>
      <c r="GJ1308" s="56"/>
      <c r="GK1308" s="56"/>
      <c r="GL1308" s="56"/>
      <c r="GM1308" s="56"/>
      <c r="GN1308" s="56"/>
      <c r="GO1308" s="56"/>
      <c r="GP1308" s="56"/>
      <c r="GQ1308" s="56"/>
      <c r="GR1308" s="56"/>
      <c r="GS1308" s="56"/>
      <c r="GT1308" s="56"/>
      <c r="GU1308" s="56"/>
      <c r="GV1308" s="56"/>
      <c r="GW1308" s="56"/>
      <c r="GX1308" s="56"/>
      <c r="GY1308" s="56"/>
      <c r="GZ1308" s="56"/>
      <c r="HA1308" s="56"/>
      <c r="HB1308" s="56"/>
      <c r="HC1308" s="56"/>
      <c r="HD1308" s="56"/>
      <c r="HE1308" s="56"/>
      <c r="HF1308" s="56"/>
      <c r="HG1308" s="56"/>
      <c r="HH1308" s="56"/>
      <c r="HI1308" s="56"/>
      <c r="HJ1308" s="56"/>
      <c r="HK1308" s="56"/>
      <c r="HL1308" s="56"/>
      <c r="HM1308" s="56"/>
    </row>
    <row r="1309" spans="2:221" x14ac:dyDescent="0.25">
      <c r="B1309" s="56"/>
      <c r="C1309" s="56"/>
      <c r="D1309" s="56"/>
      <c r="E1309" s="56"/>
      <c r="F1309" s="56"/>
      <c r="G1309" s="56"/>
      <c r="H1309" s="56"/>
      <c r="I1309" s="56"/>
      <c r="J1309" s="56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X1309" s="56"/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  <c r="AY1309" s="56"/>
      <c r="AZ1309" s="56"/>
      <c r="BA1309" s="56"/>
      <c r="BB1309" s="56"/>
      <c r="BC1309" s="56"/>
      <c r="BD1309" s="56"/>
      <c r="BE1309" s="56"/>
      <c r="BF1309" s="56"/>
      <c r="BG1309" s="56"/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  <c r="BU1309" s="56"/>
      <c r="BV1309" s="56"/>
      <c r="BW1309" s="56"/>
      <c r="BX1309" s="56"/>
      <c r="BY1309" s="56"/>
      <c r="BZ1309" s="56"/>
      <c r="CA1309" s="56"/>
      <c r="CB1309" s="56"/>
      <c r="CC1309" s="56"/>
      <c r="CD1309" s="56"/>
      <c r="CE1309" s="56"/>
      <c r="CF1309" s="56"/>
      <c r="CG1309" s="56"/>
      <c r="CH1309" s="56"/>
      <c r="CI1309" s="56"/>
      <c r="CJ1309" s="56"/>
      <c r="CK1309" s="56"/>
      <c r="CL1309" s="56"/>
      <c r="CM1309" s="56"/>
      <c r="CN1309" s="56"/>
      <c r="CO1309" s="56"/>
      <c r="CP1309" s="56"/>
      <c r="CQ1309" s="56"/>
      <c r="CR1309" s="56"/>
      <c r="CS1309" s="56"/>
      <c r="CT1309" s="56"/>
      <c r="CU1309" s="56"/>
      <c r="CV1309" s="56"/>
      <c r="CW1309" s="56"/>
      <c r="CX1309" s="56"/>
      <c r="CY1309" s="56"/>
      <c r="CZ1309" s="56"/>
      <c r="DA1309" s="56"/>
      <c r="DB1309" s="56"/>
      <c r="DC1309" s="56"/>
      <c r="DD1309" s="56"/>
      <c r="DE1309" s="56"/>
      <c r="DF1309" s="56"/>
      <c r="DG1309" s="56"/>
      <c r="DH1309" s="56"/>
      <c r="DI1309" s="56"/>
      <c r="DJ1309" s="56"/>
      <c r="DK1309" s="56"/>
      <c r="DL1309" s="56"/>
      <c r="DM1309" s="56"/>
      <c r="DN1309" s="56"/>
      <c r="DO1309" s="56"/>
      <c r="DP1309" s="56"/>
      <c r="DQ1309" s="56"/>
      <c r="DR1309" s="56"/>
      <c r="DS1309" s="56"/>
      <c r="DT1309" s="56"/>
      <c r="DU1309" s="56"/>
      <c r="DV1309" s="56"/>
      <c r="DW1309" s="56"/>
      <c r="DX1309" s="56"/>
      <c r="DY1309" s="56"/>
      <c r="DZ1309" s="56"/>
      <c r="EA1309" s="56"/>
      <c r="EB1309" s="56"/>
      <c r="EC1309" s="56"/>
      <c r="ED1309" s="56"/>
      <c r="EE1309" s="56"/>
      <c r="EF1309" s="56"/>
      <c r="EG1309" s="56"/>
      <c r="EH1309" s="56"/>
      <c r="EI1309" s="56"/>
      <c r="EJ1309" s="56"/>
      <c r="EK1309" s="56"/>
      <c r="EL1309" s="56"/>
      <c r="EM1309" s="56"/>
      <c r="EN1309" s="56"/>
      <c r="EO1309" s="56"/>
      <c r="EP1309" s="56"/>
      <c r="EQ1309" s="56"/>
      <c r="ER1309" s="56"/>
      <c r="ES1309" s="56"/>
      <c r="ET1309" s="56"/>
      <c r="EU1309" s="56"/>
      <c r="EV1309" s="56"/>
      <c r="EW1309" s="56"/>
      <c r="EX1309" s="56"/>
      <c r="EY1309" s="56"/>
      <c r="EZ1309" s="56"/>
      <c r="FA1309" s="56"/>
      <c r="FB1309" s="56"/>
      <c r="FC1309" s="56"/>
      <c r="FD1309" s="56"/>
      <c r="FE1309" s="56"/>
      <c r="FF1309" s="56"/>
      <c r="FG1309" s="56"/>
      <c r="FH1309" s="56"/>
      <c r="FI1309" s="56"/>
      <c r="FJ1309" s="56"/>
      <c r="FK1309" s="56"/>
      <c r="FL1309" s="56"/>
      <c r="FM1309" s="56"/>
      <c r="FN1309" s="56"/>
      <c r="FO1309" s="56"/>
      <c r="FP1309" s="56"/>
      <c r="FQ1309" s="56"/>
      <c r="FR1309" s="56"/>
      <c r="FS1309" s="56"/>
      <c r="FT1309" s="56"/>
      <c r="FU1309" s="56"/>
      <c r="FV1309" s="56"/>
      <c r="FW1309" s="56"/>
      <c r="FX1309" s="56"/>
      <c r="FY1309" s="56"/>
      <c r="FZ1309" s="56"/>
      <c r="GA1309" s="56"/>
      <c r="GB1309" s="56"/>
      <c r="GC1309" s="56"/>
      <c r="GD1309" s="56"/>
      <c r="GE1309" s="56"/>
      <c r="GF1309" s="56"/>
      <c r="GG1309" s="56"/>
      <c r="GH1309" s="56"/>
      <c r="GI1309" s="56"/>
      <c r="GJ1309" s="56"/>
      <c r="GK1309" s="56"/>
      <c r="GL1309" s="56"/>
      <c r="GM1309" s="56"/>
      <c r="GN1309" s="56"/>
      <c r="GO1309" s="56"/>
      <c r="GP1309" s="56"/>
      <c r="GQ1309" s="56"/>
      <c r="GR1309" s="56"/>
      <c r="GS1309" s="56"/>
      <c r="GT1309" s="56"/>
      <c r="GU1309" s="56"/>
      <c r="GV1309" s="56"/>
      <c r="GW1309" s="56"/>
      <c r="GX1309" s="56"/>
      <c r="GY1309" s="56"/>
      <c r="GZ1309" s="56"/>
      <c r="HA1309" s="56"/>
      <c r="HB1309" s="56"/>
      <c r="HC1309" s="56"/>
      <c r="HD1309" s="56"/>
      <c r="HE1309" s="56"/>
      <c r="HF1309" s="56"/>
      <c r="HG1309" s="56"/>
      <c r="HH1309" s="56"/>
      <c r="HI1309" s="56"/>
      <c r="HJ1309" s="56"/>
      <c r="HK1309" s="56"/>
      <c r="HL1309" s="56"/>
      <c r="HM1309" s="56"/>
    </row>
    <row r="1310" spans="2:221" x14ac:dyDescent="0.25">
      <c r="B1310" s="56"/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  <c r="AY1310" s="56"/>
      <c r="AZ1310" s="56"/>
      <c r="BA1310" s="56"/>
      <c r="BB1310" s="56"/>
      <c r="BC1310" s="56"/>
      <c r="BD1310" s="56"/>
      <c r="BE1310" s="56"/>
      <c r="BF1310" s="56"/>
      <c r="BG1310" s="56"/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  <c r="BU1310" s="56"/>
      <c r="BV1310" s="56"/>
      <c r="BW1310" s="56"/>
      <c r="BX1310" s="56"/>
      <c r="BY1310" s="56"/>
      <c r="BZ1310" s="56"/>
      <c r="CA1310" s="56"/>
      <c r="CB1310" s="56"/>
      <c r="CC1310" s="56"/>
      <c r="CD1310" s="56"/>
      <c r="CE1310" s="56"/>
      <c r="CF1310" s="56"/>
      <c r="CG1310" s="56"/>
      <c r="CH1310" s="56"/>
      <c r="CI1310" s="56"/>
      <c r="CJ1310" s="56"/>
      <c r="CK1310" s="56"/>
      <c r="CL1310" s="56"/>
      <c r="CM1310" s="56"/>
      <c r="CN1310" s="56"/>
      <c r="CO1310" s="56"/>
      <c r="CP1310" s="56"/>
      <c r="CQ1310" s="56"/>
      <c r="CR1310" s="56"/>
      <c r="CS1310" s="56"/>
      <c r="CT1310" s="56"/>
      <c r="CU1310" s="56"/>
      <c r="CV1310" s="56"/>
      <c r="CW1310" s="56"/>
      <c r="CX1310" s="56"/>
      <c r="CY1310" s="56"/>
      <c r="CZ1310" s="56"/>
      <c r="DA1310" s="56"/>
      <c r="DB1310" s="56"/>
      <c r="DC1310" s="56"/>
      <c r="DD1310" s="56"/>
      <c r="DE1310" s="56"/>
      <c r="DF1310" s="56"/>
      <c r="DG1310" s="56"/>
      <c r="DH1310" s="56"/>
      <c r="DI1310" s="56"/>
      <c r="DJ1310" s="56"/>
      <c r="DK1310" s="56"/>
      <c r="DL1310" s="56"/>
      <c r="DM1310" s="56"/>
      <c r="DN1310" s="56"/>
      <c r="DO1310" s="56"/>
      <c r="DP1310" s="56"/>
      <c r="DQ1310" s="56"/>
      <c r="DR1310" s="56"/>
      <c r="DS1310" s="56"/>
      <c r="DT1310" s="56"/>
      <c r="DU1310" s="56"/>
      <c r="DV1310" s="56"/>
      <c r="DW1310" s="56"/>
      <c r="DX1310" s="56"/>
      <c r="DY1310" s="56"/>
      <c r="DZ1310" s="56"/>
      <c r="EA1310" s="56"/>
      <c r="EB1310" s="56"/>
      <c r="EC1310" s="56"/>
      <c r="ED1310" s="56"/>
      <c r="EE1310" s="56"/>
      <c r="EF1310" s="56"/>
      <c r="EG1310" s="56"/>
      <c r="EH1310" s="56"/>
      <c r="EI1310" s="56"/>
      <c r="EJ1310" s="56"/>
      <c r="EK1310" s="56"/>
      <c r="EL1310" s="56"/>
      <c r="EM1310" s="56"/>
      <c r="EN1310" s="56"/>
      <c r="EO1310" s="56"/>
      <c r="EP1310" s="56"/>
      <c r="EQ1310" s="56"/>
      <c r="ER1310" s="56"/>
      <c r="ES1310" s="56"/>
      <c r="ET1310" s="56"/>
      <c r="EU1310" s="56"/>
      <c r="EV1310" s="56"/>
      <c r="EW1310" s="56"/>
      <c r="EX1310" s="56"/>
      <c r="EY1310" s="56"/>
      <c r="EZ1310" s="56"/>
      <c r="FA1310" s="56"/>
      <c r="FB1310" s="56"/>
      <c r="FC1310" s="56"/>
      <c r="FD1310" s="56"/>
      <c r="FE1310" s="56"/>
      <c r="FF1310" s="56"/>
      <c r="FG1310" s="56"/>
      <c r="FH1310" s="56"/>
      <c r="FI1310" s="56"/>
      <c r="FJ1310" s="56"/>
      <c r="FK1310" s="56"/>
      <c r="FL1310" s="56"/>
      <c r="FM1310" s="56"/>
      <c r="FN1310" s="56"/>
      <c r="FO1310" s="56"/>
      <c r="FP1310" s="56"/>
      <c r="FQ1310" s="56"/>
      <c r="FR1310" s="56"/>
      <c r="FS1310" s="56"/>
      <c r="FT1310" s="56"/>
      <c r="FU1310" s="56"/>
      <c r="FV1310" s="56"/>
      <c r="FW1310" s="56"/>
      <c r="FX1310" s="56"/>
      <c r="FY1310" s="56"/>
      <c r="FZ1310" s="56"/>
      <c r="GA1310" s="56"/>
      <c r="GB1310" s="56"/>
      <c r="GC1310" s="56"/>
      <c r="GD1310" s="56"/>
      <c r="GE1310" s="56"/>
      <c r="GF1310" s="56"/>
      <c r="GG1310" s="56"/>
      <c r="GH1310" s="56"/>
      <c r="GI1310" s="56"/>
      <c r="GJ1310" s="56"/>
      <c r="GK1310" s="56"/>
      <c r="GL1310" s="56"/>
      <c r="GM1310" s="56"/>
      <c r="GN1310" s="56"/>
      <c r="GO1310" s="56"/>
      <c r="GP1310" s="56"/>
      <c r="GQ1310" s="56"/>
      <c r="GR1310" s="56"/>
      <c r="GS1310" s="56"/>
      <c r="GT1310" s="56"/>
      <c r="GU1310" s="56"/>
      <c r="GV1310" s="56"/>
      <c r="GW1310" s="56"/>
      <c r="GX1310" s="56"/>
      <c r="GY1310" s="56"/>
      <c r="GZ1310" s="56"/>
      <c r="HA1310" s="56"/>
      <c r="HB1310" s="56"/>
      <c r="HC1310" s="56"/>
      <c r="HD1310" s="56"/>
      <c r="HE1310" s="56"/>
      <c r="HF1310" s="56"/>
      <c r="HG1310" s="56"/>
      <c r="HH1310" s="56"/>
      <c r="HI1310" s="56"/>
      <c r="HJ1310" s="56"/>
      <c r="HK1310" s="56"/>
      <c r="HL1310" s="56"/>
      <c r="HM1310" s="56"/>
    </row>
    <row r="1311" spans="2:221" x14ac:dyDescent="0.25">
      <c r="B1311" s="56"/>
      <c r="C1311" s="56"/>
      <c r="D1311" s="56"/>
      <c r="E1311" s="56"/>
      <c r="F1311" s="56"/>
      <c r="G1311" s="56"/>
      <c r="H1311" s="56"/>
      <c r="I1311" s="56"/>
      <c r="J1311" s="56"/>
      <c r="K1311" s="56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  <c r="AY1311" s="56"/>
      <c r="AZ1311" s="56"/>
      <c r="BA1311" s="56"/>
      <c r="BB1311" s="56"/>
      <c r="BC1311" s="56"/>
      <c r="BD1311" s="56"/>
      <c r="BE1311" s="56"/>
      <c r="BF1311" s="56"/>
      <c r="BG1311" s="56"/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  <c r="BU1311" s="56"/>
      <c r="BV1311" s="56"/>
      <c r="BW1311" s="56"/>
      <c r="BX1311" s="56"/>
      <c r="BY1311" s="56"/>
      <c r="BZ1311" s="56"/>
      <c r="CA1311" s="56"/>
      <c r="CB1311" s="56"/>
      <c r="CC1311" s="56"/>
      <c r="CD1311" s="56"/>
      <c r="CE1311" s="56"/>
      <c r="CF1311" s="56"/>
      <c r="CG1311" s="56"/>
      <c r="CH1311" s="56"/>
      <c r="CI1311" s="56"/>
      <c r="CJ1311" s="56"/>
      <c r="CK1311" s="56"/>
      <c r="CL1311" s="56"/>
      <c r="CM1311" s="56"/>
      <c r="CN1311" s="56"/>
      <c r="CO1311" s="56"/>
      <c r="CP1311" s="56"/>
      <c r="CQ1311" s="56"/>
      <c r="CR1311" s="56"/>
      <c r="CS1311" s="56"/>
      <c r="CT1311" s="56"/>
      <c r="CU1311" s="56"/>
      <c r="CV1311" s="56"/>
      <c r="CW1311" s="56"/>
      <c r="CX1311" s="56"/>
      <c r="CY1311" s="56"/>
      <c r="CZ1311" s="56"/>
      <c r="DA1311" s="56"/>
      <c r="DB1311" s="56"/>
      <c r="DC1311" s="56"/>
      <c r="DD1311" s="56"/>
      <c r="DE1311" s="56"/>
      <c r="DF1311" s="56"/>
      <c r="DG1311" s="56"/>
      <c r="DH1311" s="56"/>
      <c r="DI1311" s="56"/>
      <c r="DJ1311" s="56"/>
      <c r="DK1311" s="56"/>
      <c r="DL1311" s="56"/>
      <c r="DM1311" s="56"/>
      <c r="DN1311" s="56"/>
      <c r="DO1311" s="56"/>
      <c r="DP1311" s="56"/>
      <c r="DQ1311" s="56"/>
      <c r="DR1311" s="56"/>
      <c r="DS1311" s="56"/>
      <c r="DT1311" s="56"/>
      <c r="DU1311" s="56"/>
      <c r="DV1311" s="56"/>
      <c r="DW1311" s="56"/>
      <c r="DX1311" s="56"/>
      <c r="DY1311" s="56"/>
      <c r="DZ1311" s="56"/>
      <c r="EA1311" s="56"/>
      <c r="EB1311" s="56"/>
      <c r="EC1311" s="56"/>
      <c r="ED1311" s="56"/>
      <c r="EE1311" s="56"/>
      <c r="EF1311" s="56"/>
      <c r="EG1311" s="56"/>
      <c r="EH1311" s="56"/>
      <c r="EI1311" s="56"/>
      <c r="EJ1311" s="56"/>
      <c r="EK1311" s="56"/>
      <c r="EL1311" s="56"/>
      <c r="EM1311" s="56"/>
      <c r="EN1311" s="56"/>
      <c r="EO1311" s="56"/>
      <c r="EP1311" s="56"/>
      <c r="EQ1311" s="56"/>
      <c r="ER1311" s="56"/>
      <c r="ES1311" s="56"/>
      <c r="ET1311" s="56"/>
      <c r="EU1311" s="56"/>
      <c r="EV1311" s="56"/>
      <c r="EW1311" s="56"/>
      <c r="EX1311" s="56"/>
      <c r="EY1311" s="56"/>
      <c r="EZ1311" s="56"/>
      <c r="FA1311" s="56"/>
      <c r="FB1311" s="56"/>
      <c r="FC1311" s="56"/>
      <c r="FD1311" s="56"/>
      <c r="FE1311" s="56"/>
      <c r="FF1311" s="56"/>
      <c r="FG1311" s="56"/>
      <c r="FH1311" s="56"/>
      <c r="FI1311" s="56"/>
      <c r="FJ1311" s="56"/>
      <c r="FK1311" s="56"/>
      <c r="FL1311" s="56"/>
      <c r="FM1311" s="56"/>
      <c r="FN1311" s="56"/>
      <c r="FO1311" s="56"/>
      <c r="FP1311" s="56"/>
      <c r="FQ1311" s="56"/>
      <c r="FR1311" s="56"/>
      <c r="FS1311" s="56"/>
      <c r="FT1311" s="56"/>
      <c r="FU1311" s="56"/>
      <c r="FV1311" s="56"/>
      <c r="FW1311" s="56"/>
      <c r="FX1311" s="56"/>
      <c r="FY1311" s="56"/>
      <c r="FZ1311" s="56"/>
      <c r="GA1311" s="56"/>
      <c r="GB1311" s="56"/>
      <c r="GC1311" s="56"/>
      <c r="GD1311" s="56"/>
      <c r="GE1311" s="56"/>
      <c r="GF1311" s="56"/>
      <c r="GG1311" s="56"/>
      <c r="GH1311" s="56"/>
      <c r="GI1311" s="56"/>
      <c r="GJ1311" s="56"/>
      <c r="GK1311" s="56"/>
      <c r="GL1311" s="56"/>
      <c r="GM1311" s="56"/>
      <c r="GN1311" s="56"/>
      <c r="GO1311" s="56"/>
      <c r="GP1311" s="56"/>
      <c r="GQ1311" s="56"/>
      <c r="GR1311" s="56"/>
      <c r="GS1311" s="56"/>
      <c r="GT1311" s="56"/>
      <c r="GU1311" s="56"/>
      <c r="GV1311" s="56"/>
      <c r="GW1311" s="56"/>
      <c r="GX1311" s="56"/>
      <c r="GY1311" s="56"/>
      <c r="GZ1311" s="56"/>
      <c r="HA1311" s="56"/>
      <c r="HB1311" s="56"/>
      <c r="HC1311" s="56"/>
      <c r="HD1311" s="56"/>
      <c r="HE1311" s="56"/>
      <c r="HF1311" s="56"/>
      <c r="HG1311" s="56"/>
      <c r="HH1311" s="56"/>
      <c r="HI1311" s="56"/>
      <c r="HJ1311" s="56"/>
      <c r="HK1311" s="56"/>
      <c r="HL1311" s="56"/>
      <c r="HM1311" s="56"/>
    </row>
    <row r="1312" spans="2:221" x14ac:dyDescent="0.25">
      <c r="B1312" s="56"/>
      <c r="C1312" s="56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  <c r="AY1312" s="56"/>
      <c r="AZ1312" s="56"/>
      <c r="BA1312" s="56"/>
      <c r="BB1312" s="56"/>
      <c r="BC1312" s="56"/>
      <c r="BD1312" s="56"/>
      <c r="BE1312" s="56"/>
      <c r="BF1312" s="56"/>
      <c r="BG1312" s="56"/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  <c r="BU1312" s="56"/>
      <c r="BV1312" s="56"/>
      <c r="BW1312" s="56"/>
      <c r="BX1312" s="56"/>
      <c r="BY1312" s="56"/>
      <c r="BZ1312" s="56"/>
      <c r="CA1312" s="56"/>
      <c r="CB1312" s="56"/>
      <c r="CC1312" s="56"/>
      <c r="CD1312" s="56"/>
      <c r="CE1312" s="56"/>
      <c r="CF1312" s="56"/>
      <c r="CG1312" s="56"/>
      <c r="CH1312" s="56"/>
      <c r="CI1312" s="56"/>
      <c r="CJ1312" s="56"/>
      <c r="CK1312" s="56"/>
      <c r="CL1312" s="56"/>
      <c r="CM1312" s="56"/>
      <c r="CN1312" s="56"/>
      <c r="CO1312" s="56"/>
      <c r="CP1312" s="56"/>
      <c r="CQ1312" s="56"/>
      <c r="CR1312" s="56"/>
      <c r="CS1312" s="56"/>
      <c r="CT1312" s="56"/>
      <c r="CU1312" s="56"/>
      <c r="CV1312" s="56"/>
      <c r="CW1312" s="56"/>
      <c r="CX1312" s="56"/>
      <c r="CY1312" s="56"/>
      <c r="CZ1312" s="56"/>
      <c r="DA1312" s="56"/>
      <c r="DB1312" s="56"/>
      <c r="DC1312" s="56"/>
      <c r="DD1312" s="56"/>
      <c r="DE1312" s="56"/>
      <c r="DF1312" s="56"/>
      <c r="DG1312" s="56"/>
      <c r="DH1312" s="56"/>
      <c r="DI1312" s="56"/>
      <c r="DJ1312" s="56"/>
      <c r="DK1312" s="56"/>
      <c r="DL1312" s="56"/>
      <c r="DM1312" s="56"/>
      <c r="DN1312" s="56"/>
      <c r="DO1312" s="56"/>
      <c r="DP1312" s="56"/>
      <c r="DQ1312" s="56"/>
      <c r="DR1312" s="56"/>
      <c r="DS1312" s="56"/>
      <c r="DT1312" s="56"/>
      <c r="DU1312" s="56"/>
      <c r="DV1312" s="56"/>
      <c r="DW1312" s="56"/>
      <c r="DX1312" s="56"/>
      <c r="DY1312" s="56"/>
      <c r="DZ1312" s="56"/>
      <c r="EA1312" s="56"/>
      <c r="EB1312" s="56"/>
      <c r="EC1312" s="56"/>
      <c r="ED1312" s="56"/>
      <c r="EE1312" s="56"/>
      <c r="EF1312" s="56"/>
      <c r="EG1312" s="56"/>
      <c r="EH1312" s="56"/>
      <c r="EI1312" s="56"/>
      <c r="EJ1312" s="56"/>
      <c r="EK1312" s="56"/>
      <c r="EL1312" s="56"/>
      <c r="EM1312" s="56"/>
      <c r="EN1312" s="56"/>
      <c r="EO1312" s="56"/>
      <c r="EP1312" s="56"/>
      <c r="EQ1312" s="56"/>
      <c r="ER1312" s="56"/>
      <c r="ES1312" s="56"/>
      <c r="ET1312" s="56"/>
      <c r="EU1312" s="56"/>
      <c r="EV1312" s="56"/>
      <c r="EW1312" s="56"/>
      <c r="EX1312" s="56"/>
      <c r="EY1312" s="56"/>
      <c r="EZ1312" s="56"/>
      <c r="FA1312" s="56"/>
      <c r="FB1312" s="56"/>
      <c r="FC1312" s="56"/>
      <c r="FD1312" s="56"/>
      <c r="FE1312" s="56"/>
      <c r="FF1312" s="56"/>
      <c r="FG1312" s="56"/>
      <c r="FH1312" s="56"/>
      <c r="FI1312" s="56"/>
      <c r="FJ1312" s="56"/>
      <c r="FK1312" s="56"/>
      <c r="FL1312" s="56"/>
      <c r="FM1312" s="56"/>
      <c r="FN1312" s="56"/>
      <c r="FO1312" s="56"/>
      <c r="FP1312" s="56"/>
      <c r="FQ1312" s="56"/>
      <c r="FR1312" s="56"/>
      <c r="FS1312" s="56"/>
      <c r="FT1312" s="56"/>
      <c r="FU1312" s="56"/>
      <c r="FV1312" s="56"/>
      <c r="FW1312" s="56"/>
      <c r="FX1312" s="56"/>
      <c r="FY1312" s="56"/>
      <c r="FZ1312" s="56"/>
      <c r="GA1312" s="56"/>
      <c r="GB1312" s="56"/>
      <c r="GC1312" s="56"/>
      <c r="GD1312" s="56"/>
      <c r="GE1312" s="56"/>
      <c r="GF1312" s="56"/>
      <c r="GG1312" s="56"/>
      <c r="GH1312" s="56"/>
      <c r="GI1312" s="56"/>
      <c r="GJ1312" s="56"/>
      <c r="GK1312" s="56"/>
      <c r="GL1312" s="56"/>
      <c r="GM1312" s="56"/>
      <c r="GN1312" s="56"/>
      <c r="GO1312" s="56"/>
      <c r="GP1312" s="56"/>
      <c r="GQ1312" s="56"/>
      <c r="GR1312" s="56"/>
      <c r="GS1312" s="56"/>
      <c r="GT1312" s="56"/>
      <c r="GU1312" s="56"/>
      <c r="GV1312" s="56"/>
      <c r="GW1312" s="56"/>
      <c r="GX1312" s="56"/>
      <c r="GY1312" s="56"/>
      <c r="GZ1312" s="56"/>
      <c r="HA1312" s="56"/>
      <c r="HB1312" s="56"/>
      <c r="HC1312" s="56"/>
      <c r="HD1312" s="56"/>
      <c r="HE1312" s="56"/>
      <c r="HF1312" s="56"/>
      <c r="HG1312" s="56"/>
      <c r="HH1312" s="56"/>
      <c r="HI1312" s="56"/>
      <c r="HJ1312" s="56"/>
      <c r="HK1312" s="56"/>
      <c r="HL1312" s="56"/>
      <c r="HM1312" s="56"/>
    </row>
    <row r="1313" spans="2:221" x14ac:dyDescent="0.25">
      <c r="B1313" s="56"/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/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  <c r="BV1313" s="56"/>
      <c r="BW1313" s="56"/>
      <c r="BX1313" s="56"/>
      <c r="BY1313" s="56"/>
      <c r="BZ1313" s="56"/>
      <c r="CA1313" s="56"/>
      <c r="CB1313" s="56"/>
      <c r="CC1313" s="56"/>
      <c r="CD1313" s="56"/>
      <c r="CE1313" s="56"/>
      <c r="CF1313" s="56"/>
      <c r="CG1313" s="56"/>
      <c r="CH1313" s="56"/>
      <c r="CI1313" s="56"/>
      <c r="CJ1313" s="56"/>
      <c r="CK1313" s="56"/>
      <c r="CL1313" s="56"/>
      <c r="CM1313" s="56"/>
      <c r="CN1313" s="56"/>
      <c r="CO1313" s="56"/>
      <c r="CP1313" s="56"/>
      <c r="CQ1313" s="56"/>
      <c r="CR1313" s="56"/>
      <c r="CS1313" s="56"/>
      <c r="CT1313" s="56"/>
      <c r="CU1313" s="56"/>
      <c r="CV1313" s="56"/>
      <c r="CW1313" s="56"/>
      <c r="CX1313" s="56"/>
      <c r="CY1313" s="56"/>
      <c r="CZ1313" s="56"/>
      <c r="DA1313" s="56"/>
      <c r="DB1313" s="56"/>
      <c r="DC1313" s="56"/>
      <c r="DD1313" s="56"/>
      <c r="DE1313" s="56"/>
      <c r="DF1313" s="56"/>
      <c r="DG1313" s="56"/>
      <c r="DH1313" s="56"/>
      <c r="DI1313" s="56"/>
      <c r="DJ1313" s="56"/>
      <c r="DK1313" s="56"/>
      <c r="DL1313" s="56"/>
      <c r="DM1313" s="56"/>
      <c r="DN1313" s="56"/>
      <c r="DO1313" s="56"/>
      <c r="DP1313" s="56"/>
      <c r="DQ1313" s="56"/>
      <c r="DR1313" s="56"/>
      <c r="DS1313" s="56"/>
      <c r="DT1313" s="56"/>
      <c r="DU1313" s="56"/>
      <c r="DV1313" s="56"/>
      <c r="DW1313" s="56"/>
      <c r="DX1313" s="56"/>
      <c r="DY1313" s="56"/>
      <c r="DZ1313" s="56"/>
      <c r="EA1313" s="56"/>
      <c r="EB1313" s="56"/>
      <c r="EC1313" s="56"/>
      <c r="ED1313" s="56"/>
      <c r="EE1313" s="56"/>
      <c r="EF1313" s="56"/>
      <c r="EG1313" s="56"/>
      <c r="EH1313" s="56"/>
      <c r="EI1313" s="56"/>
      <c r="EJ1313" s="56"/>
      <c r="EK1313" s="56"/>
      <c r="EL1313" s="56"/>
      <c r="EM1313" s="56"/>
      <c r="EN1313" s="56"/>
      <c r="EO1313" s="56"/>
      <c r="EP1313" s="56"/>
      <c r="EQ1313" s="56"/>
      <c r="ER1313" s="56"/>
      <c r="ES1313" s="56"/>
      <c r="ET1313" s="56"/>
      <c r="EU1313" s="56"/>
      <c r="EV1313" s="56"/>
      <c r="EW1313" s="56"/>
      <c r="EX1313" s="56"/>
      <c r="EY1313" s="56"/>
      <c r="EZ1313" s="56"/>
      <c r="FA1313" s="56"/>
      <c r="FB1313" s="56"/>
      <c r="FC1313" s="56"/>
      <c r="FD1313" s="56"/>
      <c r="FE1313" s="56"/>
      <c r="FF1313" s="56"/>
      <c r="FG1313" s="56"/>
      <c r="FH1313" s="56"/>
      <c r="FI1313" s="56"/>
      <c r="FJ1313" s="56"/>
      <c r="FK1313" s="56"/>
      <c r="FL1313" s="56"/>
      <c r="FM1313" s="56"/>
      <c r="FN1313" s="56"/>
      <c r="FO1313" s="56"/>
      <c r="FP1313" s="56"/>
      <c r="FQ1313" s="56"/>
      <c r="FR1313" s="56"/>
      <c r="FS1313" s="56"/>
      <c r="FT1313" s="56"/>
      <c r="FU1313" s="56"/>
      <c r="FV1313" s="56"/>
      <c r="FW1313" s="56"/>
      <c r="FX1313" s="56"/>
      <c r="FY1313" s="56"/>
      <c r="FZ1313" s="56"/>
      <c r="GA1313" s="56"/>
      <c r="GB1313" s="56"/>
      <c r="GC1313" s="56"/>
      <c r="GD1313" s="56"/>
      <c r="GE1313" s="56"/>
      <c r="GF1313" s="56"/>
      <c r="GG1313" s="56"/>
      <c r="GH1313" s="56"/>
      <c r="GI1313" s="56"/>
      <c r="GJ1313" s="56"/>
      <c r="GK1313" s="56"/>
      <c r="GL1313" s="56"/>
      <c r="GM1313" s="56"/>
      <c r="GN1313" s="56"/>
      <c r="GO1313" s="56"/>
      <c r="GP1313" s="56"/>
      <c r="GQ1313" s="56"/>
      <c r="GR1313" s="56"/>
      <c r="GS1313" s="56"/>
      <c r="GT1313" s="56"/>
      <c r="GU1313" s="56"/>
      <c r="GV1313" s="56"/>
      <c r="GW1313" s="56"/>
      <c r="GX1313" s="56"/>
      <c r="GY1313" s="56"/>
      <c r="GZ1313" s="56"/>
      <c r="HA1313" s="56"/>
      <c r="HB1313" s="56"/>
      <c r="HC1313" s="56"/>
      <c r="HD1313" s="56"/>
      <c r="HE1313" s="56"/>
      <c r="HF1313" s="56"/>
      <c r="HG1313" s="56"/>
      <c r="HH1313" s="56"/>
      <c r="HI1313" s="56"/>
      <c r="HJ1313" s="56"/>
      <c r="HK1313" s="56"/>
      <c r="HL1313" s="56"/>
      <c r="HM1313" s="56"/>
    </row>
    <row r="1314" spans="2:221" x14ac:dyDescent="0.25">
      <c r="B1314" s="56"/>
      <c r="C1314" s="56"/>
      <c r="D1314" s="56"/>
      <c r="E1314" s="56"/>
      <c r="F1314" s="56"/>
      <c r="G1314" s="56"/>
      <c r="H1314" s="56"/>
      <c r="I1314" s="56"/>
      <c r="J1314" s="56"/>
      <c r="K1314" s="56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  <c r="AY1314" s="56"/>
      <c r="AZ1314" s="56"/>
      <c r="BA1314" s="56"/>
      <c r="BB1314" s="56"/>
      <c r="BC1314" s="56"/>
      <c r="BD1314" s="56"/>
      <c r="BE1314" s="56"/>
      <c r="BF1314" s="56"/>
      <c r="BG1314" s="56"/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  <c r="BU1314" s="56"/>
      <c r="BV1314" s="56"/>
      <c r="BW1314" s="56"/>
      <c r="BX1314" s="56"/>
      <c r="BY1314" s="56"/>
      <c r="BZ1314" s="56"/>
      <c r="CA1314" s="56"/>
      <c r="CB1314" s="56"/>
      <c r="CC1314" s="56"/>
      <c r="CD1314" s="56"/>
      <c r="CE1314" s="56"/>
      <c r="CF1314" s="56"/>
      <c r="CG1314" s="56"/>
      <c r="CH1314" s="56"/>
      <c r="CI1314" s="56"/>
      <c r="CJ1314" s="56"/>
      <c r="CK1314" s="56"/>
      <c r="CL1314" s="56"/>
      <c r="CM1314" s="56"/>
      <c r="CN1314" s="56"/>
      <c r="CO1314" s="56"/>
      <c r="CP1314" s="56"/>
      <c r="CQ1314" s="56"/>
      <c r="CR1314" s="56"/>
      <c r="CS1314" s="56"/>
      <c r="CT1314" s="56"/>
      <c r="CU1314" s="56"/>
      <c r="CV1314" s="56"/>
      <c r="CW1314" s="56"/>
      <c r="CX1314" s="56"/>
      <c r="CY1314" s="56"/>
      <c r="CZ1314" s="56"/>
      <c r="DA1314" s="56"/>
      <c r="DB1314" s="56"/>
      <c r="DC1314" s="56"/>
      <c r="DD1314" s="56"/>
      <c r="DE1314" s="56"/>
      <c r="DF1314" s="56"/>
      <c r="DG1314" s="56"/>
      <c r="DH1314" s="56"/>
      <c r="DI1314" s="56"/>
      <c r="DJ1314" s="56"/>
      <c r="DK1314" s="56"/>
      <c r="DL1314" s="56"/>
      <c r="DM1314" s="56"/>
      <c r="DN1314" s="56"/>
      <c r="DO1314" s="56"/>
      <c r="DP1314" s="56"/>
      <c r="DQ1314" s="56"/>
      <c r="DR1314" s="56"/>
      <c r="DS1314" s="56"/>
      <c r="DT1314" s="56"/>
      <c r="DU1314" s="56"/>
      <c r="DV1314" s="56"/>
      <c r="DW1314" s="56"/>
      <c r="DX1314" s="56"/>
      <c r="DY1314" s="56"/>
      <c r="DZ1314" s="56"/>
      <c r="EA1314" s="56"/>
      <c r="EB1314" s="56"/>
      <c r="EC1314" s="56"/>
      <c r="ED1314" s="56"/>
      <c r="EE1314" s="56"/>
      <c r="EF1314" s="56"/>
      <c r="EG1314" s="56"/>
      <c r="EH1314" s="56"/>
      <c r="EI1314" s="56"/>
      <c r="EJ1314" s="56"/>
      <c r="EK1314" s="56"/>
      <c r="EL1314" s="56"/>
      <c r="EM1314" s="56"/>
      <c r="EN1314" s="56"/>
      <c r="EO1314" s="56"/>
      <c r="EP1314" s="56"/>
      <c r="EQ1314" s="56"/>
      <c r="ER1314" s="56"/>
      <c r="ES1314" s="56"/>
      <c r="ET1314" s="56"/>
      <c r="EU1314" s="56"/>
      <c r="EV1314" s="56"/>
      <c r="EW1314" s="56"/>
      <c r="EX1314" s="56"/>
      <c r="EY1314" s="56"/>
      <c r="EZ1314" s="56"/>
      <c r="FA1314" s="56"/>
      <c r="FB1314" s="56"/>
      <c r="FC1314" s="56"/>
      <c r="FD1314" s="56"/>
      <c r="FE1314" s="56"/>
      <c r="FF1314" s="56"/>
      <c r="FG1314" s="56"/>
      <c r="FH1314" s="56"/>
      <c r="FI1314" s="56"/>
      <c r="FJ1314" s="56"/>
      <c r="FK1314" s="56"/>
      <c r="FL1314" s="56"/>
      <c r="FM1314" s="56"/>
      <c r="FN1314" s="56"/>
      <c r="FO1314" s="56"/>
      <c r="FP1314" s="56"/>
      <c r="FQ1314" s="56"/>
      <c r="FR1314" s="56"/>
      <c r="FS1314" s="56"/>
      <c r="FT1314" s="56"/>
      <c r="FU1314" s="56"/>
      <c r="FV1314" s="56"/>
      <c r="FW1314" s="56"/>
      <c r="FX1314" s="56"/>
      <c r="FY1314" s="56"/>
      <c r="FZ1314" s="56"/>
      <c r="GA1314" s="56"/>
      <c r="GB1314" s="56"/>
      <c r="GC1314" s="56"/>
      <c r="GD1314" s="56"/>
      <c r="GE1314" s="56"/>
      <c r="GF1314" s="56"/>
      <c r="GG1314" s="56"/>
      <c r="GH1314" s="56"/>
      <c r="GI1314" s="56"/>
      <c r="GJ1314" s="56"/>
      <c r="GK1314" s="56"/>
      <c r="GL1314" s="56"/>
      <c r="GM1314" s="56"/>
      <c r="GN1314" s="56"/>
      <c r="GO1314" s="56"/>
      <c r="GP1314" s="56"/>
      <c r="GQ1314" s="56"/>
      <c r="GR1314" s="56"/>
      <c r="GS1314" s="56"/>
      <c r="GT1314" s="56"/>
      <c r="GU1314" s="56"/>
      <c r="GV1314" s="56"/>
      <c r="GW1314" s="56"/>
      <c r="GX1314" s="56"/>
      <c r="GY1314" s="56"/>
      <c r="GZ1314" s="56"/>
      <c r="HA1314" s="56"/>
      <c r="HB1314" s="56"/>
      <c r="HC1314" s="56"/>
      <c r="HD1314" s="56"/>
      <c r="HE1314" s="56"/>
      <c r="HF1314" s="56"/>
      <c r="HG1314" s="56"/>
      <c r="HH1314" s="56"/>
      <c r="HI1314" s="56"/>
      <c r="HJ1314" s="56"/>
      <c r="HK1314" s="56"/>
      <c r="HL1314" s="56"/>
      <c r="HM1314" s="56"/>
    </row>
    <row r="1315" spans="2:221" x14ac:dyDescent="0.25">
      <c r="B1315" s="56"/>
      <c r="C1315" s="56"/>
      <c r="D1315" s="56"/>
      <c r="E1315" s="56"/>
      <c r="F1315" s="56"/>
      <c r="G1315" s="56"/>
      <c r="H1315" s="56"/>
      <c r="I1315" s="56"/>
      <c r="J1315" s="56"/>
      <c r="K1315" s="56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X1315" s="56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  <c r="AY1315" s="56"/>
      <c r="AZ1315" s="56"/>
      <c r="BA1315" s="56"/>
      <c r="BB1315" s="56"/>
      <c r="BC1315" s="56"/>
      <c r="BD1315" s="56"/>
      <c r="BE1315" s="56"/>
      <c r="BF1315" s="56"/>
      <c r="BG1315" s="56"/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  <c r="BU1315" s="56"/>
      <c r="BV1315" s="56"/>
      <c r="BW1315" s="56"/>
      <c r="BX1315" s="56"/>
      <c r="BY1315" s="56"/>
      <c r="BZ1315" s="56"/>
      <c r="CA1315" s="56"/>
      <c r="CB1315" s="56"/>
      <c r="CC1315" s="56"/>
      <c r="CD1315" s="56"/>
      <c r="CE1315" s="56"/>
      <c r="CF1315" s="56"/>
      <c r="CG1315" s="56"/>
      <c r="CH1315" s="56"/>
      <c r="CI1315" s="56"/>
      <c r="CJ1315" s="56"/>
      <c r="CK1315" s="56"/>
      <c r="CL1315" s="56"/>
      <c r="CM1315" s="56"/>
      <c r="CN1315" s="56"/>
      <c r="CO1315" s="56"/>
      <c r="CP1315" s="56"/>
      <c r="CQ1315" s="56"/>
      <c r="CR1315" s="56"/>
      <c r="CS1315" s="56"/>
      <c r="CT1315" s="56"/>
      <c r="CU1315" s="56"/>
      <c r="CV1315" s="56"/>
      <c r="CW1315" s="56"/>
      <c r="CX1315" s="56"/>
      <c r="CY1315" s="56"/>
      <c r="CZ1315" s="56"/>
      <c r="DA1315" s="56"/>
      <c r="DB1315" s="56"/>
      <c r="DC1315" s="56"/>
      <c r="DD1315" s="56"/>
      <c r="DE1315" s="56"/>
      <c r="DF1315" s="56"/>
      <c r="DG1315" s="56"/>
      <c r="DH1315" s="56"/>
      <c r="DI1315" s="56"/>
      <c r="DJ1315" s="56"/>
      <c r="DK1315" s="56"/>
      <c r="DL1315" s="56"/>
      <c r="DM1315" s="56"/>
      <c r="DN1315" s="56"/>
      <c r="DO1315" s="56"/>
      <c r="DP1315" s="56"/>
      <c r="DQ1315" s="56"/>
      <c r="DR1315" s="56"/>
      <c r="DS1315" s="56"/>
      <c r="DT1315" s="56"/>
      <c r="DU1315" s="56"/>
      <c r="DV1315" s="56"/>
      <c r="DW1315" s="56"/>
      <c r="DX1315" s="56"/>
      <c r="DY1315" s="56"/>
      <c r="DZ1315" s="56"/>
      <c r="EA1315" s="56"/>
      <c r="EB1315" s="56"/>
      <c r="EC1315" s="56"/>
      <c r="ED1315" s="56"/>
      <c r="EE1315" s="56"/>
      <c r="EF1315" s="56"/>
      <c r="EG1315" s="56"/>
      <c r="EH1315" s="56"/>
      <c r="EI1315" s="56"/>
      <c r="EJ1315" s="56"/>
      <c r="EK1315" s="56"/>
      <c r="EL1315" s="56"/>
      <c r="EM1315" s="56"/>
      <c r="EN1315" s="56"/>
      <c r="EO1315" s="56"/>
      <c r="EP1315" s="56"/>
      <c r="EQ1315" s="56"/>
      <c r="ER1315" s="56"/>
      <c r="ES1315" s="56"/>
      <c r="ET1315" s="56"/>
      <c r="EU1315" s="56"/>
      <c r="EV1315" s="56"/>
      <c r="EW1315" s="56"/>
      <c r="EX1315" s="56"/>
      <c r="EY1315" s="56"/>
      <c r="EZ1315" s="56"/>
      <c r="FA1315" s="56"/>
      <c r="FB1315" s="56"/>
      <c r="FC1315" s="56"/>
      <c r="FD1315" s="56"/>
      <c r="FE1315" s="56"/>
      <c r="FF1315" s="56"/>
      <c r="FG1315" s="56"/>
      <c r="FH1315" s="56"/>
      <c r="FI1315" s="56"/>
      <c r="FJ1315" s="56"/>
      <c r="FK1315" s="56"/>
      <c r="FL1315" s="56"/>
      <c r="FM1315" s="56"/>
      <c r="FN1315" s="56"/>
      <c r="FO1315" s="56"/>
      <c r="FP1315" s="56"/>
      <c r="FQ1315" s="56"/>
      <c r="FR1315" s="56"/>
      <c r="FS1315" s="56"/>
      <c r="FT1315" s="56"/>
      <c r="FU1315" s="56"/>
      <c r="FV1315" s="56"/>
      <c r="FW1315" s="56"/>
      <c r="FX1315" s="56"/>
      <c r="FY1315" s="56"/>
      <c r="FZ1315" s="56"/>
      <c r="GA1315" s="56"/>
      <c r="GB1315" s="56"/>
      <c r="GC1315" s="56"/>
      <c r="GD1315" s="56"/>
      <c r="GE1315" s="56"/>
      <c r="GF1315" s="56"/>
      <c r="GG1315" s="56"/>
      <c r="GH1315" s="56"/>
      <c r="GI1315" s="56"/>
      <c r="GJ1315" s="56"/>
      <c r="GK1315" s="56"/>
      <c r="GL1315" s="56"/>
      <c r="GM1315" s="56"/>
      <c r="GN1315" s="56"/>
      <c r="GO1315" s="56"/>
      <c r="GP1315" s="56"/>
      <c r="GQ1315" s="56"/>
      <c r="GR1315" s="56"/>
      <c r="GS1315" s="56"/>
      <c r="GT1315" s="56"/>
      <c r="GU1315" s="56"/>
      <c r="GV1315" s="56"/>
      <c r="GW1315" s="56"/>
      <c r="GX1315" s="56"/>
      <c r="GY1315" s="56"/>
      <c r="GZ1315" s="56"/>
      <c r="HA1315" s="56"/>
      <c r="HB1315" s="56"/>
      <c r="HC1315" s="56"/>
      <c r="HD1315" s="56"/>
      <c r="HE1315" s="56"/>
      <c r="HF1315" s="56"/>
      <c r="HG1315" s="56"/>
      <c r="HH1315" s="56"/>
      <c r="HI1315" s="56"/>
      <c r="HJ1315" s="56"/>
      <c r="HK1315" s="56"/>
      <c r="HL1315" s="56"/>
      <c r="HM1315" s="56"/>
    </row>
    <row r="1316" spans="2:221" x14ac:dyDescent="0.25">
      <c r="B1316" s="56"/>
      <c r="C1316" s="56"/>
      <c r="D1316" s="56"/>
      <c r="E1316" s="56"/>
      <c r="F1316" s="56"/>
      <c r="G1316" s="56"/>
      <c r="H1316" s="56"/>
      <c r="I1316" s="56"/>
      <c r="J1316" s="56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  <c r="BV1316" s="56"/>
      <c r="BW1316" s="56"/>
      <c r="BX1316" s="56"/>
      <c r="BY1316" s="56"/>
      <c r="BZ1316" s="56"/>
      <c r="CA1316" s="56"/>
      <c r="CB1316" s="56"/>
      <c r="CC1316" s="56"/>
      <c r="CD1316" s="56"/>
      <c r="CE1316" s="56"/>
      <c r="CF1316" s="56"/>
      <c r="CG1316" s="56"/>
      <c r="CH1316" s="56"/>
      <c r="CI1316" s="56"/>
      <c r="CJ1316" s="56"/>
      <c r="CK1316" s="56"/>
      <c r="CL1316" s="56"/>
      <c r="CM1316" s="56"/>
      <c r="CN1316" s="56"/>
      <c r="CO1316" s="56"/>
      <c r="CP1316" s="56"/>
      <c r="CQ1316" s="56"/>
      <c r="CR1316" s="56"/>
      <c r="CS1316" s="56"/>
      <c r="CT1316" s="56"/>
      <c r="CU1316" s="56"/>
      <c r="CV1316" s="56"/>
      <c r="CW1316" s="56"/>
      <c r="CX1316" s="56"/>
      <c r="CY1316" s="56"/>
      <c r="CZ1316" s="56"/>
      <c r="DA1316" s="56"/>
      <c r="DB1316" s="56"/>
      <c r="DC1316" s="56"/>
      <c r="DD1316" s="56"/>
      <c r="DE1316" s="56"/>
      <c r="DF1316" s="56"/>
      <c r="DG1316" s="56"/>
      <c r="DH1316" s="56"/>
      <c r="DI1316" s="56"/>
      <c r="DJ1316" s="56"/>
      <c r="DK1316" s="56"/>
      <c r="DL1316" s="56"/>
      <c r="DM1316" s="56"/>
      <c r="DN1316" s="56"/>
      <c r="DO1316" s="56"/>
      <c r="DP1316" s="56"/>
      <c r="DQ1316" s="56"/>
      <c r="DR1316" s="56"/>
      <c r="DS1316" s="56"/>
      <c r="DT1316" s="56"/>
      <c r="DU1316" s="56"/>
      <c r="DV1316" s="56"/>
      <c r="DW1316" s="56"/>
      <c r="DX1316" s="56"/>
      <c r="DY1316" s="56"/>
      <c r="DZ1316" s="56"/>
      <c r="EA1316" s="56"/>
      <c r="EB1316" s="56"/>
      <c r="EC1316" s="56"/>
      <c r="ED1316" s="56"/>
      <c r="EE1316" s="56"/>
      <c r="EF1316" s="56"/>
      <c r="EG1316" s="56"/>
      <c r="EH1316" s="56"/>
      <c r="EI1316" s="56"/>
      <c r="EJ1316" s="56"/>
      <c r="EK1316" s="56"/>
      <c r="EL1316" s="56"/>
      <c r="EM1316" s="56"/>
      <c r="EN1316" s="56"/>
      <c r="EO1316" s="56"/>
      <c r="EP1316" s="56"/>
      <c r="EQ1316" s="56"/>
      <c r="ER1316" s="56"/>
      <c r="ES1316" s="56"/>
      <c r="ET1316" s="56"/>
      <c r="EU1316" s="56"/>
      <c r="EV1316" s="56"/>
      <c r="EW1316" s="56"/>
      <c r="EX1316" s="56"/>
      <c r="EY1316" s="56"/>
      <c r="EZ1316" s="56"/>
      <c r="FA1316" s="56"/>
      <c r="FB1316" s="56"/>
      <c r="FC1316" s="56"/>
      <c r="FD1316" s="56"/>
      <c r="FE1316" s="56"/>
      <c r="FF1316" s="56"/>
      <c r="FG1316" s="56"/>
      <c r="FH1316" s="56"/>
      <c r="FI1316" s="56"/>
      <c r="FJ1316" s="56"/>
      <c r="FK1316" s="56"/>
      <c r="FL1316" s="56"/>
      <c r="FM1316" s="56"/>
      <c r="FN1316" s="56"/>
      <c r="FO1316" s="56"/>
      <c r="FP1316" s="56"/>
      <c r="FQ1316" s="56"/>
      <c r="FR1316" s="56"/>
      <c r="FS1316" s="56"/>
      <c r="FT1316" s="56"/>
      <c r="FU1316" s="56"/>
      <c r="FV1316" s="56"/>
      <c r="FW1316" s="56"/>
      <c r="FX1316" s="56"/>
      <c r="FY1316" s="56"/>
      <c r="FZ1316" s="56"/>
      <c r="GA1316" s="56"/>
      <c r="GB1316" s="56"/>
      <c r="GC1316" s="56"/>
      <c r="GD1316" s="56"/>
      <c r="GE1316" s="56"/>
      <c r="GF1316" s="56"/>
      <c r="GG1316" s="56"/>
      <c r="GH1316" s="56"/>
      <c r="GI1316" s="56"/>
      <c r="GJ1316" s="56"/>
      <c r="GK1316" s="56"/>
      <c r="GL1316" s="56"/>
      <c r="GM1316" s="56"/>
      <c r="GN1316" s="56"/>
      <c r="GO1316" s="56"/>
      <c r="GP1316" s="56"/>
      <c r="GQ1316" s="56"/>
      <c r="GR1316" s="56"/>
      <c r="GS1316" s="56"/>
      <c r="GT1316" s="56"/>
      <c r="GU1316" s="56"/>
      <c r="GV1316" s="56"/>
      <c r="GW1316" s="56"/>
      <c r="GX1316" s="56"/>
      <c r="GY1316" s="56"/>
      <c r="GZ1316" s="56"/>
      <c r="HA1316" s="56"/>
      <c r="HB1316" s="56"/>
      <c r="HC1316" s="56"/>
      <c r="HD1316" s="56"/>
      <c r="HE1316" s="56"/>
      <c r="HF1316" s="56"/>
      <c r="HG1316" s="56"/>
      <c r="HH1316" s="56"/>
      <c r="HI1316" s="56"/>
      <c r="HJ1316" s="56"/>
      <c r="HK1316" s="56"/>
      <c r="HL1316" s="56"/>
      <c r="HM1316" s="56"/>
    </row>
    <row r="1317" spans="2:221" x14ac:dyDescent="0.25">
      <c r="B1317" s="56"/>
      <c r="C1317" s="56"/>
      <c r="D1317" s="56"/>
      <c r="E1317" s="56"/>
      <c r="F1317" s="56"/>
      <c r="G1317" s="56"/>
      <c r="H1317" s="56"/>
      <c r="I1317" s="56"/>
      <c r="J1317" s="56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X1317" s="56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  <c r="AY1317" s="56"/>
      <c r="AZ1317" s="56"/>
      <c r="BA1317" s="56"/>
      <c r="BB1317" s="56"/>
      <c r="BC1317" s="56"/>
      <c r="BD1317" s="56"/>
      <c r="BE1317" s="56"/>
      <c r="BF1317" s="56"/>
      <c r="BG1317" s="56"/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  <c r="BU1317" s="56"/>
      <c r="BV1317" s="56"/>
      <c r="BW1317" s="56"/>
      <c r="BX1317" s="56"/>
      <c r="BY1317" s="56"/>
      <c r="BZ1317" s="56"/>
      <c r="CA1317" s="56"/>
      <c r="CB1317" s="56"/>
      <c r="CC1317" s="56"/>
      <c r="CD1317" s="56"/>
      <c r="CE1317" s="56"/>
      <c r="CF1317" s="56"/>
      <c r="CG1317" s="56"/>
      <c r="CH1317" s="56"/>
      <c r="CI1317" s="56"/>
      <c r="CJ1317" s="56"/>
      <c r="CK1317" s="56"/>
      <c r="CL1317" s="56"/>
      <c r="CM1317" s="56"/>
      <c r="CN1317" s="56"/>
      <c r="CO1317" s="56"/>
      <c r="CP1317" s="56"/>
      <c r="CQ1317" s="56"/>
      <c r="CR1317" s="56"/>
      <c r="CS1317" s="56"/>
      <c r="CT1317" s="56"/>
      <c r="CU1317" s="56"/>
      <c r="CV1317" s="56"/>
      <c r="CW1317" s="56"/>
      <c r="CX1317" s="56"/>
      <c r="CY1317" s="56"/>
      <c r="CZ1317" s="56"/>
      <c r="DA1317" s="56"/>
      <c r="DB1317" s="56"/>
      <c r="DC1317" s="56"/>
      <c r="DD1317" s="56"/>
      <c r="DE1317" s="56"/>
      <c r="DF1317" s="56"/>
      <c r="DG1317" s="56"/>
      <c r="DH1317" s="56"/>
      <c r="DI1317" s="56"/>
      <c r="DJ1317" s="56"/>
      <c r="DK1317" s="56"/>
      <c r="DL1317" s="56"/>
      <c r="DM1317" s="56"/>
      <c r="DN1317" s="56"/>
      <c r="DO1317" s="56"/>
      <c r="DP1317" s="56"/>
      <c r="DQ1317" s="56"/>
      <c r="DR1317" s="56"/>
      <c r="DS1317" s="56"/>
      <c r="DT1317" s="56"/>
      <c r="DU1317" s="56"/>
      <c r="DV1317" s="56"/>
      <c r="DW1317" s="56"/>
      <c r="DX1317" s="56"/>
      <c r="DY1317" s="56"/>
      <c r="DZ1317" s="56"/>
      <c r="EA1317" s="56"/>
      <c r="EB1317" s="56"/>
      <c r="EC1317" s="56"/>
      <c r="ED1317" s="56"/>
      <c r="EE1317" s="56"/>
      <c r="EF1317" s="56"/>
      <c r="EG1317" s="56"/>
      <c r="EH1317" s="56"/>
      <c r="EI1317" s="56"/>
      <c r="EJ1317" s="56"/>
      <c r="EK1317" s="56"/>
      <c r="EL1317" s="56"/>
      <c r="EM1317" s="56"/>
      <c r="EN1317" s="56"/>
      <c r="EO1317" s="56"/>
      <c r="EP1317" s="56"/>
      <c r="EQ1317" s="56"/>
      <c r="ER1317" s="56"/>
      <c r="ES1317" s="56"/>
      <c r="ET1317" s="56"/>
      <c r="EU1317" s="56"/>
      <c r="EV1317" s="56"/>
      <c r="EW1317" s="56"/>
      <c r="EX1317" s="56"/>
      <c r="EY1317" s="56"/>
      <c r="EZ1317" s="56"/>
      <c r="FA1317" s="56"/>
      <c r="FB1317" s="56"/>
      <c r="FC1317" s="56"/>
      <c r="FD1317" s="56"/>
      <c r="FE1317" s="56"/>
      <c r="FF1317" s="56"/>
      <c r="FG1317" s="56"/>
      <c r="FH1317" s="56"/>
      <c r="FI1317" s="56"/>
      <c r="FJ1317" s="56"/>
      <c r="FK1317" s="56"/>
      <c r="FL1317" s="56"/>
      <c r="FM1317" s="56"/>
      <c r="FN1317" s="56"/>
      <c r="FO1317" s="56"/>
      <c r="FP1317" s="56"/>
      <c r="FQ1317" s="56"/>
      <c r="FR1317" s="56"/>
      <c r="FS1317" s="56"/>
      <c r="FT1317" s="56"/>
      <c r="FU1317" s="56"/>
      <c r="FV1317" s="56"/>
      <c r="FW1317" s="56"/>
      <c r="FX1317" s="56"/>
      <c r="FY1317" s="56"/>
      <c r="FZ1317" s="56"/>
      <c r="GA1317" s="56"/>
      <c r="GB1317" s="56"/>
      <c r="GC1317" s="56"/>
      <c r="GD1317" s="56"/>
      <c r="GE1317" s="56"/>
      <c r="GF1317" s="56"/>
      <c r="GG1317" s="56"/>
      <c r="GH1317" s="56"/>
      <c r="GI1317" s="56"/>
      <c r="GJ1317" s="56"/>
      <c r="GK1317" s="56"/>
      <c r="GL1317" s="56"/>
      <c r="GM1317" s="56"/>
      <c r="GN1317" s="56"/>
      <c r="GO1317" s="56"/>
      <c r="GP1317" s="56"/>
      <c r="GQ1317" s="56"/>
      <c r="GR1317" s="56"/>
      <c r="GS1317" s="56"/>
      <c r="GT1317" s="56"/>
      <c r="GU1317" s="56"/>
      <c r="GV1317" s="56"/>
      <c r="GW1317" s="56"/>
      <c r="GX1317" s="56"/>
      <c r="GY1317" s="56"/>
      <c r="GZ1317" s="56"/>
      <c r="HA1317" s="56"/>
      <c r="HB1317" s="56"/>
      <c r="HC1317" s="56"/>
      <c r="HD1317" s="56"/>
      <c r="HE1317" s="56"/>
      <c r="HF1317" s="56"/>
      <c r="HG1317" s="56"/>
      <c r="HH1317" s="56"/>
      <c r="HI1317" s="56"/>
      <c r="HJ1317" s="56"/>
      <c r="HK1317" s="56"/>
      <c r="HL1317" s="56"/>
      <c r="HM1317" s="56"/>
    </row>
    <row r="1318" spans="2:221" x14ac:dyDescent="0.25">
      <c r="B1318" s="56"/>
      <c r="C1318" s="56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/>
      <c r="BF1318" s="56"/>
      <c r="BG1318" s="56"/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  <c r="BU1318" s="56"/>
      <c r="BV1318" s="56"/>
      <c r="BW1318" s="56"/>
      <c r="BX1318" s="56"/>
      <c r="BY1318" s="56"/>
      <c r="BZ1318" s="56"/>
      <c r="CA1318" s="56"/>
      <c r="CB1318" s="56"/>
      <c r="CC1318" s="56"/>
      <c r="CD1318" s="56"/>
      <c r="CE1318" s="56"/>
      <c r="CF1318" s="56"/>
      <c r="CG1318" s="56"/>
      <c r="CH1318" s="56"/>
      <c r="CI1318" s="56"/>
      <c r="CJ1318" s="56"/>
      <c r="CK1318" s="56"/>
      <c r="CL1318" s="56"/>
      <c r="CM1318" s="56"/>
      <c r="CN1318" s="56"/>
      <c r="CO1318" s="56"/>
      <c r="CP1318" s="56"/>
      <c r="CQ1318" s="56"/>
      <c r="CR1318" s="56"/>
      <c r="CS1318" s="56"/>
      <c r="CT1318" s="56"/>
      <c r="CU1318" s="56"/>
      <c r="CV1318" s="56"/>
      <c r="CW1318" s="56"/>
      <c r="CX1318" s="56"/>
      <c r="CY1318" s="56"/>
      <c r="CZ1318" s="56"/>
      <c r="DA1318" s="56"/>
      <c r="DB1318" s="56"/>
      <c r="DC1318" s="56"/>
      <c r="DD1318" s="56"/>
      <c r="DE1318" s="56"/>
      <c r="DF1318" s="56"/>
      <c r="DG1318" s="56"/>
      <c r="DH1318" s="56"/>
      <c r="DI1318" s="56"/>
      <c r="DJ1318" s="56"/>
      <c r="DK1318" s="56"/>
      <c r="DL1318" s="56"/>
      <c r="DM1318" s="56"/>
      <c r="DN1318" s="56"/>
      <c r="DO1318" s="56"/>
      <c r="DP1318" s="56"/>
      <c r="DQ1318" s="56"/>
      <c r="DR1318" s="56"/>
      <c r="DS1318" s="56"/>
      <c r="DT1318" s="56"/>
      <c r="DU1318" s="56"/>
      <c r="DV1318" s="56"/>
      <c r="DW1318" s="56"/>
      <c r="DX1318" s="56"/>
      <c r="DY1318" s="56"/>
      <c r="DZ1318" s="56"/>
      <c r="EA1318" s="56"/>
      <c r="EB1318" s="56"/>
      <c r="EC1318" s="56"/>
      <c r="ED1318" s="56"/>
      <c r="EE1318" s="56"/>
      <c r="EF1318" s="56"/>
      <c r="EG1318" s="56"/>
      <c r="EH1318" s="56"/>
      <c r="EI1318" s="56"/>
      <c r="EJ1318" s="56"/>
      <c r="EK1318" s="56"/>
      <c r="EL1318" s="56"/>
      <c r="EM1318" s="56"/>
      <c r="EN1318" s="56"/>
      <c r="EO1318" s="56"/>
      <c r="EP1318" s="56"/>
      <c r="EQ1318" s="56"/>
      <c r="ER1318" s="56"/>
      <c r="ES1318" s="56"/>
      <c r="ET1318" s="56"/>
      <c r="EU1318" s="56"/>
      <c r="EV1318" s="56"/>
      <c r="EW1318" s="56"/>
      <c r="EX1318" s="56"/>
      <c r="EY1318" s="56"/>
      <c r="EZ1318" s="56"/>
      <c r="FA1318" s="56"/>
      <c r="FB1318" s="56"/>
      <c r="FC1318" s="56"/>
      <c r="FD1318" s="56"/>
      <c r="FE1318" s="56"/>
      <c r="FF1318" s="56"/>
      <c r="FG1318" s="56"/>
      <c r="FH1318" s="56"/>
      <c r="FI1318" s="56"/>
      <c r="FJ1318" s="56"/>
      <c r="FK1318" s="56"/>
      <c r="FL1318" s="56"/>
      <c r="FM1318" s="56"/>
      <c r="FN1318" s="56"/>
      <c r="FO1318" s="56"/>
      <c r="FP1318" s="56"/>
      <c r="FQ1318" s="56"/>
      <c r="FR1318" s="56"/>
      <c r="FS1318" s="56"/>
      <c r="FT1318" s="56"/>
      <c r="FU1318" s="56"/>
      <c r="FV1318" s="56"/>
      <c r="FW1318" s="56"/>
      <c r="FX1318" s="56"/>
      <c r="FY1318" s="56"/>
      <c r="FZ1318" s="56"/>
      <c r="GA1318" s="56"/>
      <c r="GB1318" s="56"/>
      <c r="GC1318" s="56"/>
      <c r="GD1318" s="56"/>
      <c r="GE1318" s="56"/>
      <c r="GF1318" s="56"/>
      <c r="GG1318" s="56"/>
      <c r="GH1318" s="56"/>
      <c r="GI1318" s="56"/>
      <c r="GJ1318" s="56"/>
      <c r="GK1318" s="56"/>
      <c r="GL1318" s="56"/>
      <c r="GM1318" s="56"/>
      <c r="GN1318" s="56"/>
      <c r="GO1318" s="56"/>
      <c r="GP1318" s="56"/>
      <c r="GQ1318" s="56"/>
      <c r="GR1318" s="56"/>
      <c r="GS1318" s="56"/>
      <c r="GT1318" s="56"/>
      <c r="GU1318" s="56"/>
      <c r="GV1318" s="56"/>
      <c r="GW1318" s="56"/>
      <c r="GX1318" s="56"/>
      <c r="GY1318" s="56"/>
      <c r="GZ1318" s="56"/>
      <c r="HA1318" s="56"/>
      <c r="HB1318" s="56"/>
      <c r="HC1318" s="56"/>
      <c r="HD1318" s="56"/>
      <c r="HE1318" s="56"/>
      <c r="HF1318" s="56"/>
      <c r="HG1318" s="56"/>
      <c r="HH1318" s="56"/>
      <c r="HI1318" s="56"/>
      <c r="HJ1318" s="56"/>
      <c r="HK1318" s="56"/>
      <c r="HL1318" s="56"/>
      <c r="HM1318" s="56"/>
    </row>
    <row r="1319" spans="2:221" x14ac:dyDescent="0.25">
      <c r="B1319" s="56"/>
      <c r="C1319" s="56"/>
      <c r="D1319" s="56"/>
      <c r="E1319" s="56"/>
      <c r="F1319" s="56"/>
      <c r="G1319" s="56"/>
      <c r="H1319" s="56"/>
      <c r="I1319" s="56"/>
      <c r="J1319" s="56"/>
      <c r="K1319" s="56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X1319" s="56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  <c r="AV1319" s="56"/>
      <c r="AW1319" s="56"/>
      <c r="AX1319" s="56"/>
      <c r="AY1319" s="56"/>
      <c r="AZ1319" s="56"/>
      <c r="BA1319" s="56"/>
      <c r="BB1319" s="56"/>
      <c r="BC1319" s="56"/>
      <c r="BD1319" s="56"/>
      <c r="BE1319" s="56"/>
      <c r="BF1319" s="56"/>
      <c r="BG1319" s="56"/>
      <c r="BH1319" s="56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56"/>
      <c r="BS1319" s="56"/>
      <c r="BT1319" s="56"/>
      <c r="BU1319" s="56"/>
      <c r="BV1319" s="56"/>
      <c r="BW1319" s="56"/>
      <c r="BX1319" s="56"/>
      <c r="BY1319" s="56"/>
      <c r="BZ1319" s="56"/>
      <c r="CA1319" s="56"/>
      <c r="CB1319" s="56"/>
      <c r="CC1319" s="56"/>
      <c r="CD1319" s="56"/>
      <c r="CE1319" s="56"/>
      <c r="CF1319" s="56"/>
      <c r="CG1319" s="56"/>
      <c r="CH1319" s="56"/>
      <c r="CI1319" s="56"/>
      <c r="CJ1319" s="56"/>
      <c r="CK1319" s="56"/>
      <c r="CL1319" s="56"/>
      <c r="CM1319" s="56"/>
      <c r="CN1319" s="56"/>
      <c r="CO1319" s="56"/>
      <c r="CP1319" s="56"/>
      <c r="CQ1319" s="56"/>
      <c r="CR1319" s="56"/>
      <c r="CS1319" s="56"/>
      <c r="CT1319" s="56"/>
      <c r="CU1319" s="56"/>
      <c r="CV1319" s="56"/>
      <c r="CW1319" s="56"/>
      <c r="CX1319" s="56"/>
      <c r="CY1319" s="56"/>
      <c r="CZ1319" s="56"/>
      <c r="DA1319" s="56"/>
      <c r="DB1319" s="56"/>
      <c r="DC1319" s="56"/>
      <c r="DD1319" s="56"/>
      <c r="DE1319" s="56"/>
      <c r="DF1319" s="56"/>
      <c r="DG1319" s="56"/>
      <c r="DH1319" s="56"/>
      <c r="DI1319" s="56"/>
      <c r="DJ1319" s="56"/>
      <c r="DK1319" s="56"/>
      <c r="DL1319" s="56"/>
      <c r="DM1319" s="56"/>
      <c r="DN1319" s="56"/>
      <c r="DO1319" s="56"/>
      <c r="DP1319" s="56"/>
      <c r="DQ1319" s="56"/>
      <c r="DR1319" s="56"/>
      <c r="DS1319" s="56"/>
      <c r="DT1319" s="56"/>
      <c r="DU1319" s="56"/>
      <c r="DV1319" s="56"/>
      <c r="DW1319" s="56"/>
      <c r="DX1319" s="56"/>
      <c r="DY1319" s="56"/>
      <c r="DZ1319" s="56"/>
      <c r="EA1319" s="56"/>
      <c r="EB1319" s="56"/>
      <c r="EC1319" s="56"/>
      <c r="ED1319" s="56"/>
      <c r="EE1319" s="56"/>
      <c r="EF1319" s="56"/>
      <c r="EG1319" s="56"/>
      <c r="EH1319" s="56"/>
      <c r="EI1319" s="56"/>
      <c r="EJ1319" s="56"/>
      <c r="EK1319" s="56"/>
      <c r="EL1319" s="56"/>
      <c r="EM1319" s="56"/>
      <c r="EN1319" s="56"/>
      <c r="EO1319" s="56"/>
      <c r="EP1319" s="56"/>
      <c r="EQ1319" s="56"/>
      <c r="ER1319" s="56"/>
      <c r="ES1319" s="56"/>
      <c r="ET1319" s="56"/>
      <c r="EU1319" s="56"/>
      <c r="EV1319" s="56"/>
      <c r="EW1319" s="56"/>
      <c r="EX1319" s="56"/>
      <c r="EY1319" s="56"/>
      <c r="EZ1319" s="56"/>
      <c r="FA1319" s="56"/>
      <c r="FB1319" s="56"/>
      <c r="FC1319" s="56"/>
      <c r="FD1319" s="56"/>
      <c r="FE1319" s="56"/>
      <c r="FF1319" s="56"/>
      <c r="FG1319" s="56"/>
      <c r="FH1319" s="56"/>
      <c r="FI1319" s="56"/>
      <c r="FJ1319" s="56"/>
      <c r="FK1319" s="56"/>
      <c r="FL1319" s="56"/>
      <c r="FM1319" s="56"/>
      <c r="FN1319" s="56"/>
      <c r="FO1319" s="56"/>
      <c r="FP1319" s="56"/>
      <c r="FQ1319" s="56"/>
      <c r="FR1319" s="56"/>
      <c r="FS1319" s="56"/>
      <c r="FT1319" s="56"/>
      <c r="FU1319" s="56"/>
      <c r="FV1319" s="56"/>
      <c r="FW1319" s="56"/>
      <c r="FX1319" s="56"/>
      <c r="FY1319" s="56"/>
      <c r="FZ1319" s="56"/>
      <c r="GA1319" s="56"/>
      <c r="GB1319" s="56"/>
      <c r="GC1319" s="56"/>
      <c r="GD1319" s="56"/>
      <c r="GE1319" s="56"/>
      <c r="GF1319" s="56"/>
      <c r="GG1319" s="56"/>
      <c r="GH1319" s="56"/>
      <c r="GI1319" s="56"/>
      <c r="GJ1319" s="56"/>
      <c r="GK1319" s="56"/>
      <c r="GL1319" s="56"/>
      <c r="GM1319" s="56"/>
      <c r="GN1319" s="56"/>
      <c r="GO1319" s="56"/>
      <c r="GP1319" s="56"/>
      <c r="GQ1319" s="56"/>
      <c r="GR1319" s="56"/>
      <c r="GS1319" s="56"/>
      <c r="GT1319" s="56"/>
      <c r="GU1319" s="56"/>
      <c r="GV1319" s="56"/>
      <c r="GW1319" s="56"/>
      <c r="GX1319" s="56"/>
      <c r="GY1319" s="56"/>
      <c r="GZ1319" s="56"/>
      <c r="HA1319" s="56"/>
      <c r="HB1319" s="56"/>
      <c r="HC1319" s="56"/>
      <c r="HD1319" s="56"/>
      <c r="HE1319" s="56"/>
      <c r="HF1319" s="56"/>
      <c r="HG1319" s="56"/>
      <c r="HH1319" s="56"/>
      <c r="HI1319" s="56"/>
      <c r="HJ1319" s="56"/>
      <c r="HK1319" s="56"/>
      <c r="HL1319" s="56"/>
      <c r="HM1319" s="56"/>
    </row>
    <row r="1320" spans="2:221" x14ac:dyDescent="0.25">
      <c r="B1320" s="56"/>
      <c r="C1320" s="56"/>
      <c r="D1320" s="56"/>
      <c r="E1320" s="56"/>
      <c r="F1320" s="56"/>
      <c r="G1320" s="56"/>
      <c r="H1320" s="56"/>
      <c r="I1320" s="56"/>
      <c r="J1320" s="56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  <c r="AY1320" s="56"/>
      <c r="AZ1320" s="56"/>
      <c r="BA1320" s="56"/>
      <c r="BB1320" s="56"/>
      <c r="BC1320" s="56"/>
      <c r="BD1320" s="56"/>
      <c r="BE1320" s="56"/>
      <c r="BF1320" s="56"/>
      <c r="BG1320" s="56"/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  <c r="BU1320" s="56"/>
      <c r="BV1320" s="56"/>
      <c r="BW1320" s="56"/>
      <c r="BX1320" s="56"/>
      <c r="BY1320" s="56"/>
      <c r="BZ1320" s="56"/>
      <c r="CA1320" s="56"/>
      <c r="CB1320" s="56"/>
      <c r="CC1320" s="56"/>
      <c r="CD1320" s="56"/>
      <c r="CE1320" s="56"/>
      <c r="CF1320" s="56"/>
      <c r="CG1320" s="56"/>
      <c r="CH1320" s="56"/>
      <c r="CI1320" s="56"/>
      <c r="CJ1320" s="56"/>
      <c r="CK1320" s="56"/>
      <c r="CL1320" s="56"/>
      <c r="CM1320" s="56"/>
      <c r="CN1320" s="56"/>
      <c r="CO1320" s="56"/>
      <c r="CP1320" s="56"/>
      <c r="CQ1320" s="56"/>
      <c r="CR1320" s="56"/>
      <c r="CS1320" s="56"/>
      <c r="CT1320" s="56"/>
      <c r="CU1320" s="56"/>
      <c r="CV1320" s="56"/>
      <c r="CW1320" s="56"/>
      <c r="CX1320" s="56"/>
      <c r="CY1320" s="56"/>
      <c r="CZ1320" s="56"/>
      <c r="DA1320" s="56"/>
      <c r="DB1320" s="56"/>
      <c r="DC1320" s="56"/>
      <c r="DD1320" s="56"/>
      <c r="DE1320" s="56"/>
      <c r="DF1320" s="56"/>
      <c r="DG1320" s="56"/>
      <c r="DH1320" s="56"/>
      <c r="DI1320" s="56"/>
      <c r="DJ1320" s="56"/>
      <c r="DK1320" s="56"/>
      <c r="DL1320" s="56"/>
      <c r="DM1320" s="56"/>
      <c r="DN1320" s="56"/>
      <c r="DO1320" s="56"/>
      <c r="DP1320" s="56"/>
      <c r="DQ1320" s="56"/>
      <c r="DR1320" s="56"/>
      <c r="DS1320" s="56"/>
      <c r="DT1320" s="56"/>
      <c r="DU1320" s="56"/>
      <c r="DV1320" s="56"/>
      <c r="DW1320" s="56"/>
      <c r="DX1320" s="56"/>
      <c r="DY1320" s="56"/>
      <c r="DZ1320" s="56"/>
      <c r="EA1320" s="56"/>
      <c r="EB1320" s="56"/>
      <c r="EC1320" s="56"/>
      <c r="ED1320" s="56"/>
      <c r="EE1320" s="56"/>
      <c r="EF1320" s="56"/>
      <c r="EG1320" s="56"/>
      <c r="EH1320" s="56"/>
      <c r="EI1320" s="56"/>
      <c r="EJ1320" s="56"/>
      <c r="EK1320" s="56"/>
      <c r="EL1320" s="56"/>
      <c r="EM1320" s="56"/>
      <c r="EN1320" s="56"/>
      <c r="EO1320" s="56"/>
      <c r="EP1320" s="56"/>
      <c r="EQ1320" s="56"/>
      <c r="ER1320" s="56"/>
      <c r="ES1320" s="56"/>
      <c r="ET1320" s="56"/>
      <c r="EU1320" s="56"/>
      <c r="EV1320" s="56"/>
      <c r="EW1320" s="56"/>
      <c r="EX1320" s="56"/>
      <c r="EY1320" s="56"/>
      <c r="EZ1320" s="56"/>
      <c r="FA1320" s="56"/>
      <c r="FB1320" s="56"/>
      <c r="FC1320" s="56"/>
      <c r="FD1320" s="56"/>
      <c r="FE1320" s="56"/>
      <c r="FF1320" s="56"/>
      <c r="FG1320" s="56"/>
      <c r="FH1320" s="56"/>
      <c r="FI1320" s="56"/>
      <c r="FJ1320" s="56"/>
      <c r="FK1320" s="56"/>
      <c r="FL1320" s="56"/>
      <c r="FM1320" s="56"/>
      <c r="FN1320" s="56"/>
      <c r="FO1320" s="56"/>
      <c r="FP1320" s="56"/>
      <c r="FQ1320" s="56"/>
      <c r="FR1320" s="56"/>
      <c r="FS1320" s="56"/>
      <c r="FT1320" s="56"/>
      <c r="FU1320" s="56"/>
      <c r="FV1320" s="56"/>
      <c r="FW1320" s="56"/>
      <c r="FX1320" s="56"/>
      <c r="FY1320" s="56"/>
      <c r="FZ1320" s="56"/>
      <c r="GA1320" s="56"/>
      <c r="GB1320" s="56"/>
      <c r="GC1320" s="56"/>
      <c r="GD1320" s="56"/>
      <c r="GE1320" s="56"/>
      <c r="GF1320" s="56"/>
      <c r="GG1320" s="56"/>
      <c r="GH1320" s="56"/>
      <c r="GI1320" s="56"/>
      <c r="GJ1320" s="56"/>
      <c r="GK1320" s="56"/>
      <c r="GL1320" s="56"/>
      <c r="GM1320" s="56"/>
      <c r="GN1320" s="56"/>
      <c r="GO1320" s="56"/>
      <c r="GP1320" s="56"/>
      <c r="GQ1320" s="56"/>
      <c r="GR1320" s="56"/>
      <c r="GS1320" s="56"/>
      <c r="GT1320" s="56"/>
      <c r="GU1320" s="56"/>
      <c r="GV1320" s="56"/>
      <c r="GW1320" s="56"/>
      <c r="GX1320" s="56"/>
      <c r="GY1320" s="56"/>
      <c r="GZ1320" s="56"/>
      <c r="HA1320" s="56"/>
      <c r="HB1320" s="56"/>
      <c r="HC1320" s="56"/>
      <c r="HD1320" s="56"/>
      <c r="HE1320" s="56"/>
      <c r="HF1320" s="56"/>
      <c r="HG1320" s="56"/>
      <c r="HH1320" s="56"/>
      <c r="HI1320" s="56"/>
      <c r="HJ1320" s="56"/>
      <c r="HK1320" s="56"/>
      <c r="HL1320" s="56"/>
      <c r="HM1320" s="56"/>
    </row>
    <row r="1321" spans="2:221" x14ac:dyDescent="0.25">
      <c r="B1321" s="56"/>
      <c r="C1321" s="56"/>
      <c r="D1321" s="56"/>
      <c r="E1321" s="56"/>
      <c r="F1321" s="56"/>
      <c r="G1321" s="56"/>
      <c r="H1321" s="56"/>
      <c r="I1321" s="56"/>
      <c r="J1321" s="56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X1321" s="56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  <c r="AY1321" s="56"/>
      <c r="AZ1321" s="56"/>
      <c r="BA1321" s="56"/>
      <c r="BB1321" s="56"/>
      <c r="BC1321" s="56"/>
      <c r="BD1321" s="56"/>
      <c r="BE1321" s="56"/>
      <c r="BF1321" s="56"/>
      <c r="BG1321" s="56"/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  <c r="BU1321" s="56"/>
      <c r="BV1321" s="56"/>
      <c r="BW1321" s="56"/>
      <c r="BX1321" s="56"/>
      <c r="BY1321" s="56"/>
      <c r="BZ1321" s="56"/>
      <c r="CA1321" s="56"/>
      <c r="CB1321" s="56"/>
      <c r="CC1321" s="56"/>
      <c r="CD1321" s="56"/>
      <c r="CE1321" s="56"/>
      <c r="CF1321" s="56"/>
      <c r="CG1321" s="56"/>
      <c r="CH1321" s="56"/>
      <c r="CI1321" s="56"/>
      <c r="CJ1321" s="56"/>
      <c r="CK1321" s="56"/>
      <c r="CL1321" s="56"/>
      <c r="CM1321" s="56"/>
      <c r="CN1321" s="56"/>
      <c r="CO1321" s="56"/>
      <c r="CP1321" s="56"/>
      <c r="CQ1321" s="56"/>
      <c r="CR1321" s="56"/>
      <c r="CS1321" s="56"/>
      <c r="CT1321" s="56"/>
      <c r="CU1321" s="56"/>
      <c r="CV1321" s="56"/>
      <c r="CW1321" s="56"/>
      <c r="CX1321" s="56"/>
      <c r="CY1321" s="56"/>
      <c r="CZ1321" s="56"/>
      <c r="DA1321" s="56"/>
      <c r="DB1321" s="56"/>
      <c r="DC1321" s="56"/>
      <c r="DD1321" s="56"/>
      <c r="DE1321" s="56"/>
      <c r="DF1321" s="56"/>
      <c r="DG1321" s="56"/>
      <c r="DH1321" s="56"/>
      <c r="DI1321" s="56"/>
      <c r="DJ1321" s="56"/>
      <c r="DK1321" s="56"/>
      <c r="DL1321" s="56"/>
      <c r="DM1321" s="56"/>
      <c r="DN1321" s="56"/>
      <c r="DO1321" s="56"/>
      <c r="DP1321" s="56"/>
      <c r="DQ1321" s="56"/>
      <c r="DR1321" s="56"/>
      <c r="DS1321" s="56"/>
      <c r="DT1321" s="56"/>
      <c r="DU1321" s="56"/>
      <c r="DV1321" s="56"/>
      <c r="DW1321" s="56"/>
      <c r="DX1321" s="56"/>
      <c r="DY1321" s="56"/>
      <c r="DZ1321" s="56"/>
      <c r="EA1321" s="56"/>
      <c r="EB1321" s="56"/>
      <c r="EC1321" s="56"/>
      <c r="ED1321" s="56"/>
      <c r="EE1321" s="56"/>
      <c r="EF1321" s="56"/>
      <c r="EG1321" s="56"/>
      <c r="EH1321" s="56"/>
      <c r="EI1321" s="56"/>
      <c r="EJ1321" s="56"/>
      <c r="EK1321" s="56"/>
      <c r="EL1321" s="56"/>
      <c r="EM1321" s="56"/>
      <c r="EN1321" s="56"/>
      <c r="EO1321" s="56"/>
      <c r="EP1321" s="56"/>
      <c r="EQ1321" s="56"/>
      <c r="ER1321" s="56"/>
      <c r="ES1321" s="56"/>
      <c r="ET1321" s="56"/>
      <c r="EU1321" s="56"/>
      <c r="EV1321" s="56"/>
      <c r="EW1321" s="56"/>
      <c r="EX1321" s="56"/>
      <c r="EY1321" s="56"/>
      <c r="EZ1321" s="56"/>
      <c r="FA1321" s="56"/>
      <c r="FB1321" s="56"/>
      <c r="FC1321" s="56"/>
      <c r="FD1321" s="56"/>
      <c r="FE1321" s="56"/>
      <c r="FF1321" s="56"/>
      <c r="FG1321" s="56"/>
      <c r="FH1321" s="56"/>
      <c r="FI1321" s="56"/>
      <c r="FJ1321" s="56"/>
      <c r="FK1321" s="56"/>
      <c r="FL1321" s="56"/>
      <c r="FM1321" s="56"/>
      <c r="FN1321" s="56"/>
      <c r="FO1321" s="56"/>
      <c r="FP1321" s="56"/>
      <c r="FQ1321" s="56"/>
      <c r="FR1321" s="56"/>
      <c r="FS1321" s="56"/>
      <c r="FT1321" s="56"/>
      <c r="FU1321" s="56"/>
      <c r="FV1321" s="56"/>
      <c r="FW1321" s="56"/>
      <c r="FX1321" s="56"/>
      <c r="FY1321" s="56"/>
      <c r="FZ1321" s="56"/>
      <c r="GA1321" s="56"/>
      <c r="GB1321" s="56"/>
      <c r="GC1321" s="56"/>
      <c r="GD1321" s="56"/>
      <c r="GE1321" s="56"/>
      <c r="GF1321" s="56"/>
      <c r="GG1321" s="56"/>
      <c r="GH1321" s="56"/>
      <c r="GI1321" s="56"/>
      <c r="GJ1321" s="56"/>
      <c r="GK1321" s="56"/>
      <c r="GL1321" s="56"/>
      <c r="GM1321" s="56"/>
      <c r="GN1321" s="56"/>
      <c r="GO1321" s="56"/>
      <c r="GP1321" s="56"/>
      <c r="GQ1321" s="56"/>
      <c r="GR1321" s="56"/>
      <c r="GS1321" s="56"/>
      <c r="GT1321" s="56"/>
      <c r="GU1321" s="56"/>
      <c r="GV1321" s="56"/>
      <c r="GW1321" s="56"/>
      <c r="GX1321" s="56"/>
      <c r="GY1321" s="56"/>
      <c r="GZ1321" s="56"/>
      <c r="HA1321" s="56"/>
      <c r="HB1321" s="56"/>
      <c r="HC1321" s="56"/>
      <c r="HD1321" s="56"/>
      <c r="HE1321" s="56"/>
      <c r="HF1321" s="56"/>
      <c r="HG1321" s="56"/>
      <c r="HH1321" s="56"/>
      <c r="HI1321" s="56"/>
      <c r="HJ1321" s="56"/>
      <c r="HK1321" s="56"/>
      <c r="HL1321" s="56"/>
      <c r="HM1321" s="56"/>
    </row>
    <row r="1322" spans="2:221" x14ac:dyDescent="0.25">
      <c r="B1322" s="56"/>
      <c r="C1322" s="56"/>
      <c r="D1322" s="56"/>
      <c r="E1322" s="56"/>
      <c r="F1322" s="56"/>
      <c r="G1322" s="56"/>
      <c r="H1322" s="56"/>
      <c r="I1322" s="56"/>
      <c r="J1322" s="56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  <c r="AY1322" s="56"/>
      <c r="AZ1322" s="56"/>
      <c r="BA1322" s="56"/>
      <c r="BB1322" s="56"/>
      <c r="BC1322" s="56"/>
      <c r="BD1322" s="56"/>
      <c r="BE1322" s="56"/>
      <c r="BF1322" s="56"/>
      <c r="BG1322" s="56"/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  <c r="BU1322" s="56"/>
      <c r="BV1322" s="56"/>
      <c r="BW1322" s="56"/>
      <c r="BX1322" s="56"/>
      <c r="BY1322" s="56"/>
      <c r="BZ1322" s="56"/>
      <c r="CA1322" s="56"/>
      <c r="CB1322" s="56"/>
      <c r="CC1322" s="56"/>
      <c r="CD1322" s="56"/>
      <c r="CE1322" s="56"/>
      <c r="CF1322" s="56"/>
      <c r="CG1322" s="56"/>
      <c r="CH1322" s="56"/>
      <c r="CI1322" s="56"/>
      <c r="CJ1322" s="56"/>
      <c r="CK1322" s="56"/>
      <c r="CL1322" s="56"/>
      <c r="CM1322" s="56"/>
      <c r="CN1322" s="56"/>
      <c r="CO1322" s="56"/>
      <c r="CP1322" s="56"/>
      <c r="CQ1322" s="56"/>
      <c r="CR1322" s="56"/>
      <c r="CS1322" s="56"/>
      <c r="CT1322" s="56"/>
      <c r="CU1322" s="56"/>
      <c r="CV1322" s="56"/>
      <c r="CW1322" s="56"/>
      <c r="CX1322" s="56"/>
      <c r="CY1322" s="56"/>
      <c r="CZ1322" s="56"/>
      <c r="DA1322" s="56"/>
      <c r="DB1322" s="56"/>
      <c r="DC1322" s="56"/>
      <c r="DD1322" s="56"/>
      <c r="DE1322" s="56"/>
      <c r="DF1322" s="56"/>
      <c r="DG1322" s="56"/>
      <c r="DH1322" s="56"/>
      <c r="DI1322" s="56"/>
      <c r="DJ1322" s="56"/>
      <c r="DK1322" s="56"/>
      <c r="DL1322" s="56"/>
      <c r="DM1322" s="56"/>
      <c r="DN1322" s="56"/>
      <c r="DO1322" s="56"/>
      <c r="DP1322" s="56"/>
      <c r="DQ1322" s="56"/>
      <c r="DR1322" s="56"/>
      <c r="DS1322" s="56"/>
      <c r="DT1322" s="56"/>
      <c r="DU1322" s="56"/>
      <c r="DV1322" s="56"/>
      <c r="DW1322" s="56"/>
      <c r="DX1322" s="56"/>
      <c r="DY1322" s="56"/>
      <c r="DZ1322" s="56"/>
      <c r="EA1322" s="56"/>
      <c r="EB1322" s="56"/>
      <c r="EC1322" s="56"/>
      <c r="ED1322" s="56"/>
      <c r="EE1322" s="56"/>
      <c r="EF1322" s="56"/>
      <c r="EG1322" s="56"/>
      <c r="EH1322" s="56"/>
      <c r="EI1322" s="56"/>
      <c r="EJ1322" s="56"/>
      <c r="EK1322" s="56"/>
      <c r="EL1322" s="56"/>
      <c r="EM1322" s="56"/>
      <c r="EN1322" s="56"/>
      <c r="EO1322" s="56"/>
      <c r="EP1322" s="56"/>
      <c r="EQ1322" s="56"/>
      <c r="ER1322" s="56"/>
      <c r="ES1322" s="56"/>
      <c r="ET1322" s="56"/>
      <c r="EU1322" s="56"/>
      <c r="EV1322" s="56"/>
      <c r="EW1322" s="56"/>
      <c r="EX1322" s="56"/>
      <c r="EY1322" s="56"/>
      <c r="EZ1322" s="56"/>
      <c r="FA1322" s="56"/>
      <c r="FB1322" s="56"/>
      <c r="FC1322" s="56"/>
      <c r="FD1322" s="56"/>
      <c r="FE1322" s="56"/>
      <c r="FF1322" s="56"/>
      <c r="FG1322" s="56"/>
      <c r="FH1322" s="56"/>
      <c r="FI1322" s="56"/>
      <c r="FJ1322" s="56"/>
      <c r="FK1322" s="56"/>
      <c r="FL1322" s="56"/>
      <c r="FM1322" s="56"/>
      <c r="FN1322" s="56"/>
      <c r="FO1322" s="56"/>
      <c r="FP1322" s="56"/>
      <c r="FQ1322" s="56"/>
      <c r="FR1322" s="56"/>
      <c r="FS1322" s="56"/>
      <c r="FT1322" s="56"/>
      <c r="FU1322" s="56"/>
      <c r="FV1322" s="56"/>
      <c r="FW1322" s="56"/>
      <c r="FX1322" s="56"/>
      <c r="FY1322" s="56"/>
      <c r="FZ1322" s="56"/>
      <c r="GA1322" s="56"/>
      <c r="GB1322" s="56"/>
      <c r="GC1322" s="56"/>
      <c r="GD1322" s="56"/>
      <c r="GE1322" s="56"/>
      <c r="GF1322" s="56"/>
      <c r="GG1322" s="56"/>
      <c r="GH1322" s="56"/>
      <c r="GI1322" s="56"/>
      <c r="GJ1322" s="56"/>
      <c r="GK1322" s="56"/>
      <c r="GL1322" s="56"/>
      <c r="GM1322" s="56"/>
      <c r="GN1322" s="56"/>
      <c r="GO1322" s="56"/>
      <c r="GP1322" s="56"/>
      <c r="GQ1322" s="56"/>
      <c r="GR1322" s="56"/>
      <c r="GS1322" s="56"/>
      <c r="GT1322" s="56"/>
      <c r="GU1322" s="56"/>
      <c r="GV1322" s="56"/>
      <c r="GW1322" s="56"/>
      <c r="GX1322" s="56"/>
      <c r="GY1322" s="56"/>
      <c r="GZ1322" s="56"/>
      <c r="HA1322" s="56"/>
      <c r="HB1322" s="56"/>
      <c r="HC1322" s="56"/>
      <c r="HD1322" s="56"/>
      <c r="HE1322" s="56"/>
      <c r="HF1322" s="56"/>
      <c r="HG1322" s="56"/>
      <c r="HH1322" s="56"/>
      <c r="HI1322" s="56"/>
      <c r="HJ1322" s="56"/>
      <c r="HK1322" s="56"/>
      <c r="HL1322" s="56"/>
      <c r="HM1322" s="56"/>
    </row>
    <row r="1323" spans="2:221" x14ac:dyDescent="0.25">
      <c r="B1323" s="56"/>
      <c r="C1323" s="56"/>
      <c r="D1323" s="56"/>
      <c r="E1323" s="56"/>
      <c r="F1323" s="56"/>
      <c r="G1323" s="56"/>
      <c r="H1323" s="56"/>
      <c r="I1323" s="56"/>
      <c r="J1323" s="56"/>
      <c r="K1323" s="56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  <c r="AY1323" s="56"/>
      <c r="AZ1323" s="56"/>
      <c r="BA1323" s="56"/>
      <c r="BB1323" s="56"/>
      <c r="BC1323" s="56"/>
      <c r="BD1323" s="56"/>
      <c r="BE1323" s="56"/>
      <c r="BF1323" s="56"/>
      <c r="BG1323" s="56"/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  <c r="BU1323" s="56"/>
      <c r="BV1323" s="56"/>
      <c r="BW1323" s="56"/>
      <c r="BX1323" s="56"/>
      <c r="BY1323" s="56"/>
      <c r="BZ1323" s="56"/>
      <c r="CA1323" s="56"/>
      <c r="CB1323" s="56"/>
      <c r="CC1323" s="56"/>
      <c r="CD1323" s="56"/>
      <c r="CE1323" s="56"/>
      <c r="CF1323" s="56"/>
      <c r="CG1323" s="56"/>
      <c r="CH1323" s="56"/>
      <c r="CI1323" s="56"/>
      <c r="CJ1323" s="56"/>
      <c r="CK1323" s="56"/>
      <c r="CL1323" s="56"/>
      <c r="CM1323" s="56"/>
      <c r="CN1323" s="56"/>
      <c r="CO1323" s="56"/>
      <c r="CP1323" s="56"/>
      <c r="CQ1323" s="56"/>
      <c r="CR1323" s="56"/>
      <c r="CS1323" s="56"/>
      <c r="CT1323" s="56"/>
      <c r="CU1323" s="56"/>
      <c r="CV1323" s="56"/>
      <c r="CW1323" s="56"/>
      <c r="CX1323" s="56"/>
      <c r="CY1323" s="56"/>
      <c r="CZ1323" s="56"/>
      <c r="DA1323" s="56"/>
      <c r="DB1323" s="56"/>
      <c r="DC1323" s="56"/>
      <c r="DD1323" s="56"/>
      <c r="DE1323" s="56"/>
      <c r="DF1323" s="56"/>
      <c r="DG1323" s="56"/>
      <c r="DH1323" s="56"/>
      <c r="DI1323" s="56"/>
      <c r="DJ1323" s="56"/>
      <c r="DK1323" s="56"/>
      <c r="DL1323" s="56"/>
      <c r="DM1323" s="56"/>
      <c r="DN1323" s="56"/>
      <c r="DO1323" s="56"/>
      <c r="DP1323" s="56"/>
      <c r="DQ1323" s="56"/>
      <c r="DR1323" s="56"/>
      <c r="DS1323" s="56"/>
      <c r="DT1323" s="56"/>
      <c r="DU1323" s="56"/>
      <c r="DV1323" s="56"/>
      <c r="DW1323" s="56"/>
      <c r="DX1323" s="56"/>
      <c r="DY1323" s="56"/>
      <c r="DZ1323" s="56"/>
      <c r="EA1323" s="56"/>
      <c r="EB1323" s="56"/>
      <c r="EC1323" s="56"/>
      <c r="ED1323" s="56"/>
      <c r="EE1323" s="56"/>
      <c r="EF1323" s="56"/>
      <c r="EG1323" s="56"/>
      <c r="EH1323" s="56"/>
      <c r="EI1323" s="56"/>
      <c r="EJ1323" s="56"/>
      <c r="EK1323" s="56"/>
      <c r="EL1323" s="56"/>
      <c r="EM1323" s="56"/>
      <c r="EN1323" s="56"/>
      <c r="EO1323" s="56"/>
      <c r="EP1323" s="56"/>
      <c r="EQ1323" s="56"/>
      <c r="ER1323" s="56"/>
      <c r="ES1323" s="56"/>
      <c r="ET1323" s="56"/>
      <c r="EU1323" s="56"/>
      <c r="EV1323" s="56"/>
      <c r="EW1323" s="56"/>
      <c r="EX1323" s="56"/>
      <c r="EY1323" s="56"/>
      <c r="EZ1323" s="56"/>
      <c r="FA1323" s="56"/>
      <c r="FB1323" s="56"/>
      <c r="FC1323" s="56"/>
      <c r="FD1323" s="56"/>
      <c r="FE1323" s="56"/>
      <c r="FF1323" s="56"/>
      <c r="FG1323" s="56"/>
      <c r="FH1323" s="56"/>
      <c r="FI1323" s="56"/>
      <c r="FJ1323" s="56"/>
      <c r="FK1323" s="56"/>
      <c r="FL1323" s="56"/>
      <c r="FM1323" s="56"/>
      <c r="FN1323" s="56"/>
      <c r="FO1323" s="56"/>
      <c r="FP1323" s="56"/>
      <c r="FQ1323" s="56"/>
      <c r="FR1323" s="56"/>
      <c r="FS1323" s="56"/>
      <c r="FT1323" s="56"/>
      <c r="FU1323" s="56"/>
      <c r="FV1323" s="56"/>
      <c r="FW1323" s="56"/>
      <c r="FX1323" s="56"/>
      <c r="FY1323" s="56"/>
      <c r="FZ1323" s="56"/>
      <c r="GA1323" s="56"/>
      <c r="GB1323" s="56"/>
      <c r="GC1323" s="56"/>
      <c r="GD1323" s="56"/>
      <c r="GE1323" s="56"/>
      <c r="GF1323" s="56"/>
      <c r="GG1323" s="56"/>
      <c r="GH1323" s="56"/>
      <c r="GI1323" s="56"/>
      <c r="GJ1323" s="56"/>
      <c r="GK1323" s="56"/>
      <c r="GL1323" s="56"/>
      <c r="GM1323" s="56"/>
      <c r="GN1323" s="56"/>
      <c r="GO1323" s="56"/>
      <c r="GP1323" s="56"/>
      <c r="GQ1323" s="56"/>
      <c r="GR1323" s="56"/>
      <c r="GS1323" s="56"/>
      <c r="GT1323" s="56"/>
      <c r="GU1323" s="56"/>
      <c r="GV1323" s="56"/>
      <c r="GW1323" s="56"/>
      <c r="GX1323" s="56"/>
      <c r="GY1323" s="56"/>
      <c r="GZ1323" s="56"/>
      <c r="HA1323" s="56"/>
      <c r="HB1323" s="56"/>
      <c r="HC1323" s="56"/>
      <c r="HD1323" s="56"/>
      <c r="HE1323" s="56"/>
      <c r="HF1323" s="56"/>
      <c r="HG1323" s="56"/>
      <c r="HH1323" s="56"/>
      <c r="HI1323" s="56"/>
      <c r="HJ1323" s="56"/>
      <c r="HK1323" s="56"/>
      <c r="HL1323" s="56"/>
      <c r="HM1323" s="56"/>
    </row>
    <row r="1324" spans="2:221" x14ac:dyDescent="0.25">
      <c r="B1324" s="56"/>
      <c r="C1324" s="56"/>
      <c r="D1324" s="56"/>
      <c r="E1324" s="56"/>
      <c r="F1324" s="56"/>
      <c r="G1324" s="56"/>
      <c r="H1324" s="56"/>
      <c r="I1324" s="56"/>
      <c r="J1324" s="56"/>
      <c r="K1324" s="56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  <c r="AY1324" s="56"/>
      <c r="AZ1324" s="56"/>
      <c r="BA1324" s="56"/>
      <c r="BB1324" s="56"/>
      <c r="BC1324" s="56"/>
      <c r="BD1324" s="56"/>
      <c r="BE1324" s="56"/>
      <c r="BF1324" s="56"/>
      <c r="BG1324" s="56"/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  <c r="BU1324" s="56"/>
      <c r="BV1324" s="56"/>
      <c r="BW1324" s="56"/>
      <c r="BX1324" s="56"/>
      <c r="BY1324" s="56"/>
      <c r="BZ1324" s="56"/>
      <c r="CA1324" s="56"/>
      <c r="CB1324" s="56"/>
      <c r="CC1324" s="56"/>
      <c r="CD1324" s="56"/>
      <c r="CE1324" s="56"/>
      <c r="CF1324" s="56"/>
      <c r="CG1324" s="56"/>
      <c r="CH1324" s="56"/>
      <c r="CI1324" s="56"/>
      <c r="CJ1324" s="56"/>
      <c r="CK1324" s="56"/>
      <c r="CL1324" s="56"/>
      <c r="CM1324" s="56"/>
      <c r="CN1324" s="56"/>
      <c r="CO1324" s="56"/>
      <c r="CP1324" s="56"/>
      <c r="CQ1324" s="56"/>
      <c r="CR1324" s="56"/>
      <c r="CS1324" s="56"/>
      <c r="CT1324" s="56"/>
      <c r="CU1324" s="56"/>
      <c r="CV1324" s="56"/>
      <c r="CW1324" s="56"/>
      <c r="CX1324" s="56"/>
      <c r="CY1324" s="56"/>
      <c r="CZ1324" s="56"/>
      <c r="DA1324" s="56"/>
      <c r="DB1324" s="56"/>
      <c r="DC1324" s="56"/>
      <c r="DD1324" s="56"/>
      <c r="DE1324" s="56"/>
      <c r="DF1324" s="56"/>
      <c r="DG1324" s="56"/>
      <c r="DH1324" s="56"/>
      <c r="DI1324" s="56"/>
      <c r="DJ1324" s="56"/>
      <c r="DK1324" s="56"/>
      <c r="DL1324" s="56"/>
      <c r="DM1324" s="56"/>
      <c r="DN1324" s="56"/>
      <c r="DO1324" s="56"/>
      <c r="DP1324" s="56"/>
      <c r="DQ1324" s="56"/>
      <c r="DR1324" s="56"/>
      <c r="DS1324" s="56"/>
      <c r="DT1324" s="56"/>
      <c r="DU1324" s="56"/>
      <c r="DV1324" s="56"/>
      <c r="DW1324" s="56"/>
      <c r="DX1324" s="56"/>
      <c r="DY1324" s="56"/>
      <c r="DZ1324" s="56"/>
      <c r="EA1324" s="56"/>
      <c r="EB1324" s="56"/>
      <c r="EC1324" s="56"/>
      <c r="ED1324" s="56"/>
      <c r="EE1324" s="56"/>
      <c r="EF1324" s="56"/>
      <c r="EG1324" s="56"/>
      <c r="EH1324" s="56"/>
      <c r="EI1324" s="56"/>
      <c r="EJ1324" s="56"/>
      <c r="EK1324" s="56"/>
      <c r="EL1324" s="56"/>
      <c r="EM1324" s="56"/>
      <c r="EN1324" s="56"/>
      <c r="EO1324" s="56"/>
      <c r="EP1324" s="56"/>
      <c r="EQ1324" s="56"/>
      <c r="ER1324" s="56"/>
      <c r="ES1324" s="56"/>
      <c r="ET1324" s="56"/>
      <c r="EU1324" s="56"/>
      <c r="EV1324" s="56"/>
      <c r="EW1324" s="56"/>
      <c r="EX1324" s="56"/>
      <c r="EY1324" s="56"/>
      <c r="EZ1324" s="56"/>
      <c r="FA1324" s="56"/>
      <c r="FB1324" s="56"/>
      <c r="FC1324" s="56"/>
      <c r="FD1324" s="56"/>
      <c r="FE1324" s="56"/>
      <c r="FF1324" s="56"/>
      <c r="FG1324" s="56"/>
      <c r="FH1324" s="56"/>
      <c r="FI1324" s="56"/>
      <c r="FJ1324" s="56"/>
      <c r="FK1324" s="56"/>
      <c r="FL1324" s="56"/>
      <c r="FM1324" s="56"/>
      <c r="FN1324" s="56"/>
      <c r="FO1324" s="56"/>
      <c r="FP1324" s="56"/>
      <c r="FQ1324" s="56"/>
      <c r="FR1324" s="56"/>
      <c r="FS1324" s="56"/>
      <c r="FT1324" s="56"/>
      <c r="FU1324" s="56"/>
      <c r="FV1324" s="56"/>
      <c r="FW1324" s="56"/>
      <c r="FX1324" s="56"/>
      <c r="FY1324" s="56"/>
      <c r="FZ1324" s="56"/>
      <c r="GA1324" s="56"/>
      <c r="GB1324" s="56"/>
      <c r="GC1324" s="56"/>
      <c r="GD1324" s="56"/>
      <c r="GE1324" s="56"/>
      <c r="GF1324" s="56"/>
      <c r="GG1324" s="56"/>
      <c r="GH1324" s="56"/>
      <c r="GI1324" s="56"/>
      <c r="GJ1324" s="56"/>
      <c r="GK1324" s="56"/>
      <c r="GL1324" s="56"/>
      <c r="GM1324" s="56"/>
      <c r="GN1324" s="56"/>
      <c r="GO1324" s="56"/>
      <c r="GP1324" s="56"/>
      <c r="GQ1324" s="56"/>
      <c r="GR1324" s="56"/>
      <c r="GS1324" s="56"/>
      <c r="GT1324" s="56"/>
      <c r="GU1324" s="56"/>
      <c r="GV1324" s="56"/>
      <c r="GW1324" s="56"/>
      <c r="GX1324" s="56"/>
      <c r="GY1324" s="56"/>
      <c r="GZ1324" s="56"/>
      <c r="HA1324" s="56"/>
      <c r="HB1324" s="56"/>
      <c r="HC1324" s="56"/>
      <c r="HD1324" s="56"/>
      <c r="HE1324" s="56"/>
      <c r="HF1324" s="56"/>
      <c r="HG1324" s="56"/>
      <c r="HH1324" s="56"/>
      <c r="HI1324" s="56"/>
      <c r="HJ1324" s="56"/>
      <c r="HK1324" s="56"/>
      <c r="HL1324" s="56"/>
      <c r="HM1324" s="56"/>
    </row>
    <row r="1325" spans="2:221" x14ac:dyDescent="0.25"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/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  <c r="BU1325" s="56"/>
      <c r="BV1325" s="56"/>
      <c r="BW1325" s="56"/>
      <c r="BX1325" s="56"/>
      <c r="BY1325" s="56"/>
      <c r="BZ1325" s="56"/>
      <c r="CA1325" s="56"/>
      <c r="CB1325" s="56"/>
      <c r="CC1325" s="56"/>
      <c r="CD1325" s="56"/>
      <c r="CE1325" s="56"/>
      <c r="CF1325" s="56"/>
      <c r="CG1325" s="56"/>
      <c r="CH1325" s="56"/>
      <c r="CI1325" s="56"/>
      <c r="CJ1325" s="56"/>
      <c r="CK1325" s="56"/>
      <c r="CL1325" s="56"/>
      <c r="CM1325" s="56"/>
      <c r="CN1325" s="56"/>
      <c r="CO1325" s="56"/>
      <c r="CP1325" s="56"/>
      <c r="CQ1325" s="56"/>
      <c r="CR1325" s="56"/>
      <c r="CS1325" s="56"/>
      <c r="CT1325" s="56"/>
      <c r="CU1325" s="56"/>
      <c r="CV1325" s="56"/>
      <c r="CW1325" s="56"/>
      <c r="CX1325" s="56"/>
      <c r="CY1325" s="56"/>
      <c r="CZ1325" s="56"/>
      <c r="DA1325" s="56"/>
      <c r="DB1325" s="56"/>
      <c r="DC1325" s="56"/>
      <c r="DD1325" s="56"/>
      <c r="DE1325" s="56"/>
      <c r="DF1325" s="56"/>
      <c r="DG1325" s="56"/>
      <c r="DH1325" s="56"/>
      <c r="DI1325" s="56"/>
      <c r="DJ1325" s="56"/>
      <c r="DK1325" s="56"/>
      <c r="DL1325" s="56"/>
      <c r="DM1325" s="56"/>
      <c r="DN1325" s="56"/>
      <c r="DO1325" s="56"/>
      <c r="DP1325" s="56"/>
      <c r="DQ1325" s="56"/>
      <c r="DR1325" s="56"/>
      <c r="DS1325" s="56"/>
      <c r="DT1325" s="56"/>
      <c r="DU1325" s="56"/>
      <c r="DV1325" s="56"/>
      <c r="DW1325" s="56"/>
      <c r="DX1325" s="56"/>
      <c r="DY1325" s="56"/>
      <c r="DZ1325" s="56"/>
      <c r="EA1325" s="56"/>
      <c r="EB1325" s="56"/>
      <c r="EC1325" s="56"/>
      <c r="ED1325" s="56"/>
      <c r="EE1325" s="56"/>
      <c r="EF1325" s="56"/>
      <c r="EG1325" s="56"/>
      <c r="EH1325" s="56"/>
      <c r="EI1325" s="56"/>
      <c r="EJ1325" s="56"/>
      <c r="EK1325" s="56"/>
      <c r="EL1325" s="56"/>
      <c r="EM1325" s="56"/>
      <c r="EN1325" s="56"/>
      <c r="EO1325" s="56"/>
      <c r="EP1325" s="56"/>
      <c r="EQ1325" s="56"/>
      <c r="ER1325" s="56"/>
      <c r="ES1325" s="56"/>
      <c r="ET1325" s="56"/>
      <c r="EU1325" s="56"/>
      <c r="EV1325" s="56"/>
      <c r="EW1325" s="56"/>
      <c r="EX1325" s="56"/>
      <c r="EY1325" s="56"/>
      <c r="EZ1325" s="56"/>
      <c r="FA1325" s="56"/>
      <c r="FB1325" s="56"/>
      <c r="FC1325" s="56"/>
      <c r="FD1325" s="56"/>
      <c r="FE1325" s="56"/>
      <c r="FF1325" s="56"/>
      <c r="FG1325" s="56"/>
      <c r="FH1325" s="56"/>
      <c r="FI1325" s="56"/>
      <c r="FJ1325" s="56"/>
      <c r="FK1325" s="56"/>
      <c r="FL1325" s="56"/>
      <c r="FM1325" s="56"/>
      <c r="FN1325" s="56"/>
      <c r="FO1325" s="56"/>
      <c r="FP1325" s="56"/>
      <c r="FQ1325" s="56"/>
      <c r="FR1325" s="56"/>
      <c r="FS1325" s="56"/>
      <c r="FT1325" s="56"/>
      <c r="FU1325" s="56"/>
      <c r="FV1325" s="56"/>
      <c r="FW1325" s="56"/>
      <c r="FX1325" s="56"/>
      <c r="FY1325" s="56"/>
      <c r="FZ1325" s="56"/>
      <c r="GA1325" s="56"/>
      <c r="GB1325" s="56"/>
      <c r="GC1325" s="56"/>
      <c r="GD1325" s="56"/>
      <c r="GE1325" s="56"/>
      <c r="GF1325" s="56"/>
      <c r="GG1325" s="56"/>
      <c r="GH1325" s="56"/>
      <c r="GI1325" s="56"/>
      <c r="GJ1325" s="56"/>
      <c r="GK1325" s="56"/>
      <c r="GL1325" s="56"/>
      <c r="GM1325" s="56"/>
      <c r="GN1325" s="56"/>
      <c r="GO1325" s="56"/>
      <c r="GP1325" s="56"/>
      <c r="GQ1325" s="56"/>
      <c r="GR1325" s="56"/>
      <c r="GS1325" s="56"/>
      <c r="GT1325" s="56"/>
      <c r="GU1325" s="56"/>
      <c r="GV1325" s="56"/>
      <c r="GW1325" s="56"/>
      <c r="GX1325" s="56"/>
      <c r="GY1325" s="56"/>
      <c r="GZ1325" s="56"/>
      <c r="HA1325" s="56"/>
      <c r="HB1325" s="56"/>
      <c r="HC1325" s="56"/>
      <c r="HD1325" s="56"/>
      <c r="HE1325" s="56"/>
      <c r="HF1325" s="56"/>
      <c r="HG1325" s="56"/>
      <c r="HH1325" s="56"/>
      <c r="HI1325" s="56"/>
      <c r="HJ1325" s="56"/>
      <c r="HK1325" s="56"/>
      <c r="HL1325" s="56"/>
      <c r="HM1325" s="56"/>
    </row>
    <row r="1326" spans="2:221" x14ac:dyDescent="0.25">
      <c r="B1326" s="56"/>
      <c r="C1326" s="56"/>
      <c r="D1326" s="56"/>
      <c r="E1326" s="56"/>
      <c r="F1326" s="56"/>
      <c r="G1326" s="56"/>
      <c r="H1326" s="56"/>
      <c r="I1326" s="56"/>
      <c r="J1326" s="56"/>
      <c r="K1326" s="56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  <c r="BU1326" s="56"/>
      <c r="BV1326" s="56"/>
      <c r="BW1326" s="56"/>
      <c r="BX1326" s="56"/>
      <c r="BY1326" s="56"/>
      <c r="BZ1326" s="56"/>
      <c r="CA1326" s="56"/>
      <c r="CB1326" s="56"/>
      <c r="CC1326" s="56"/>
      <c r="CD1326" s="56"/>
      <c r="CE1326" s="56"/>
      <c r="CF1326" s="56"/>
      <c r="CG1326" s="56"/>
      <c r="CH1326" s="56"/>
      <c r="CI1326" s="56"/>
      <c r="CJ1326" s="56"/>
      <c r="CK1326" s="56"/>
      <c r="CL1326" s="56"/>
      <c r="CM1326" s="56"/>
      <c r="CN1326" s="56"/>
      <c r="CO1326" s="56"/>
      <c r="CP1326" s="56"/>
      <c r="CQ1326" s="56"/>
      <c r="CR1326" s="56"/>
      <c r="CS1326" s="56"/>
      <c r="CT1326" s="56"/>
      <c r="CU1326" s="56"/>
      <c r="CV1326" s="56"/>
      <c r="CW1326" s="56"/>
      <c r="CX1326" s="56"/>
      <c r="CY1326" s="56"/>
      <c r="CZ1326" s="56"/>
      <c r="DA1326" s="56"/>
      <c r="DB1326" s="56"/>
      <c r="DC1326" s="56"/>
      <c r="DD1326" s="56"/>
      <c r="DE1326" s="56"/>
      <c r="DF1326" s="56"/>
      <c r="DG1326" s="56"/>
      <c r="DH1326" s="56"/>
      <c r="DI1326" s="56"/>
      <c r="DJ1326" s="56"/>
      <c r="DK1326" s="56"/>
      <c r="DL1326" s="56"/>
      <c r="DM1326" s="56"/>
      <c r="DN1326" s="56"/>
      <c r="DO1326" s="56"/>
      <c r="DP1326" s="56"/>
      <c r="DQ1326" s="56"/>
      <c r="DR1326" s="56"/>
      <c r="DS1326" s="56"/>
      <c r="DT1326" s="56"/>
      <c r="DU1326" s="56"/>
      <c r="DV1326" s="56"/>
      <c r="DW1326" s="56"/>
      <c r="DX1326" s="56"/>
      <c r="DY1326" s="56"/>
      <c r="DZ1326" s="56"/>
      <c r="EA1326" s="56"/>
      <c r="EB1326" s="56"/>
      <c r="EC1326" s="56"/>
      <c r="ED1326" s="56"/>
      <c r="EE1326" s="56"/>
      <c r="EF1326" s="56"/>
      <c r="EG1326" s="56"/>
      <c r="EH1326" s="56"/>
      <c r="EI1326" s="56"/>
      <c r="EJ1326" s="56"/>
      <c r="EK1326" s="56"/>
      <c r="EL1326" s="56"/>
      <c r="EM1326" s="56"/>
      <c r="EN1326" s="56"/>
      <c r="EO1326" s="56"/>
      <c r="EP1326" s="56"/>
      <c r="EQ1326" s="56"/>
      <c r="ER1326" s="56"/>
      <c r="ES1326" s="56"/>
      <c r="ET1326" s="56"/>
      <c r="EU1326" s="56"/>
      <c r="EV1326" s="56"/>
      <c r="EW1326" s="56"/>
      <c r="EX1326" s="56"/>
      <c r="EY1326" s="56"/>
      <c r="EZ1326" s="56"/>
      <c r="FA1326" s="56"/>
      <c r="FB1326" s="56"/>
      <c r="FC1326" s="56"/>
      <c r="FD1326" s="56"/>
      <c r="FE1326" s="56"/>
      <c r="FF1326" s="56"/>
      <c r="FG1326" s="56"/>
      <c r="FH1326" s="56"/>
      <c r="FI1326" s="56"/>
      <c r="FJ1326" s="56"/>
      <c r="FK1326" s="56"/>
      <c r="FL1326" s="56"/>
      <c r="FM1326" s="56"/>
      <c r="FN1326" s="56"/>
      <c r="FO1326" s="56"/>
      <c r="FP1326" s="56"/>
      <c r="FQ1326" s="56"/>
      <c r="FR1326" s="56"/>
      <c r="FS1326" s="56"/>
      <c r="FT1326" s="56"/>
      <c r="FU1326" s="56"/>
      <c r="FV1326" s="56"/>
      <c r="FW1326" s="56"/>
      <c r="FX1326" s="56"/>
      <c r="FY1326" s="56"/>
      <c r="FZ1326" s="56"/>
      <c r="GA1326" s="56"/>
      <c r="GB1326" s="56"/>
      <c r="GC1326" s="56"/>
      <c r="GD1326" s="56"/>
      <c r="GE1326" s="56"/>
      <c r="GF1326" s="56"/>
      <c r="GG1326" s="56"/>
      <c r="GH1326" s="56"/>
      <c r="GI1326" s="56"/>
      <c r="GJ1326" s="56"/>
      <c r="GK1326" s="56"/>
      <c r="GL1326" s="56"/>
      <c r="GM1326" s="56"/>
      <c r="GN1326" s="56"/>
      <c r="GO1326" s="56"/>
      <c r="GP1326" s="56"/>
      <c r="GQ1326" s="56"/>
      <c r="GR1326" s="56"/>
      <c r="GS1326" s="56"/>
      <c r="GT1326" s="56"/>
      <c r="GU1326" s="56"/>
      <c r="GV1326" s="56"/>
      <c r="GW1326" s="56"/>
      <c r="GX1326" s="56"/>
      <c r="GY1326" s="56"/>
      <c r="GZ1326" s="56"/>
      <c r="HA1326" s="56"/>
      <c r="HB1326" s="56"/>
      <c r="HC1326" s="56"/>
      <c r="HD1326" s="56"/>
      <c r="HE1326" s="56"/>
      <c r="HF1326" s="56"/>
      <c r="HG1326" s="56"/>
      <c r="HH1326" s="56"/>
      <c r="HI1326" s="56"/>
      <c r="HJ1326" s="56"/>
      <c r="HK1326" s="56"/>
      <c r="HL1326" s="56"/>
      <c r="HM1326" s="56"/>
    </row>
    <row r="1327" spans="2:221" x14ac:dyDescent="0.25">
      <c r="B1327" s="56"/>
      <c r="C1327" s="56"/>
      <c r="D1327" s="56"/>
      <c r="E1327" s="56"/>
      <c r="F1327" s="56"/>
      <c r="G1327" s="56"/>
      <c r="H1327" s="56"/>
      <c r="I1327" s="56"/>
      <c r="J1327" s="56"/>
      <c r="K1327" s="56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  <c r="AY1327" s="56"/>
      <c r="AZ1327" s="56"/>
      <c r="BA1327" s="56"/>
      <c r="BB1327" s="56"/>
      <c r="BC1327" s="56"/>
      <c r="BD1327" s="56"/>
      <c r="BE1327" s="56"/>
      <c r="BF1327" s="56"/>
      <c r="BG1327" s="56"/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  <c r="BU1327" s="56"/>
      <c r="BV1327" s="56"/>
      <c r="BW1327" s="56"/>
      <c r="BX1327" s="56"/>
      <c r="BY1327" s="56"/>
      <c r="BZ1327" s="56"/>
      <c r="CA1327" s="56"/>
      <c r="CB1327" s="56"/>
      <c r="CC1327" s="56"/>
      <c r="CD1327" s="56"/>
      <c r="CE1327" s="56"/>
      <c r="CF1327" s="56"/>
      <c r="CG1327" s="56"/>
      <c r="CH1327" s="56"/>
      <c r="CI1327" s="56"/>
      <c r="CJ1327" s="56"/>
      <c r="CK1327" s="56"/>
      <c r="CL1327" s="56"/>
      <c r="CM1327" s="56"/>
      <c r="CN1327" s="56"/>
      <c r="CO1327" s="56"/>
      <c r="CP1327" s="56"/>
      <c r="CQ1327" s="56"/>
      <c r="CR1327" s="56"/>
      <c r="CS1327" s="56"/>
      <c r="CT1327" s="56"/>
      <c r="CU1327" s="56"/>
      <c r="CV1327" s="56"/>
      <c r="CW1327" s="56"/>
      <c r="CX1327" s="56"/>
      <c r="CY1327" s="56"/>
      <c r="CZ1327" s="56"/>
      <c r="DA1327" s="56"/>
      <c r="DB1327" s="56"/>
      <c r="DC1327" s="56"/>
      <c r="DD1327" s="56"/>
      <c r="DE1327" s="56"/>
      <c r="DF1327" s="56"/>
      <c r="DG1327" s="56"/>
      <c r="DH1327" s="56"/>
      <c r="DI1327" s="56"/>
      <c r="DJ1327" s="56"/>
      <c r="DK1327" s="56"/>
      <c r="DL1327" s="56"/>
      <c r="DM1327" s="56"/>
      <c r="DN1327" s="56"/>
      <c r="DO1327" s="56"/>
      <c r="DP1327" s="56"/>
      <c r="DQ1327" s="56"/>
      <c r="DR1327" s="56"/>
      <c r="DS1327" s="56"/>
      <c r="DT1327" s="56"/>
      <c r="DU1327" s="56"/>
      <c r="DV1327" s="56"/>
      <c r="DW1327" s="56"/>
      <c r="DX1327" s="56"/>
      <c r="DY1327" s="56"/>
      <c r="DZ1327" s="56"/>
      <c r="EA1327" s="56"/>
      <c r="EB1327" s="56"/>
      <c r="EC1327" s="56"/>
      <c r="ED1327" s="56"/>
      <c r="EE1327" s="56"/>
      <c r="EF1327" s="56"/>
      <c r="EG1327" s="56"/>
      <c r="EH1327" s="56"/>
      <c r="EI1327" s="56"/>
      <c r="EJ1327" s="56"/>
      <c r="EK1327" s="56"/>
      <c r="EL1327" s="56"/>
      <c r="EM1327" s="56"/>
      <c r="EN1327" s="56"/>
      <c r="EO1327" s="56"/>
      <c r="EP1327" s="56"/>
      <c r="EQ1327" s="56"/>
      <c r="ER1327" s="56"/>
      <c r="ES1327" s="56"/>
      <c r="ET1327" s="56"/>
      <c r="EU1327" s="56"/>
      <c r="EV1327" s="56"/>
      <c r="EW1327" s="56"/>
      <c r="EX1327" s="56"/>
      <c r="EY1327" s="56"/>
      <c r="EZ1327" s="56"/>
      <c r="FA1327" s="56"/>
      <c r="FB1327" s="56"/>
      <c r="FC1327" s="56"/>
      <c r="FD1327" s="56"/>
      <c r="FE1327" s="56"/>
      <c r="FF1327" s="56"/>
      <c r="FG1327" s="56"/>
      <c r="FH1327" s="56"/>
      <c r="FI1327" s="56"/>
      <c r="FJ1327" s="56"/>
      <c r="FK1327" s="56"/>
      <c r="FL1327" s="56"/>
      <c r="FM1327" s="56"/>
      <c r="FN1327" s="56"/>
      <c r="FO1327" s="56"/>
      <c r="FP1327" s="56"/>
      <c r="FQ1327" s="56"/>
      <c r="FR1327" s="56"/>
      <c r="FS1327" s="56"/>
      <c r="FT1327" s="56"/>
      <c r="FU1327" s="56"/>
      <c r="FV1327" s="56"/>
      <c r="FW1327" s="56"/>
      <c r="FX1327" s="56"/>
      <c r="FY1327" s="56"/>
      <c r="FZ1327" s="56"/>
      <c r="GA1327" s="56"/>
      <c r="GB1327" s="56"/>
      <c r="GC1327" s="56"/>
      <c r="GD1327" s="56"/>
      <c r="GE1327" s="56"/>
      <c r="GF1327" s="56"/>
      <c r="GG1327" s="56"/>
      <c r="GH1327" s="56"/>
      <c r="GI1327" s="56"/>
      <c r="GJ1327" s="56"/>
      <c r="GK1327" s="56"/>
      <c r="GL1327" s="56"/>
      <c r="GM1327" s="56"/>
      <c r="GN1327" s="56"/>
      <c r="GO1327" s="56"/>
      <c r="GP1327" s="56"/>
      <c r="GQ1327" s="56"/>
      <c r="GR1327" s="56"/>
      <c r="GS1327" s="56"/>
      <c r="GT1327" s="56"/>
      <c r="GU1327" s="56"/>
      <c r="GV1327" s="56"/>
      <c r="GW1327" s="56"/>
      <c r="GX1327" s="56"/>
      <c r="GY1327" s="56"/>
      <c r="GZ1327" s="56"/>
      <c r="HA1327" s="56"/>
      <c r="HB1327" s="56"/>
      <c r="HC1327" s="56"/>
      <c r="HD1327" s="56"/>
      <c r="HE1327" s="56"/>
      <c r="HF1327" s="56"/>
      <c r="HG1327" s="56"/>
      <c r="HH1327" s="56"/>
      <c r="HI1327" s="56"/>
      <c r="HJ1327" s="56"/>
      <c r="HK1327" s="56"/>
      <c r="HL1327" s="56"/>
      <c r="HM1327" s="56"/>
    </row>
    <row r="1328" spans="2:221" x14ac:dyDescent="0.25">
      <c r="B1328" s="56"/>
      <c r="C1328" s="56"/>
      <c r="D1328" s="56"/>
      <c r="E1328" s="56"/>
      <c r="F1328" s="56"/>
      <c r="G1328" s="56"/>
      <c r="H1328" s="56"/>
      <c r="I1328" s="56"/>
      <c r="J1328" s="56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  <c r="AY1328" s="56"/>
      <c r="AZ1328" s="56"/>
      <c r="BA1328" s="56"/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  <c r="BU1328" s="56"/>
      <c r="BV1328" s="56"/>
      <c r="BW1328" s="56"/>
      <c r="BX1328" s="56"/>
      <c r="BY1328" s="56"/>
      <c r="BZ1328" s="56"/>
      <c r="CA1328" s="56"/>
      <c r="CB1328" s="56"/>
      <c r="CC1328" s="56"/>
      <c r="CD1328" s="56"/>
      <c r="CE1328" s="56"/>
      <c r="CF1328" s="56"/>
      <c r="CG1328" s="56"/>
      <c r="CH1328" s="56"/>
      <c r="CI1328" s="56"/>
      <c r="CJ1328" s="56"/>
      <c r="CK1328" s="56"/>
      <c r="CL1328" s="56"/>
      <c r="CM1328" s="56"/>
      <c r="CN1328" s="56"/>
      <c r="CO1328" s="56"/>
      <c r="CP1328" s="56"/>
      <c r="CQ1328" s="56"/>
      <c r="CR1328" s="56"/>
      <c r="CS1328" s="56"/>
      <c r="CT1328" s="56"/>
      <c r="CU1328" s="56"/>
      <c r="CV1328" s="56"/>
      <c r="CW1328" s="56"/>
      <c r="CX1328" s="56"/>
      <c r="CY1328" s="56"/>
      <c r="CZ1328" s="56"/>
      <c r="DA1328" s="56"/>
      <c r="DB1328" s="56"/>
      <c r="DC1328" s="56"/>
      <c r="DD1328" s="56"/>
      <c r="DE1328" s="56"/>
      <c r="DF1328" s="56"/>
      <c r="DG1328" s="56"/>
      <c r="DH1328" s="56"/>
      <c r="DI1328" s="56"/>
      <c r="DJ1328" s="56"/>
      <c r="DK1328" s="56"/>
      <c r="DL1328" s="56"/>
      <c r="DM1328" s="56"/>
      <c r="DN1328" s="56"/>
      <c r="DO1328" s="56"/>
      <c r="DP1328" s="56"/>
      <c r="DQ1328" s="56"/>
      <c r="DR1328" s="56"/>
      <c r="DS1328" s="56"/>
      <c r="DT1328" s="56"/>
      <c r="DU1328" s="56"/>
      <c r="DV1328" s="56"/>
      <c r="DW1328" s="56"/>
      <c r="DX1328" s="56"/>
      <c r="DY1328" s="56"/>
      <c r="DZ1328" s="56"/>
      <c r="EA1328" s="56"/>
      <c r="EB1328" s="56"/>
      <c r="EC1328" s="56"/>
      <c r="ED1328" s="56"/>
      <c r="EE1328" s="56"/>
      <c r="EF1328" s="56"/>
      <c r="EG1328" s="56"/>
      <c r="EH1328" s="56"/>
      <c r="EI1328" s="56"/>
      <c r="EJ1328" s="56"/>
      <c r="EK1328" s="56"/>
      <c r="EL1328" s="56"/>
      <c r="EM1328" s="56"/>
      <c r="EN1328" s="56"/>
      <c r="EO1328" s="56"/>
      <c r="EP1328" s="56"/>
      <c r="EQ1328" s="56"/>
      <c r="ER1328" s="56"/>
      <c r="ES1328" s="56"/>
      <c r="ET1328" s="56"/>
      <c r="EU1328" s="56"/>
      <c r="EV1328" s="56"/>
      <c r="EW1328" s="56"/>
      <c r="EX1328" s="56"/>
      <c r="EY1328" s="56"/>
      <c r="EZ1328" s="56"/>
      <c r="FA1328" s="56"/>
      <c r="FB1328" s="56"/>
      <c r="FC1328" s="56"/>
      <c r="FD1328" s="56"/>
      <c r="FE1328" s="56"/>
      <c r="FF1328" s="56"/>
      <c r="FG1328" s="56"/>
      <c r="FH1328" s="56"/>
      <c r="FI1328" s="56"/>
      <c r="FJ1328" s="56"/>
      <c r="FK1328" s="56"/>
      <c r="FL1328" s="56"/>
      <c r="FM1328" s="56"/>
      <c r="FN1328" s="56"/>
      <c r="FO1328" s="56"/>
      <c r="FP1328" s="56"/>
      <c r="FQ1328" s="56"/>
      <c r="FR1328" s="56"/>
      <c r="FS1328" s="56"/>
      <c r="FT1328" s="56"/>
      <c r="FU1328" s="56"/>
      <c r="FV1328" s="56"/>
      <c r="FW1328" s="56"/>
      <c r="FX1328" s="56"/>
      <c r="FY1328" s="56"/>
      <c r="FZ1328" s="56"/>
      <c r="GA1328" s="56"/>
      <c r="GB1328" s="56"/>
      <c r="GC1328" s="56"/>
      <c r="GD1328" s="56"/>
      <c r="GE1328" s="56"/>
      <c r="GF1328" s="56"/>
      <c r="GG1328" s="56"/>
      <c r="GH1328" s="56"/>
      <c r="GI1328" s="56"/>
      <c r="GJ1328" s="56"/>
      <c r="GK1328" s="56"/>
      <c r="GL1328" s="56"/>
      <c r="GM1328" s="56"/>
      <c r="GN1328" s="56"/>
      <c r="GO1328" s="56"/>
      <c r="GP1328" s="56"/>
      <c r="GQ1328" s="56"/>
      <c r="GR1328" s="56"/>
      <c r="GS1328" s="56"/>
      <c r="GT1328" s="56"/>
      <c r="GU1328" s="56"/>
      <c r="GV1328" s="56"/>
      <c r="GW1328" s="56"/>
      <c r="GX1328" s="56"/>
      <c r="GY1328" s="56"/>
      <c r="GZ1328" s="56"/>
      <c r="HA1328" s="56"/>
      <c r="HB1328" s="56"/>
      <c r="HC1328" s="56"/>
      <c r="HD1328" s="56"/>
      <c r="HE1328" s="56"/>
      <c r="HF1328" s="56"/>
      <c r="HG1328" s="56"/>
      <c r="HH1328" s="56"/>
      <c r="HI1328" s="56"/>
      <c r="HJ1328" s="56"/>
      <c r="HK1328" s="56"/>
      <c r="HL1328" s="56"/>
      <c r="HM1328" s="56"/>
    </row>
    <row r="1329" spans="2:221" x14ac:dyDescent="0.25">
      <c r="B1329" s="56"/>
      <c r="C1329" s="56"/>
      <c r="D1329" s="56"/>
      <c r="E1329" s="56"/>
      <c r="F1329" s="56"/>
      <c r="G1329" s="56"/>
      <c r="H1329" s="56"/>
      <c r="I1329" s="56"/>
      <c r="J1329" s="56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  <c r="AY1329" s="56"/>
      <c r="AZ1329" s="56"/>
      <c r="BA1329" s="56"/>
      <c r="BB1329" s="56"/>
      <c r="BC1329" s="56"/>
      <c r="BD1329" s="56"/>
      <c r="BE1329" s="56"/>
      <c r="BF1329" s="56"/>
      <c r="BG1329" s="56"/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  <c r="BU1329" s="56"/>
      <c r="BV1329" s="56"/>
      <c r="BW1329" s="56"/>
      <c r="BX1329" s="56"/>
      <c r="BY1329" s="56"/>
      <c r="BZ1329" s="56"/>
      <c r="CA1329" s="56"/>
      <c r="CB1329" s="56"/>
      <c r="CC1329" s="56"/>
      <c r="CD1329" s="56"/>
      <c r="CE1329" s="56"/>
      <c r="CF1329" s="56"/>
      <c r="CG1329" s="56"/>
      <c r="CH1329" s="56"/>
      <c r="CI1329" s="56"/>
      <c r="CJ1329" s="56"/>
      <c r="CK1329" s="56"/>
      <c r="CL1329" s="56"/>
      <c r="CM1329" s="56"/>
      <c r="CN1329" s="56"/>
      <c r="CO1329" s="56"/>
      <c r="CP1329" s="56"/>
      <c r="CQ1329" s="56"/>
      <c r="CR1329" s="56"/>
      <c r="CS1329" s="56"/>
      <c r="CT1329" s="56"/>
      <c r="CU1329" s="56"/>
      <c r="CV1329" s="56"/>
      <c r="CW1329" s="56"/>
      <c r="CX1329" s="56"/>
      <c r="CY1329" s="56"/>
      <c r="CZ1329" s="56"/>
      <c r="DA1329" s="56"/>
      <c r="DB1329" s="56"/>
      <c r="DC1329" s="56"/>
      <c r="DD1329" s="56"/>
      <c r="DE1329" s="56"/>
      <c r="DF1329" s="56"/>
      <c r="DG1329" s="56"/>
      <c r="DH1329" s="56"/>
      <c r="DI1329" s="56"/>
      <c r="DJ1329" s="56"/>
      <c r="DK1329" s="56"/>
      <c r="DL1329" s="56"/>
      <c r="DM1329" s="56"/>
      <c r="DN1329" s="56"/>
      <c r="DO1329" s="56"/>
      <c r="DP1329" s="56"/>
      <c r="DQ1329" s="56"/>
      <c r="DR1329" s="56"/>
      <c r="DS1329" s="56"/>
      <c r="DT1329" s="56"/>
      <c r="DU1329" s="56"/>
      <c r="DV1329" s="56"/>
      <c r="DW1329" s="56"/>
      <c r="DX1329" s="56"/>
      <c r="DY1329" s="56"/>
      <c r="DZ1329" s="56"/>
      <c r="EA1329" s="56"/>
      <c r="EB1329" s="56"/>
      <c r="EC1329" s="56"/>
      <c r="ED1329" s="56"/>
      <c r="EE1329" s="56"/>
      <c r="EF1329" s="56"/>
      <c r="EG1329" s="56"/>
      <c r="EH1329" s="56"/>
      <c r="EI1329" s="56"/>
      <c r="EJ1329" s="56"/>
      <c r="EK1329" s="56"/>
      <c r="EL1329" s="56"/>
      <c r="EM1329" s="56"/>
      <c r="EN1329" s="56"/>
      <c r="EO1329" s="56"/>
      <c r="EP1329" s="56"/>
      <c r="EQ1329" s="56"/>
      <c r="ER1329" s="56"/>
      <c r="ES1329" s="56"/>
      <c r="ET1329" s="56"/>
      <c r="EU1329" s="56"/>
      <c r="EV1329" s="56"/>
      <c r="EW1329" s="56"/>
      <c r="EX1329" s="56"/>
      <c r="EY1329" s="56"/>
      <c r="EZ1329" s="56"/>
      <c r="FA1329" s="56"/>
      <c r="FB1329" s="56"/>
      <c r="FC1329" s="56"/>
      <c r="FD1329" s="56"/>
      <c r="FE1329" s="56"/>
      <c r="FF1329" s="56"/>
      <c r="FG1329" s="56"/>
      <c r="FH1329" s="56"/>
      <c r="FI1329" s="56"/>
      <c r="FJ1329" s="56"/>
      <c r="FK1329" s="56"/>
      <c r="FL1329" s="56"/>
      <c r="FM1329" s="56"/>
      <c r="FN1329" s="56"/>
      <c r="FO1329" s="56"/>
      <c r="FP1329" s="56"/>
      <c r="FQ1329" s="56"/>
      <c r="FR1329" s="56"/>
      <c r="FS1329" s="56"/>
      <c r="FT1329" s="56"/>
      <c r="FU1329" s="56"/>
      <c r="FV1329" s="56"/>
      <c r="FW1329" s="56"/>
      <c r="FX1329" s="56"/>
      <c r="FY1329" s="56"/>
      <c r="FZ1329" s="56"/>
      <c r="GA1329" s="56"/>
      <c r="GB1329" s="56"/>
      <c r="GC1329" s="56"/>
      <c r="GD1329" s="56"/>
      <c r="GE1329" s="56"/>
      <c r="GF1329" s="56"/>
      <c r="GG1329" s="56"/>
      <c r="GH1329" s="56"/>
      <c r="GI1329" s="56"/>
      <c r="GJ1329" s="56"/>
      <c r="GK1329" s="56"/>
      <c r="GL1329" s="56"/>
      <c r="GM1329" s="56"/>
      <c r="GN1329" s="56"/>
      <c r="GO1329" s="56"/>
      <c r="GP1329" s="56"/>
      <c r="GQ1329" s="56"/>
      <c r="GR1329" s="56"/>
      <c r="GS1329" s="56"/>
      <c r="GT1329" s="56"/>
      <c r="GU1329" s="56"/>
      <c r="GV1329" s="56"/>
      <c r="GW1329" s="56"/>
      <c r="GX1329" s="56"/>
      <c r="GY1329" s="56"/>
      <c r="GZ1329" s="56"/>
      <c r="HA1329" s="56"/>
      <c r="HB1329" s="56"/>
      <c r="HC1329" s="56"/>
      <c r="HD1329" s="56"/>
      <c r="HE1329" s="56"/>
      <c r="HF1329" s="56"/>
      <c r="HG1329" s="56"/>
      <c r="HH1329" s="56"/>
      <c r="HI1329" s="56"/>
      <c r="HJ1329" s="56"/>
      <c r="HK1329" s="56"/>
      <c r="HL1329" s="56"/>
      <c r="HM1329" s="56"/>
    </row>
    <row r="1330" spans="2:221" x14ac:dyDescent="0.25">
      <c r="B1330" s="56"/>
      <c r="C1330" s="56"/>
      <c r="D1330" s="56"/>
      <c r="E1330" s="56"/>
      <c r="F1330" s="56"/>
      <c r="G1330" s="56"/>
      <c r="H1330" s="56"/>
      <c r="I1330" s="56"/>
      <c r="J1330" s="56"/>
      <c r="K1330" s="56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X1330" s="56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  <c r="AY1330" s="56"/>
      <c r="AZ1330" s="56"/>
      <c r="BA1330" s="56"/>
      <c r="BB1330" s="56"/>
      <c r="BC1330" s="56"/>
      <c r="BD1330" s="56"/>
      <c r="BE1330" s="56"/>
      <c r="BF1330" s="56"/>
      <c r="BG1330" s="56"/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  <c r="BU1330" s="56"/>
      <c r="BV1330" s="56"/>
      <c r="BW1330" s="56"/>
      <c r="BX1330" s="56"/>
      <c r="BY1330" s="56"/>
      <c r="BZ1330" s="56"/>
      <c r="CA1330" s="56"/>
      <c r="CB1330" s="56"/>
      <c r="CC1330" s="56"/>
      <c r="CD1330" s="56"/>
      <c r="CE1330" s="56"/>
      <c r="CF1330" s="56"/>
      <c r="CG1330" s="56"/>
      <c r="CH1330" s="56"/>
      <c r="CI1330" s="56"/>
      <c r="CJ1330" s="56"/>
      <c r="CK1330" s="56"/>
      <c r="CL1330" s="56"/>
      <c r="CM1330" s="56"/>
      <c r="CN1330" s="56"/>
      <c r="CO1330" s="56"/>
      <c r="CP1330" s="56"/>
      <c r="CQ1330" s="56"/>
      <c r="CR1330" s="56"/>
      <c r="CS1330" s="56"/>
      <c r="CT1330" s="56"/>
      <c r="CU1330" s="56"/>
      <c r="CV1330" s="56"/>
      <c r="CW1330" s="56"/>
      <c r="CX1330" s="56"/>
      <c r="CY1330" s="56"/>
      <c r="CZ1330" s="56"/>
      <c r="DA1330" s="56"/>
      <c r="DB1330" s="56"/>
      <c r="DC1330" s="56"/>
      <c r="DD1330" s="56"/>
      <c r="DE1330" s="56"/>
      <c r="DF1330" s="56"/>
      <c r="DG1330" s="56"/>
      <c r="DH1330" s="56"/>
      <c r="DI1330" s="56"/>
      <c r="DJ1330" s="56"/>
      <c r="DK1330" s="56"/>
      <c r="DL1330" s="56"/>
      <c r="DM1330" s="56"/>
      <c r="DN1330" s="56"/>
      <c r="DO1330" s="56"/>
      <c r="DP1330" s="56"/>
      <c r="DQ1330" s="56"/>
      <c r="DR1330" s="56"/>
      <c r="DS1330" s="56"/>
      <c r="DT1330" s="56"/>
      <c r="DU1330" s="56"/>
      <c r="DV1330" s="56"/>
      <c r="DW1330" s="56"/>
      <c r="DX1330" s="56"/>
      <c r="DY1330" s="56"/>
      <c r="DZ1330" s="56"/>
      <c r="EA1330" s="56"/>
      <c r="EB1330" s="56"/>
      <c r="EC1330" s="56"/>
      <c r="ED1330" s="56"/>
      <c r="EE1330" s="56"/>
      <c r="EF1330" s="56"/>
      <c r="EG1330" s="56"/>
      <c r="EH1330" s="56"/>
      <c r="EI1330" s="56"/>
      <c r="EJ1330" s="56"/>
      <c r="EK1330" s="56"/>
      <c r="EL1330" s="56"/>
      <c r="EM1330" s="56"/>
      <c r="EN1330" s="56"/>
      <c r="EO1330" s="56"/>
      <c r="EP1330" s="56"/>
      <c r="EQ1330" s="56"/>
      <c r="ER1330" s="56"/>
      <c r="ES1330" s="56"/>
      <c r="ET1330" s="56"/>
      <c r="EU1330" s="56"/>
      <c r="EV1330" s="56"/>
      <c r="EW1330" s="56"/>
      <c r="EX1330" s="56"/>
      <c r="EY1330" s="56"/>
      <c r="EZ1330" s="56"/>
      <c r="FA1330" s="56"/>
      <c r="FB1330" s="56"/>
      <c r="FC1330" s="56"/>
      <c r="FD1330" s="56"/>
      <c r="FE1330" s="56"/>
      <c r="FF1330" s="56"/>
      <c r="FG1330" s="56"/>
      <c r="FH1330" s="56"/>
      <c r="FI1330" s="56"/>
      <c r="FJ1330" s="56"/>
      <c r="FK1330" s="56"/>
      <c r="FL1330" s="56"/>
      <c r="FM1330" s="56"/>
      <c r="FN1330" s="56"/>
      <c r="FO1330" s="56"/>
      <c r="FP1330" s="56"/>
      <c r="FQ1330" s="56"/>
      <c r="FR1330" s="56"/>
      <c r="FS1330" s="56"/>
      <c r="FT1330" s="56"/>
      <c r="FU1330" s="56"/>
      <c r="FV1330" s="56"/>
      <c r="FW1330" s="56"/>
      <c r="FX1330" s="56"/>
      <c r="FY1330" s="56"/>
      <c r="FZ1330" s="56"/>
      <c r="GA1330" s="56"/>
      <c r="GB1330" s="56"/>
      <c r="GC1330" s="56"/>
      <c r="GD1330" s="56"/>
      <c r="GE1330" s="56"/>
      <c r="GF1330" s="56"/>
      <c r="GG1330" s="56"/>
      <c r="GH1330" s="56"/>
      <c r="GI1330" s="56"/>
      <c r="GJ1330" s="56"/>
      <c r="GK1330" s="56"/>
      <c r="GL1330" s="56"/>
      <c r="GM1330" s="56"/>
      <c r="GN1330" s="56"/>
      <c r="GO1330" s="56"/>
      <c r="GP1330" s="56"/>
      <c r="GQ1330" s="56"/>
      <c r="GR1330" s="56"/>
      <c r="GS1330" s="56"/>
      <c r="GT1330" s="56"/>
      <c r="GU1330" s="56"/>
      <c r="GV1330" s="56"/>
      <c r="GW1330" s="56"/>
      <c r="GX1330" s="56"/>
      <c r="GY1330" s="56"/>
      <c r="GZ1330" s="56"/>
      <c r="HA1330" s="56"/>
      <c r="HB1330" s="56"/>
      <c r="HC1330" s="56"/>
      <c r="HD1330" s="56"/>
      <c r="HE1330" s="56"/>
      <c r="HF1330" s="56"/>
      <c r="HG1330" s="56"/>
      <c r="HH1330" s="56"/>
      <c r="HI1330" s="56"/>
      <c r="HJ1330" s="56"/>
      <c r="HK1330" s="56"/>
      <c r="HL1330" s="56"/>
      <c r="HM1330" s="56"/>
    </row>
    <row r="1331" spans="2:221" x14ac:dyDescent="0.25">
      <c r="B1331" s="56"/>
      <c r="C1331" s="56"/>
      <c r="D1331" s="56"/>
      <c r="E1331" s="56"/>
      <c r="F1331" s="56"/>
      <c r="G1331" s="56"/>
      <c r="H1331" s="56"/>
      <c r="I1331" s="56"/>
      <c r="J1331" s="56"/>
      <c r="K1331" s="56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  <c r="AY1331" s="56"/>
      <c r="AZ1331" s="56"/>
      <c r="BA1331" s="56"/>
      <c r="BB1331" s="56"/>
      <c r="BC1331" s="56"/>
      <c r="BD1331" s="56"/>
      <c r="BE1331" s="56"/>
      <c r="BF1331" s="56"/>
      <c r="BG1331" s="56"/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56"/>
      <c r="BS1331" s="56"/>
      <c r="BT1331" s="56"/>
      <c r="BU1331" s="56"/>
      <c r="BV1331" s="56"/>
      <c r="BW1331" s="56"/>
      <c r="BX1331" s="56"/>
      <c r="BY1331" s="56"/>
      <c r="BZ1331" s="56"/>
      <c r="CA1331" s="56"/>
      <c r="CB1331" s="56"/>
      <c r="CC1331" s="56"/>
      <c r="CD1331" s="56"/>
      <c r="CE1331" s="56"/>
      <c r="CF1331" s="56"/>
      <c r="CG1331" s="56"/>
      <c r="CH1331" s="56"/>
      <c r="CI1331" s="56"/>
      <c r="CJ1331" s="56"/>
      <c r="CK1331" s="56"/>
      <c r="CL1331" s="56"/>
      <c r="CM1331" s="56"/>
      <c r="CN1331" s="56"/>
      <c r="CO1331" s="56"/>
      <c r="CP1331" s="56"/>
      <c r="CQ1331" s="56"/>
      <c r="CR1331" s="56"/>
      <c r="CS1331" s="56"/>
      <c r="CT1331" s="56"/>
      <c r="CU1331" s="56"/>
      <c r="CV1331" s="56"/>
      <c r="CW1331" s="56"/>
      <c r="CX1331" s="56"/>
      <c r="CY1331" s="56"/>
      <c r="CZ1331" s="56"/>
      <c r="DA1331" s="56"/>
      <c r="DB1331" s="56"/>
      <c r="DC1331" s="56"/>
      <c r="DD1331" s="56"/>
      <c r="DE1331" s="56"/>
      <c r="DF1331" s="56"/>
      <c r="DG1331" s="56"/>
      <c r="DH1331" s="56"/>
      <c r="DI1331" s="56"/>
      <c r="DJ1331" s="56"/>
      <c r="DK1331" s="56"/>
      <c r="DL1331" s="56"/>
      <c r="DM1331" s="56"/>
      <c r="DN1331" s="56"/>
      <c r="DO1331" s="56"/>
      <c r="DP1331" s="56"/>
      <c r="DQ1331" s="56"/>
      <c r="DR1331" s="56"/>
      <c r="DS1331" s="56"/>
      <c r="DT1331" s="56"/>
      <c r="DU1331" s="56"/>
      <c r="DV1331" s="56"/>
      <c r="DW1331" s="56"/>
      <c r="DX1331" s="56"/>
      <c r="DY1331" s="56"/>
      <c r="DZ1331" s="56"/>
      <c r="EA1331" s="56"/>
      <c r="EB1331" s="56"/>
      <c r="EC1331" s="56"/>
      <c r="ED1331" s="56"/>
      <c r="EE1331" s="56"/>
      <c r="EF1331" s="56"/>
      <c r="EG1331" s="56"/>
      <c r="EH1331" s="56"/>
      <c r="EI1331" s="56"/>
      <c r="EJ1331" s="56"/>
      <c r="EK1331" s="56"/>
      <c r="EL1331" s="56"/>
      <c r="EM1331" s="56"/>
      <c r="EN1331" s="56"/>
      <c r="EO1331" s="56"/>
      <c r="EP1331" s="56"/>
      <c r="EQ1331" s="56"/>
      <c r="ER1331" s="56"/>
      <c r="ES1331" s="56"/>
      <c r="ET1331" s="56"/>
      <c r="EU1331" s="56"/>
      <c r="EV1331" s="56"/>
      <c r="EW1331" s="56"/>
      <c r="EX1331" s="56"/>
      <c r="EY1331" s="56"/>
      <c r="EZ1331" s="56"/>
      <c r="FA1331" s="56"/>
      <c r="FB1331" s="56"/>
      <c r="FC1331" s="56"/>
      <c r="FD1331" s="56"/>
      <c r="FE1331" s="56"/>
      <c r="FF1331" s="56"/>
      <c r="FG1331" s="56"/>
      <c r="FH1331" s="56"/>
      <c r="FI1331" s="56"/>
      <c r="FJ1331" s="56"/>
      <c r="FK1331" s="56"/>
      <c r="FL1331" s="56"/>
      <c r="FM1331" s="56"/>
      <c r="FN1331" s="56"/>
      <c r="FO1331" s="56"/>
      <c r="FP1331" s="56"/>
      <c r="FQ1331" s="56"/>
      <c r="FR1331" s="56"/>
      <c r="FS1331" s="56"/>
      <c r="FT1331" s="56"/>
      <c r="FU1331" s="56"/>
      <c r="FV1331" s="56"/>
      <c r="FW1331" s="56"/>
      <c r="FX1331" s="56"/>
      <c r="FY1331" s="56"/>
      <c r="FZ1331" s="56"/>
      <c r="GA1331" s="56"/>
      <c r="GB1331" s="56"/>
      <c r="GC1331" s="56"/>
      <c r="GD1331" s="56"/>
      <c r="GE1331" s="56"/>
      <c r="GF1331" s="56"/>
      <c r="GG1331" s="56"/>
      <c r="GH1331" s="56"/>
      <c r="GI1331" s="56"/>
      <c r="GJ1331" s="56"/>
      <c r="GK1331" s="56"/>
      <c r="GL1331" s="56"/>
      <c r="GM1331" s="56"/>
      <c r="GN1331" s="56"/>
      <c r="GO1331" s="56"/>
      <c r="GP1331" s="56"/>
      <c r="GQ1331" s="56"/>
      <c r="GR1331" s="56"/>
      <c r="GS1331" s="56"/>
      <c r="GT1331" s="56"/>
      <c r="GU1331" s="56"/>
      <c r="GV1331" s="56"/>
      <c r="GW1331" s="56"/>
      <c r="GX1331" s="56"/>
      <c r="GY1331" s="56"/>
      <c r="GZ1331" s="56"/>
      <c r="HA1331" s="56"/>
      <c r="HB1331" s="56"/>
      <c r="HC1331" s="56"/>
      <c r="HD1331" s="56"/>
      <c r="HE1331" s="56"/>
      <c r="HF1331" s="56"/>
      <c r="HG1331" s="56"/>
      <c r="HH1331" s="56"/>
      <c r="HI1331" s="56"/>
      <c r="HJ1331" s="56"/>
      <c r="HK1331" s="56"/>
      <c r="HL1331" s="56"/>
      <c r="HM1331" s="56"/>
    </row>
    <row r="1332" spans="2:221" x14ac:dyDescent="0.25">
      <c r="B1332" s="56"/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  <c r="AY1332" s="56"/>
      <c r="AZ1332" s="56"/>
      <c r="BA1332" s="56"/>
      <c r="BB1332" s="56"/>
      <c r="BC1332" s="56"/>
      <c r="BD1332" s="56"/>
      <c r="BE1332" s="56"/>
      <c r="BF1332" s="56"/>
      <c r="BG1332" s="56"/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  <c r="BU1332" s="56"/>
      <c r="BV1332" s="56"/>
      <c r="BW1332" s="56"/>
      <c r="BX1332" s="56"/>
      <c r="BY1332" s="56"/>
      <c r="BZ1332" s="56"/>
      <c r="CA1332" s="56"/>
      <c r="CB1332" s="56"/>
      <c r="CC1332" s="56"/>
      <c r="CD1332" s="56"/>
      <c r="CE1332" s="56"/>
      <c r="CF1332" s="56"/>
      <c r="CG1332" s="56"/>
      <c r="CH1332" s="56"/>
      <c r="CI1332" s="56"/>
      <c r="CJ1332" s="56"/>
      <c r="CK1332" s="56"/>
      <c r="CL1332" s="56"/>
      <c r="CM1332" s="56"/>
      <c r="CN1332" s="56"/>
      <c r="CO1332" s="56"/>
      <c r="CP1332" s="56"/>
      <c r="CQ1332" s="56"/>
      <c r="CR1332" s="56"/>
      <c r="CS1332" s="56"/>
      <c r="CT1332" s="56"/>
      <c r="CU1332" s="56"/>
      <c r="CV1332" s="56"/>
      <c r="CW1332" s="56"/>
      <c r="CX1332" s="56"/>
      <c r="CY1332" s="56"/>
      <c r="CZ1332" s="56"/>
      <c r="DA1332" s="56"/>
      <c r="DB1332" s="56"/>
      <c r="DC1332" s="56"/>
      <c r="DD1332" s="56"/>
      <c r="DE1332" s="56"/>
      <c r="DF1332" s="56"/>
      <c r="DG1332" s="56"/>
      <c r="DH1332" s="56"/>
      <c r="DI1332" s="56"/>
      <c r="DJ1332" s="56"/>
      <c r="DK1332" s="56"/>
      <c r="DL1332" s="56"/>
      <c r="DM1332" s="56"/>
      <c r="DN1332" s="56"/>
      <c r="DO1332" s="56"/>
      <c r="DP1332" s="56"/>
      <c r="DQ1332" s="56"/>
      <c r="DR1332" s="56"/>
      <c r="DS1332" s="56"/>
      <c r="DT1332" s="56"/>
      <c r="DU1332" s="56"/>
      <c r="DV1332" s="56"/>
      <c r="DW1332" s="56"/>
      <c r="DX1332" s="56"/>
      <c r="DY1332" s="56"/>
      <c r="DZ1332" s="56"/>
      <c r="EA1332" s="56"/>
      <c r="EB1332" s="56"/>
      <c r="EC1332" s="56"/>
      <c r="ED1332" s="56"/>
      <c r="EE1332" s="56"/>
      <c r="EF1332" s="56"/>
      <c r="EG1332" s="56"/>
      <c r="EH1332" s="56"/>
      <c r="EI1332" s="56"/>
      <c r="EJ1332" s="56"/>
      <c r="EK1332" s="56"/>
      <c r="EL1332" s="56"/>
      <c r="EM1332" s="56"/>
      <c r="EN1332" s="56"/>
      <c r="EO1332" s="56"/>
      <c r="EP1332" s="56"/>
      <c r="EQ1332" s="56"/>
      <c r="ER1332" s="56"/>
      <c r="ES1332" s="56"/>
      <c r="ET1332" s="56"/>
      <c r="EU1332" s="56"/>
      <c r="EV1332" s="56"/>
      <c r="EW1332" s="56"/>
      <c r="EX1332" s="56"/>
      <c r="EY1332" s="56"/>
      <c r="EZ1332" s="56"/>
      <c r="FA1332" s="56"/>
      <c r="FB1332" s="56"/>
      <c r="FC1332" s="56"/>
      <c r="FD1332" s="56"/>
      <c r="FE1332" s="56"/>
      <c r="FF1332" s="56"/>
      <c r="FG1332" s="56"/>
      <c r="FH1332" s="56"/>
      <c r="FI1332" s="56"/>
      <c r="FJ1332" s="56"/>
      <c r="FK1332" s="56"/>
      <c r="FL1332" s="56"/>
      <c r="FM1332" s="56"/>
      <c r="FN1332" s="56"/>
      <c r="FO1332" s="56"/>
      <c r="FP1332" s="56"/>
      <c r="FQ1332" s="56"/>
      <c r="FR1332" s="56"/>
      <c r="FS1332" s="56"/>
      <c r="FT1332" s="56"/>
      <c r="FU1332" s="56"/>
      <c r="FV1332" s="56"/>
      <c r="FW1332" s="56"/>
      <c r="FX1332" s="56"/>
      <c r="FY1332" s="56"/>
      <c r="FZ1332" s="56"/>
      <c r="GA1332" s="56"/>
      <c r="GB1332" s="56"/>
      <c r="GC1332" s="56"/>
      <c r="GD1332" s="56"/>
      <c r="GE1332" s="56"/>
      <c r="GF1332" s="56"/>
      <c r="GG1332" s="56"/>
      <c r="GH1332" s="56"/>
      <c r="GI1332" s="56"/>
      <c r="GJ1332" s="56"/>
      <c r="GK1332" s="56"/>
      <c r="GL1332" s="56"/>
      <c r="GM1332" s="56"/>
      <c r="GN1332" s="56"/>
      <c r="GO1332" s="56"/>
      <c r="GP1332" s="56"/>
      <c r="GQ1332" s="56"/>
      <c r="GR1332" s="56"/>
      <c r="GS1332" s="56"/>
      <c r="GT1332" s="56"/>
      <c r="GU1332" s="56"/>
      <c r="GV1332" s="56"/>
      <c r="GW1332" s="56"/>
      <c r="GX1332" s="56"/>
      <c r="GY1332" s="56"/>
      <c r="GZ1332" s="56"/>
      <c r="HA1332" s="56"/>
      <c r="HB1332" s="56"/>
      <c r="HC1332" s="56"/>
      <c r="HD1332" s="56"/>
      <c r="HE1332" s="56"/>
      <c r="HF1332" s="56"/>
      <c r="HG1332" s="56"/>
      <c r="HH1332" s="56"/>
      <c r="HI1332" s="56"/>
      <c r="HJ1332" s="56"/>
      <c r="HK1332" s="56"/>
      <c r="HL1332" s="56"/>
      <c r="HM1332" s="56"/>
    </row>
    <row r="1333" spans="2:221" x14ac:dyDescent="0.25">
      <c r="B1333" s="56"/>
      <c r="C1333" s="56"/>
      <c r="D1333" s="56"/>
      <c r="E1333" s="56"/>
      <c r="F1333" s="56"/>
      <c r="G1333" s="56"/>
      <c r="H1333" s="56"/>
      <c r="I1333" s="56"/>
      <c r="J1333" s="56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  <c r="BU1333" s="56"/>
      <c r="BV1333" s="56"/>
      <c r="BW1333" s="56"/>
      <c r="BX1333" s="56"/>
      <c r="BY1333" s="56"/>
      <c r="BZ1333" s="56"/>
      <c r="CA1333" s="56"/>
      <c r="CB1333" s="56"/>
      <c r="CC1333" s="56"/>
      <c r="CD1333" s="56"/>
      <c r="CE1333" s="56"/>
      <c r="CF1333" s="56"/>
      <c r="CG1333" s="56"/>
      <c r="CH1333" s="56"/>
      <c r="CI1333" s="56"/>
      <c r="CJ1333" s="56"/>
      <c r="CK1333" s="56"/>
      <c r="CL1333" s="56"/>
      <c r="CM1333" s="56"/>
      <c r="CN1333" s="56"/>
      <c r="CO1333" s="56"/>
      <c r="CP1333" s="56"/>
      <c r="CQ1333" s="56"/>
      <c r="CR1333" s="56"/>
      <c r="CS1333" s="56"/>
      <c r="CT1333" s="56"/>
      <c r="CU1333" s="56"/>
      <c r="CV1333" s="56"/>
      <c r="CW1333" s="56"/>
      <c r="CX1333" s="56"/>
      <c r="CY1333" s="56"/>
      <c r="CZ1333" s="56"/>
      <c r="DA1333" s="56"/>
      <c r="DB1333" s="56"/>
      <c r="DC1333" s="56"/>
      <c r="DD1333" s="56"/>
      <c r="DE1333" s="56"/>
      <c r="DF1333" s="56"/>
      <c r="DG1333" s="56"/>
      <c r="DH1333" s="56"/>
      <c r="DI1333" s="56"/>
      <c r="DJ1333" s="56"/>
      <c r="DK1333" s="56"/>
      <c r="DL1333" s="56"/>
      <c r="DM1333" s="56"/>
      <c r="DN1333" s="56"/>
      <c r="DO1333" s="56"/>
      <c r="DP1333" s="56"/>
      <c r="DQ1333" s="56"/>
      <c r="DR1333" s="56"/>
      <c r="DS1333" s="56"/>
      <c r="DT1333" s="56"/>
      <c r="DU1333" s="56"/>
      <c r="DV1333" s="56"/>
      <c r="DW1333" s="56"/>
      <c r="DX1333" s="56"/>
      <c r="DY1333" s="56"/>
      <c r="DZ1333" s="56"/>
      <c r="EA1333" s="56"/>
      <c r="EB1333" s="56"/>
      <c r="EC1333" s="56"/>
      <c r="ED1333" s="56"/>
      <c r="EE1333" s="56"/>
      <c r="EF1333" s="56"/>
      <c r="EG1333" s="56"/>
      <c r="EH1333" s="56"/>
      <c r="EI1333" s="56"/>
      <c r="EJ1333" s="56"/>
      <c r="EK1333" s="56"/>
      <c r="EL1333" s="56"/>
      <c r="EM1333" s="56"/>
      <c r="EN1333" s="56"/>
      <c r="EO1333" s="56"/>
      <c r="EP1333" s="56"/>
      <c r="EQ1333" s="56"/>
      <c r="ER1333" s="56"/>
      <c r="ES1333" s="56"/>
      <c r="ET1333" s="56"/>
      <c r="EU1333" s="56"/>
      <c r="EV1333" s="56"/>
      <c r="EW1333" s="56"/>
      <c r="EX1333" s="56"/>
      <c r="EY1333" s="56"/>
      <c r="EZ1333" s="56"/>
      <c r="FA1333" s="56"/>
      <c r="FB1333" s="56"/>
      <c r="FC1333" s="56"/>
      <c r="FD1333" s="56"/>
      <c r="FE1333" s="56"/>
      <c r="FF1333" s="56"/>
      <c r="FG1333" s="56"/>
      <c r="FH1333" s="56"/>
      <c r="FI1333" s="56"/>
      <c r="FJ1333" s="56"/>
      <c r="FK1333" s="56"/>
      <c r="FL1333" s="56"/>
      <c r="FM1333" s="56"/>
      <c r="FN1333" s="56"/>
      <c r="FO1333" s="56"/>
      <c r="FP1333" s="56"/>
      <c r="FQ1333" s="56"/>
      <c r="FR1333" s="56"/>
      <c r="FS1333" s="56"/>
      <c r="FT1333" s="56"/>
      <c r="FU1333" s="56"/>
      <c r="FV1333" s="56"/>
      <c r="FW1333" s="56"/>
      <c r="FX1333" s="56"/>
      <c r="FY1333" s="56"/>
      <c r="FZ1333" s="56"/>
      <c r="GA1333" s="56"/>
      <c r="GB1333" s="56"/>
      <c r="GC1333" s="56"/>
      <c r="GD1333" s="56"/>
      <c r="GE1333" s="56"/>
      <c r="GF1333" s="56"/>
      <c r="GG1333" s="56"/>
      <c r="GH1333" s="56"/>
      <c r="GI1333" s="56"/>
      <c r="GJ1333" s="56"/>
      <c r="GK1333" s="56"/>
      <c r="GL1333" s="56"/>
      <c r="GM1333" s="56"/>
      <c r="GN1333" s="56"/>
      <c r="GO1333" s="56"/>
      <c r="GP1333" s="56"/>
      <c r="GQ1333" s="56"/>
      <c r="GR1333" s="56"/>
      <c r="GS1333" s="56"/>
      <c r="GT1333" s="56"/>
      <c r="GU1333" s="56"/>
      <c r="GV1333" s="56"/>
      <c r="GW1333" s="56"/>
      <c r="GX1333" s="56"/>
      <c r="GY1333" s="56"/>
      <c r="GZ1333" s="56"/>
      <c r="HA1333" s="56"/>
      <c r="HB1333" s="56"/>
      <c r="HC1333" s="56"/>
      <c r="HD1333" s="56"/>
      <c r="HE1333" s="56"/>
      <c r="HF1333" s="56"/>
      <c r="HG1333" s="56"/>
      <c r="HH1333" s="56"/>
      <c r="HI1333" s="56"/>
      <c r="HJ1333" s="56"/>
      <c r="HK1333" s="56"/>
      <c r="HL1333" s="56"/>
      <c r="HM1333" s="56"/>
    </row>
    <row r="1334" spans="2:221" x14ac:dyDescent="0.25">
      <c r="B1334" s="56"/>
      <c r="C1334" s="56"/>
      <c r="D1334" s="56"/>
      <c r="E1334" s="56"/>
      <c r="F1334" s="56"/>
      <c r="G1334" s="56"/>
      <c r="H1334" s="56"/>
      <c r="I1334" s="56"/>
      <c r="J1334" s="56"/>
      <c r="K1334" s="56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/>
      <c r="BF1334" s="56"/>
      <c r="BG1334" s="56"/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  <c r="BU1334" s="56"/>
      <c r="BV1334" s="56"/>
      <c r="BW1334" s="56"/>
      <c r="BX1334" s="56"/>
      <c r="BY1334" s="56"/>
      <c r="BZ1334" s="56"/>
      <c r="CA1334" s="56"/>
      <c r="CB1334" s="56"/>
      <c r="CC1334" s="56"/>
      <c r="CD1334" s="56"/>
      <c r="CE1334" s="56"/>
      <c r="CF1334" s="56"/>
      <c r="CG1334" s="56"/>
      <c r="CH1334" s="56"/>
      <c r="CI1334" s="56"/>
      <c r="CJ1334" s="56"/>
      <c r="CK1334" s="56"/>
      <c r="CL1334" s="56"/>
      <c r="CM1334" s="56"/>
      <c r="CN1334" s="56"/>
      <c r="CO1334" s="56"/>
      <c r="CP1334" s="56"/>
      <c r="CQ1334" s="56"/>
      <c r="CR1334" s="56"/>
      <c r="CS1334" s="56"/>
      <c r="CT1334" s="56"/>
      <c r="CU1334" s="56"/>
      <c r="CV1334" s="56"/>
      <c r="CW1334" s="56"/>
      <c r="CX1334" s="56"/>
      <c r="CY1334" s="56"/>
      <c r="CZ1334" s="56"/>
      <c r="DA1334" s="56"/>
      <c r="DB1334" s="56"/>
      <c r="DC1334" s="56"/>
      <c r="DD1334" s="56"/>
      <c r="DE1334" s="56"/>
      <c r="DF1334" s="56"/>
      <c r="DG1334" s="56"/>
      <c r="DH1334" s="56"/>
      <c r="DI1334" s="56"/>
      <c r="DJ1334" s="56"/>
      <c r="DK1334" s="56"/>
      <c r="DL1334" s="56"/>
      <c r="DM1334" s="56"/>
      <c r="DN1334" s="56"/>
      <c r="DO1334" s="56"/>
      <c r="DP1334" s="56"/>
      <c r="DQ1334" s="56"/>
      <c r="DR1334" s="56"/>
      <c r="DS1334" s="56"/>
      <c r="DT1334" s="56"/>
      <c r="DU1334" s="56"/>
      <c r="DV1334" s="56"/>
      <c r="DW1334" s="56"/>
      <c r="DX1334" s="56"/>
      <c r="DY1334" s="56"/>
      <c r="DZ1334" s="56"/>
      <c r="EA1334" s="56"/>
      <c r="EB1334" s="56"/>
      <c r="EC1334" s="56"/>
      <c r="ED1334" s="56"/>
      <c r="EE1334" s="56"/>
      <c r="EF1334" s="56"/>
      <c r="EG1334" s="56"/>
      <c r="EH1334" s="56"/>
      <c r="EI1334" s="56"/>
      <c r="EJ1334" s="56"/>
      <c r="EK1334" s="56"/>
      <c r="EL1334" s="56"/>
      <c r="EM1334" s="56"/>
      <c r="EN1334" s="56"/>
      <c r="EO1334" s="56"/>
      <c r="EP1334" s="56"/>
      <c r="EQ1334" s="56"/>
      <c r="ER1334" s="56"/>
      <c r="ES1334" s="56"/>
      <c r="ET1334" s="56"/>
      <c r="EU1334" s="56"/>
      <c r="EV1334" s="56"/>
      <c r="EW1334" s="56"/>
      <c r="EX1334" s="56"/>
      <c r="EY1334" s="56"/>
      <c r="EZ1334" s="56"/>
      <c r="FA1334" s="56"/>
      <c r="FB1334" s="56"/>
      <c r="FC1334" s="56"/>
      <c r="FD1334" s="56"/>
      <c r="FE1334" s="56"/>
      <c r="FF1334" s="56"/>
      <c r="FG1334" s="56"/>
      <c r="FH1334" s="56"/>
      <c r="FI1334" s="56"/>
      <c r="FJ1334" s="56"/>
      <c r="FK1334" s="56"/>
      <c r="FL1334" s="56"/>
      <c r="FM1334" s="56"/>
      <c r="FN1334" s="56"/>
      <c r="FO1334" s="56"/>
      <c r="FP1334" s="56"/>
      <c r="FQ1334" s="56"/>
      <c r="FR1334" s="56"/>
      <c r="FS1334" s="56"/>
      <c r="FT1334" s="56"/>
      <c r="FU1334" s="56"/>
      <c r="FV1334" s="56"/>
      <c r="FW1334" s="56"/>
      <c r="FX1334" s="56"/>
      <c r="FY1334" s="56"/>
      <c r="FZ1334" s="56"/>
      <c r="GA1334" s="56"/>
      <c r="GB1334" s="56"/>
      <c r="GC1334" s="56"/>
      <c r="GD1334" s="56"/>
      <c r="GE1334" s="56"/>
      <c r="GF1334" s="56"/>
      <c r="GG1334" s="56"/>
      <c r="GH1334" s="56"/>
      <c r="GI1334" s="56"/>
      <c r="GJ1334" s="56"/>
      <c r="GK1334" s="56"/>
      <c r="GL1334" s="56"/>
      <c r="GM1334" s="56"/>
      <c r="GN1334" s="56"/>
      <c r="GO1334" s="56"/>
      <c r="GP1334" s="56"/>
      <c r="GQ1334" s="56"/>
      <c r="GR1334" s="56"/>
      <c r="GS1334" s="56"/>
      <c r="GT1334" s="56"/>
      <c r="GU1334" s="56"/>
      <c r="GV1334" s="56"/>
      <c r="GW1334" s="56"/>
      <c r="GX1334" s="56"/>
      <c r="GY1334" s="56"/>
      <c r="GZ1334" s="56"/>
      <c r="HA1334" s="56"/>
      <c r="HB1334" s="56"/>
      <c r="HC1334" s="56"/>
      <c r="HD1334" s="56"/>
      <c r="HE1334" s="56"/>
      <c r="HF1334" s="56"/>
      <c r="HG1334" s="56"/>
      <c r="HH1334" s="56"/>
      <c r="HI1334" s="56"/>
      <c r="HJ1334" s="56"/>
      <c r="HK1334" s="56"/>
      <c r="HL1334" s="56"/>
      <c r="HM1334" s="56"/>
    </row>
    <row r="1335" spans="2:221" x14ac:dyDescent="0.25">
      <c r="B1335" s="56"/>
      <c r="C1335" s="56"/>
      <c r="D1335" s="56"/>
      <c r="E1335" s="56"/>
      <c r="F1335" s="56"/>
      <c r="G1335" s="56"/>
      <c r="H1335" s="56"/>
      <c r="I1335" s="56"/>
      <c r="J1335" s="56"/>
      <c r="K1335" s="56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  <c r="BU1335" s="56"/>
      <c r="BV1335" s="56"/>
      <c r="BW1335" s="56"/>
      <c r="BX1335" s="56"/>
      <c r="BY1335" s="56"/>
      <c r="BZ1335" s="56"/>
      <c r="CA1335" s="56"/>
      <c r="CB1335" s="56"/>
      <c r="CC1335" s="56"/>
      <c r="CD1335" s="56"/>
      <c r="CE1335" s="56"/>
      <c r="CF1335" s="56"/>
      <c r="CG1335" s="56"/>
      <c r="CH1335" s="56"/>
      <c r="CI1335" s="56"/>
      <c r="CJ1335" s="56"/>
      <c r="CK1335" s="56"/>
      <c r="CL1335" s="56"/>
      <c r="CM1335" s="56"/>
      <c r="CN1335" s="56"/>
      <c r="CO1335" s="56"/>
      <c r="CP1335" s="56"/>
      <c r="CQ1335" s="56"/>
      <c r="CR1335" s="56"/>
      <c r="CS1335" s="56"/>
      <c r="CT1335" s="56"/>
      <c r="CU1335" s="56"/>
      <c r="CV1335" s="56"/>
      <c r="CW1335" s="56"/>
      <c r="CX1335" s="56"/>
      <c r="CY1335" s="56"/>
      <c r="CZ1335" s="56"/>
      <c r="DA1335" s="56"/>
      <c r="DB1335" s="56"/>
      <c r="DC1335" s="56"/>
      <c r="DD1335" s="56"/>
      <c r="DE1335" s="56"/>
      <c r="DF1335" s="56"/>
      <c r="DG1335" s="56"/>
      <c r="DH1335" s="56"/>
      <c r="DI1335" s="56"/>
      <c r="DJ1335" s="56"/>
      <c r="DK1335" s="56"/>
      <c r="DL1335" s="56"/>
      <c r="DM1335" s="56"/>
      <c r="DN1335" s="56"/>
      <c r="DO1335" s="56"/>
      <c r="DP1335" s="56"/>
      <c r="DQ1335" s="56"/>
      <c r="DR1335" s="56"/>
      <c r="DS1335" s="56"/>
      <c r="DT1335" s="56"/>
      <c r="DU1335" s="56"/>
      <c r="DV1335" s="56"/>
      <c r="DW1335" s="56"/>
      <c r="DX1335" s="56"/>
      <c r="DY1335" s="56"/>
      <c r="DZ1335" s="56"/>
      <c r="EA1335" s="56"/>
      <c r="EB1335" s="56"/>
      <c r="EC1335" s="56"/>
      <c r="ED1335" s="56"/>
      <c r="EE1335" s="56"/>
      <c r="EF1335" s="56"/>
      <c r="EG1335" s="56"/>
      <c r="EH1335" s="56"/>
      <c r="EI1335" s="56"/>
      <c r="EJ1335" s="56"/>
      <c r="EK1335" s="56"/>
      <c r="EL1335" s="56"/>
      <c r="EM1335" s="56"/>
      <c r="EN1335" s="56"/>
      <c r="EO1335" s="56"/>
      <c r="EP1335" s="56"/>
      <c r="EQ1335" s="56"/>
      <c r="ER1335" s="56"/>
      <c r="ES1335" s="56"/>
      <c r="ET1335" s="56"/>
      <c r="EU1335" s="56"/>
      <c r="EV1335" s="56"/>
      <c r="EW1335" s="56"/>
      <c r="EX1335" s="56"/>
      <c r="EY1335" s="56"/>
      <c r="EZ1335" s="56"/>
      <c r="FA1335" s="56"/>
      <c r="FB1335" s="56"/>
      <c r="FC1335" s="56"/>
      <c r="FD1335" s="56"/>
      <c r="FE1335" s="56"/>
      <c r="FF1335" s="56"/>
      <c r="FG1335" s="56"/>
      <c r="FH1335" s="56"/>
      <c r="FI1335" s="56"/>
      <c r="FJ1335" s="56"/>
      <c r="FK1335" s="56"/>
      <c r="FL1335" s="56"/>
      <c r="FM1335" s="56"/>
      <c r="FN1335" s="56"/>
      <c r="FO1335" s="56"/>
      <c r="FP1335" s="56"/>
      <c r="FQ1335" s="56"/>
      <c r="FR1335" s="56"/>
      <c r="FS1335" s="56"/>
      <c r="FT1335" s="56"/>
      <c r="FU1335" s="56"/>
      <c r="FV1335" s="56"/>
      <c r="FW1335" s="56"/>
      <c r="FX1335" s="56"/>
      <c r="FY1335" s="56"/>
      <c r="FZ1335" s="56"/>
      <c r="GA1335" s="56"/>
      <c r="GB1335" s="56"/>
      <c r="GC1335" s="56"/>
      <c r="GD1335" s="56"/>
      <c r="GE1335" s="56"/>
      <c r="GF1335" s="56"/>
      <c r="GG1335" s="56"/>
      <c r="GH1335" s="56"/>
      <c r="GI1335" s="56"/>
      <c r="GJ1335" s="56"/>
      <c r="GK1335" s="56"/>
      <c r="GL1335" s="56"/>
      <c r="GM1335" s="56"/>
      <c r="GN1335" s="56"/>
      <c r="GO1335" s="56"/>
      <c r="GP1335" s="56"/>
      <c r="GQ1335" s="56"/>
      <c r="GR1335" s="56"/>
      <c r="GS1335" s="56"/>
      <c r="GT1335" s="56"/>
      <c r="GU1335" s="56"/>
      <c r="GV1335" s="56"/>
      <c r="GW1335" s="56"/>
      <c r="GX1335" s="56"/>
      <c r="GY1335" s="56"/>
      <c r="GZ1335" s="56"/>
      <c r="HA1335" s="56"/>
      <c r="HB1335" s="56"/>
      <c r="HC1335" s="56"/>
      <c r="HD1335" s="56"/>
      <c r="HE1335" s="56"/>
      <c r="HF1335" s="56"/>
      <c r="HG1335" s="56"/>
      <c r="HH1335" s="56"/>
      <c r="HI1335" s="56"/>
      <c r="HJ1335" s="56"/>
      <c r="HK1335" s="56"/>
      <c r="HL1335" s="56"/>
      <c r="HM1335" s="56"/>
    </row>
    <row r="1336" spans="2:221" x14ac:dyDescent="0.25">
      <c r="B1336" s="56"/>
      <c r="C1336" s="56"/>
      <c r="D1336" s="56"/>
      <c r="E1336" s="56"/>
      <c r="F1336" s="56"/>
      <c r="G1336" s="56"/>
      <c r="H1336" s="56"/>
      <c r="I1336" s="56"/>
      <c r="J1336" s="56"/>
      <c r="K1336" s="56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/>
      <c r="BF1336" s="56"/>
      <c r="BG1336" s="56"/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  <c r="BU1336" s="56"/>
      <c r="BV1336" s="56"/>
      <c r="BW1336" s="56"/>
      <c r="BX1336" s="56"/>
      <c r="BY1336" s="56"/>
      <c r="BZ1336" s="56"/>
      <c r="CA1336" s="56"/>
      <c r="CB1336" s="56"/>
      <c r="CC1336" s="56"/>
      <c r="CD1336" s="56"/>
      <c r="CE1336" s="56"/>
      <c r="CF1336" s="56"/>
      <c r="CG1336" s="56"/>
      <c r="CH1336" s="56"/>
      <c r="CI1336" s="56"/>
      <c r="CJ1336" s="56"/>
      <c r="CK1336" s="56"/>
      <c r="CL1336" s="56"/>
      <c r="CM1336" s="56"/>
      <c r="CN1336" s="56"/>
      <c r="CO1336" s="56"/>
      <c r="CP1336" s="56"/>
      <c r="CQ1336" s="56"/>
      <c r="CR1336" s="56"/>
      <c r="CS1336" s="56"/>
      <c r="CT1336" s="56"/>
      <c r="CU1336" s="56"/>
      <c r="CV1336" s="56"/>
      <c r="CW1336" s="56"/>
      <c r="CX1336" s="56"/>
      <c r="CY1336" s="56"/>
      <c r="CZ1336" s="56"/>
      <c r="DA1336" s="56"/>
      <c r="DB1336" s="56"/>
      <c r="DC1336" s="56"/>
      <c r="DD1336" s="56"/>
      <c r="DE1336" s="56"/>
      <c r="DF1336" s="56"/>
      <c r="DG1336" s="56"/>
      <c r="DH1336" s="56"/>
      <c r="DI1336" s="56"/>
      <c r="DJ1336" s="56"/>
      <c r="DK1336" s="56"/>
      <c r="DL1336" s="56"/>
      <c r="DM1336" s="56"/>
      <c r="DN1336" s="56"/>
      <c r="DO1336" s="56"/>
      <c r="DP1336" s="56"/>
      <c r="DQ1336" s="56"/>
      <c r="DR1336" s="56"/>
      <c r="DS1336" s="56"/>
      <c r="DT1336" s="56"/>
      <c r="DU1336" s="56"/>
      <c r="DV1336" s="56"/>
      <c r="DW1336" s="56"/>
      <c r="DX1336" s="56"/>
      <c r="DY1336" s="56"/>
      <c r="DZ1336" s="56"/>
      <c r="EA1336" s="56"/>
      <c r="EB1336" s="56"/>
      <c r="EC1336" s="56"/>
      <c r="ED1336" s="56"/>
      <c r="EE1336" s="56"/>
      <c r="EF1336" s="56"/>
      <c r="EG1336" s="56"/>
      <c r="EH1336" s="56"/>
      <c r="EI1336" s="56"/>
      <c r="EJ1336" s="56"/>
      <c r="EK1336" s="56"/>
      <c r="EL1336" s="56"/>
      <c r="EM1336" s="56"/>
      <c r="EN1336" s="56"/>
      <c r="EO1336" s="56"/>
      <c r="EP1336" s="56"/>
      <c r="EQ1336" s="56"/>
      <c r="ER1336" s="56"/>
      <c r="ES1336" s="56"/>
      <c r="ET1336" s="56"/>
      <c r="EU1336" s="56"/>
      <c r="EV1336" s="56"/>
      <c r="EW1336" s="56"/>
      <c r="EX1336" s="56"/>
      <c r="EY1336" s="56"/>
      <c r="EZ1336" s="56"/>
      <c r="FA1336" s="56"/>
      <c r="FB1336" s="56"/>
      <c r="FC1336" s="56"/>
      <c r="FD1336" s="56"/>
      <c r="FE1336" s="56"/>
      <c r="FF1336" s="56"/>
      <c r="FG1336" s="56"/>
      <c r="FH1336" s="56"/>
      <c r="FI1336" s="56"/>
      <c r="FJ1336" s="56"/>
      <c r="FK1336" s="56"/>
      <c r="FL1336" s="56"/>
      <c r="FM1336" s="56"/>
      <c r="FN1336" s="56"/>
      <c r="FO1336" s="56"/>
      <c r="FP1336" s="56"/>
      <c r="FQ1336" s="56"/>
      <c r="FR1336" s="56"/>
      <c r="FS1336" s="56"/>
      <c r="FT1336" s="56"/>
      <c r="FU1336" s="56"/>
      <c r="FV1336" s="56"/>
      <c r="FW1336" s="56"/>
      <c r="FX1336" s="56"/>
      <c r="FY1336" s="56"/>
      <c r="FZ1336" s="56"/>
      <c r="GA1336" s="56"/>
      <c r="GB1336" s="56"/>
      <c r="GC1336" s="56"/>
      <c r="GD1336" s="56"/>
      <c r="GE1336" s="56"/>
      <c r="GF1336" s="56"/>
      <c r="GG1336" s="56"/>
      <c r="GH1336" s="56"/>
      <c r="GI1336" s="56"/>
      <c r="GJ1336" s="56"/>
      <c r="GK1336" s="56"/>
      <c r="GL1336" s="56"/>
      <c r="GM1336" s="56"/>
      <c r="GN1336" s="56"/>
      <c r="GO1336" s="56"/>
      <c r="GP1336" s="56"/>
      <c r="GQ1336" s="56"/>
      <c r="GR1336" s="56"/>
      <c r="GS1336" s="56"/>
      <c r="GT1336" s="56"/>
      <c r="GU1336" s="56"/>
      <c r="GV1336" s="56"/>
      <c r="GW1336" s="56"/>
      <c r="GX1336" s="56"/>
      <c r="GY1336" s="56"/>
      <c r="GZ1336" s="56"/>
      <c r="HA1336" s="56"/>
      <c r="HB1336" s="56"/>
      <c r="HC1336" s="56"/>
      <c r="HD1336" s="56"/>
      <c r="HE1336" s="56"/>
      <c r="HF1336" s="56"/>
      <c r="HG1336" s="56"/>
      <c r="HH1336" s="56"/>
      <c r="HI1336" s="56"/>
      <c r="HJ1336" s="56"/>
      <c r="HK1336" s="56"/>
      <c r="HL1336" s="56"/>
      <c r="HM1336" s="56"/>
    </row>
    <row r="1337" spans="2:221" x14ac:dyDescent="0.25">
      <c r="B1337" s="56"/>
      <c r="C1337" s="56"/>
      <c r="D1337" s="56"/>
      <c r="E1337" s="56"/>
      <c r="F1337" s="56"/>
      <c r="G1337" s="56"/>
      <c r="H1337" s="56"/>
      <c r="I1337" s="56"/>
      <c r="J1337" s="56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  <c r="BU1337" s="56"/>
      <c r="BV1337" s="56"/>
      <c r="BW1337" s="56"/>
      <c r="BX1337" s="56"/>
      <c r="BY1337" s="56"/>
      <c r="BZ1337" s="56"/>
      <c r="CA1337" s="56"/>
      <c r="CB1337" s="56"/>
      <c r="CC1337" s="56"/>
      <c r="CD1337" s="56"/>
      <c r="CE1337" s="56"/>
      <c r="CF1337" s="56"/>
      <c r="CG1337" s="56"/>
      <c r="CH1337" s="56"/>
      <c r="CI1337" s="56"/>
      <c r="CJ1337" s="56"/>
      <c r="CK1337" s="56"/>
      <c r="CL1337" s="56"/>
      <c r="CM1337" s="56"/>
      <c r="CN1337" s="56"/>
      <c r="CO1337" s="56"/>
      <c r="CP1337" s="56"/>
      <c r="CQ1337" s="56"/>
      <c r="CR1337" s="56"/>
      <c r="CS1337" s="56"/>
      <c r="CT1337" s="56"/>
      <c r="CU1337" s="56"/>
      <c r="CV1337" s="56"/>
      <c r="CW1337" s="56"/>
      <c r="CX1337" s="56"/>
      <c r="CY1337" s="56"/>
      <c r="CZ1337" s="56"/>
      <c r="DA1337" s="56"/>
      <c r="DB1337" s="56"/>
      <c r="DC1337" s="56"/>
      <c r="DD1337" s="56"/>
      <c r="DE1337" s="56"/>
      <c r="DF1337" s="56"/>
      <c r="DG1337" s="56"/>
      <c r="DH1337" s="56"/>
      <c r="DI1337" s="56"/>
      <c r="DJ1337" s="56"/>
      <c r="DK1337" s="56"/>
      <c r="DL1337" s="56"/>
      <c r="DM1337" s="56"/>
      <c r="DN1337" s="56"/>
      <c r="DO1337" s="56"/>
      <c r="DP1337" s="56"/>
      <c r="DQ1337" s="56"/>
      <c r="DR1337" s="56"/>
      <c r="DS1337" s="56"/>
      <c r="DT1337" s="56"/>
      <c r="DU1337" s="56"/>
      <c r="DV1337" s="56"/>
      <c r="DW1337" s="56"/>
      <c r="DX1337" s="56"/>
      <c r="DY1337" s="56"/>
      <c r="DZ1337" s="56"/>
      <c r="EA1337" s="56"/>
      <c r="EB1337" s="56"/>
      <c r="EC1337" s="56"/>
      <c r="ED1337" s="56"/>
      <c r="EE1337" s="56"/>
      <c r="EF1337" s="56"/>
      <c r="EG1337" s="56"/>
      <c r="EH1337" s="56"/>
      <c r="EI1337" s="56"/>
      <c r="EJ1337" s="56"/>
      <c r="EK1337" s="56"/>
      <c r="EL1337" s="56"/>
      <c r="EM1337" s="56"/>
      <c r="EN1337" s="56"/>
      <c r="EO1337" s="56"/>
      <c r="EP1337" s="56"/>
      <c r="EQ1337" s="56"/>
      <c r="ER1337" s="56"/>
      <c r="ES1337" s="56"/>
      <c r="ET1337" s="56"/>
      <c r="EU1337" s="56"/>
      <c r="EV1337" s="56"/>
      <c r="EW1337" s="56"/>
      <c r="EX1337" s="56"/>
      <c r="EY1337" s="56"/>
      <c r="EZ1337" s="56"/>
      <c r="FA1337" s="56"/>
      <c r="FB1337" s="56"/>
      <c r="FC1337" s="56"/>
      <c r="FD1337" s="56"/>
      <c r="FE1337" s="56"/>
      <c r="FF1337" s="56"/>
      <c r="FG1337" s="56"/>
      <c r="FH1337" s="56"/>
      <c r="FI1337" s="56"/>
      <c r="FJ1337" s="56"/>
      <c r="FK1337" s="56"/>
      <c r="FL1337" s="56"/>
      <c r="FM1337" s="56"/>
      <c r="FN1337" s="56"/>
      <c r="FO1337" s="56"/>
      <c r="FP1337" s="56"/>
      <c r="FQ1337" s="56"/>
      <c r="FR1337" s="56"/>
      <c r="FS1337" s="56"/>
      <c r="FT1337" s="56"/>
      <c r="FU1337" s="56"/>
      <c r="FV1337" s="56"/>
      <c r="FW1337" s="56"/>
      <c r="FX1337" s="56"/>
      <c r="FY1337" s="56"/>
      <c r="FZ1337" s="56"/>
      <c r="GA1337" s="56"/>
      <c r="GB1337" s="56"/>
      <c r="GC1337" s="56"/>
      <c r="GD1337" s="56"/>
      <c r="GE1337" s="56"/>
      <c r="GF1337" s="56"/>
      <c r="GG1337" s="56"/>
      <c r="GH1337" s="56"/>
      <c r="GI1337" s="56"/>
      <c r="GJ1337" s="56"/>
      <c r="GK1337" s="56"/>
      <c r="GL1337" s="56"/>
      <c r="GM1337" s="56"/>
      <c r="GN1337" s="56"/>
      <c r="GO1337" s="56"/>
      <c r="GP1337" s="56"/>
      <c r="GQ1337" s="56"/>
      <c r="GR1337" s="56"/>
      <c r="GS1337" s="56"/>
      <c r="GT1337" s="56"/>
      <c r="GU1337" s="56"/>
      <c r="GV1337" s="56"/>
      <c r="GW1337" s="56"/>
      <c r="GX1337" s="56"/>
      <c r="GY1337" s="56"/>
      <c r="GZ1337" s="56"/>
      <c r="HA1337" s="56"/>
      <c r="HB1337" s="56"/>
      <c r="HC1337" s="56"/>
      <c r="HD1337" s="56"/>
      <c r="HE1337" s="56"/>
      <c r="HF1337" s="56"/>
      <c r="HG1337" s="56"/>
      <c r="HH1337" s="56"/>
      <c r="HI1337" s="56"/>
      <c r="HJ1337" s="56"/>
      <c r="HK1337" s="56"/>
      <c r="HL1337" s="56"/>
      <c r="HM1337" s="56"/>
    </row>
    <row r="1338" spans="2:221" x14ac:dyDescent="0.25">
      <c r="B1338" s="56"/>
      <c r="C1338" s="56"/>
      <c r="D1338" s="56"/>
      <c r="E1338" s="56"/>
      <c r="F1338" s="56"/>
      <c r="G1338" s="56"/>
      <c r="H1338" s="56"/>
      <c r="I1338" s="56"/>
      <c r="J1338" s="56"/>
      <c r="K1338" s="56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/>
      <c r="BF1338" s="56"/>
      <c r="BG1338" s="56"/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  <c r="BU1338" s="56"/>
      <c r="BV1338" s="56"/>
      <c r="BW1338" s="56"/>
      <c r="BX1338" s="56"/>
      <c r="BY1338" s="56"/>
      <c r="BZ1338" s="56"/>
      <c r="CA1338" s="56"/>
      <c r="CB1338" s="56"/>
      <c r="CC1338" s="56"/>
      <c r="CD1338" s="56"/>
      <c r="CE1338" s="56"/>
      <c r="CF1338" s="56"/>
      <c r="CG1338" s="56"/>
      <c r="CH1338" s="56"/>
      <c r="CI1338" s="56"/>
      <c r="CJ1338" s="56"/>
      <c r="CK1338" s="56"/>
      <c r="CL1338" s="56"/>
      <c r="CM1338" s="56"/>
      <c r="CN1338" s="56"/>
      <c r="CO1338" s="56"/>
      <c r="CP1338" s="56"/>
      <c r="CQ1338" s="56"/>
      <c r="CR1338" s="56"/>
      <c r="CS1338" s="56"/>
      <c r="CT1338" s="56"/>
      <c r="CU1338" s="56"/>
      <c r="CV1338" s="56"/>
      <c r="CW1338" s="56"/>
      <c r="CX1338" s="56"/>
      <c r="CY1338" s="56"/>
      <c r="CZ1338" s="56"/>
      <c r="DA1338" s="56"/>
      <c r="DB1338" s="56"/>
      <c r="DC1338" s="56"/>
      <c r="DD1338" s="56"/>
      <c r="DE1338" s="56"/>
      <c r="DF1338" s="56"/>
      <c r="DG1338" s="56"/>
      <c r="DH1338" s="56"/>
      <c r="DI1338" s="56"/>
      <c r="DJ1338" s="56"/>
      <c r="DK1338" s="56"/>
      <c r="DL1338" s="56"/>
      <c r="DM1338" s="56"/>
      <c r="DN1338" s="56"/>
      <c r="DO1338" s="56"/>
      <c r="DP1338" s="56"/>
      <c r="DQ1338" s="56"/>
      <c r="DR1338" s="56"/>
      <c r="DS1338" s="56"/>
      <c r="DT1338" s="56"/>
      <c r="DU1338" s="56"/>
      <c r="DV1338" s="56"/>
      <c r="DW1338" s="56"/>
      <c r="DX1338" s="56"/>
      <c r="DY1338" s="56"/>
      <c r="DZ1338" s="56"/>
      <c r="EA1338" s="56"/>
      <c r="EB1338" s="56"/>
      <c r="EC1338" s="56"/>
      <c r="ED1338" s="56"/>
      <c r="EE1338" s="56"/>
      <c r="EF1338" s="56"/>
      <c r="EG1338" s="56"/>
      <c r="EH1338" s="56"/>
      <c r="EI1338" s="56"/>
      <c r="EJ1338" s="56"/>
      <c r="EK1338" s="56"/>
      <c r="EL1338" s="56"/>
      <c r="EM1338" s="56"/>
      <c r="EN1338" s="56"/>
      <c r="EO1338" s="56"/>
      <c r="EP1338" s="56"/>
      <c r="EQ1338" s="56"/>
      <c r="ER1338" s="56"/>
      <c r="ES1338" s="56"/>
      <c r="ET1338" s="56"/>
      <c r="EU1338" s="56"/>
      <c r="EV1338" s="56"/>
      <c r="EW1338" s="56"/>
      <c r="EX1338" s="56"/>
      <c r="EY1338" s="56"/>
      <c r="EZ1338" s="56"/>
      <c r="FA1338" s="56"/>
      <c r="FB1338" s="56"/>
      <c r="FC1338" s="56"/>
      <c r="FD1338" s="56"/>
      <c r="FE1338" s="56"/>
      <c r="FF1338" s="56"/>
      <c r="FG1338" s="56"/>
      <c r="FH1338" s="56"/>
      <c r="FI1338" s="56"/>
      <c r="FJ1338" s="56"/>
      <c r="FK1338" s="56"/>
      <c r="FL1338" s="56"/>
      <c r="FM1338" s="56"/>
      <c r="FN1338" s="56"/>
      <c r="FO1338" s="56"/>
      <c r="FP1338" s="56"/>
      <c r="FQ1338" s="56"/>
      <c r="FR1338" s="56"/>
      <c r="FS1338" s="56"/>
      <c r="FT1338" s="56"/>
      <c r="FU1338" s="56"/>
      <c r="FV1338" s="56"/>
      <c r="FW1338" s="56"/>
      <c r="FX1338" s="56"/>
      <c r="FY1338" s="56"/>
      <c r="FZ1338" s="56"/>
      <c r="GA1338" s="56"/>
      <c r="GB1338" s="56"/>
      <c r="GC1338" s="56"/>
      <c r="GD1338" s="56"/>
      <c r="GE1338" s="56"/>
      <c r="GF1338" s="56"/>
      <c r="GG1338" s="56"/>
      <c r="GH1338" s="56"/>
      <c r="GI1338" s="56"/>
      <c r="GJ1338" s="56"/>
      <c r="GK1338" s="56"/>
      <c r="GL1338" s="56"/>
      <c r="GM1338" s="56"/>
      <c r="GN1338" s="56"/>
      <c r="GO1338" s="56"/>
      <c r="GP1338" s="56"/>
      <c r="GQ1338" s="56"/>
      <c r="GR1338" s="56"/>
      <c r="GS1338" s="56"/>
      <c r="GT1338" s="56"/>
      <c r="GU1338" s="56"/>
      <c r="GV1338" s="56"/>
      <c r="GW1338" s="56"/>
      <c r="GX1338" s="56"/>
      <c r="GY1338" s="56"/>
      <c r="GZ1338" s="56"/>
      <c r="HA1338" s="56"/>
      <c r="HB1338" s="56"/>
      <c r="HC1338" s="56"/>
      <c r="HD1338" s="56"/>
      <c r="HE1338" s="56"/>
      <c r="HF1338" s="56"/>
      <c r="HG1338" s="56"/>
      <c r="HH1338" s="56"/>
      <c r="HI1338" s="56"/>
      <c r="HJ1338" s="56"/>
      <c r="HK1338" s="56"/>
      <c r="HL1338" s="56"/>
      <c r="HM1338" s="56"/>
    </row>
    <row r="1339" spans="2:221" x14ac:dyDescent="0.25">
      <c r="B1339" s="56"/>
      <c r="C1339" s="56"/>
      <c r="D1339" s="56"/>
      <c r="E1339" s="56"/>
      <c r="F1339" s="56"/>
      <c r="G1339" s="56"/>
      <c r="H1339" s="56"/>
      <c r="I1339" s="56"/>
      <c r="J1339" s="56"/>
      <c r="K1339" s="56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/>
      <c r="BF1339" s="56"/>
      <c r="BG1339" s="56"/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  <c r="BU1339" s="56"/>
      <c r="BV1339" s="56"/>
      <c r="BW1339" s="56"/>
      <c r="BX1339" s="56"/>
      <c r="BY1339" s="56"/>
      <c r="BZ1339" s="56"/>
      <c r="CA1339" s="56"/>
      <c r="CB1339" s="56"/>
      <c r="CC1339" s="56"/>
      <c r="CD1339" s="56"/>
      <c r="CE1339" s="56"/>
      <c r="CF1339" s="56"/>
      <c r="CG1339" s="56"/>
      <c r="CH1339" s="56"/>
      <c r="CI1339" s="56"/>
      <c r="CJ1339" s="56"/>
      <c r="CK1339" s="56"/>
      <c r="CL1339" s="56"/>
      <c r="CM1339" s="56"/>
      <c r="CN1339" s="56"/>
      <c r="CO1339" s="56"/>
      <c r="CP1339" s="56"/>
      <c r="CQ1339" s="56"/>
      <c r="CR1339" s="56"/>
      <c r="CS1339" s="56"/>
      <c r="CT1339" s="56"/>
      <c r="CU1339" s="56"/>
      <c r="CV1339" s="56"/>
      <c r="CW1339" s="56"/>
      <c r="CX1339" s="56"/>
      <c r="CY1339" s="56"/>
      <c r="CZ1339" s="56"/>
      <c r="DA1339" s="56"/>
      <c r="DB1339" s="56"/>
      <c r="DC1339" s="56"/>
      <c r="DD1339" s="56"/>
      <c r="DE1339" s="56"/>
      <c r="DF1339" s="56"/>
      <c r="DG1339" s="56"/>
      <c r="DH1339" s="56"/>
      <c r="DI1339" s="56"/>
      <c r="DJ1339" s="56"/>
      <c r="DK1339" s="56"/>
      <c r="DL1339" s="56"/>
      <c r="DM1339" s="56"/>
      <c r="DN1339" s="56"/>
      <c r="DO1339" s="56"/>
      <c r="DP1339" s="56"/>
      <c r="DQ1339" s="56"/>
      <c r="DR1339" s="56"/>
      <c r="DS1339" s="56"/>
      <c r="DT1339" s="56"/>
      <c r="DU1339" s="56"/>
      <c r="DV1339" s="56"/>
      <c r="DW1339" s="56"/>
      <c r="DX1339" s="56"/>
      <c r="DY1339" s="56"/>
      <c r="DZ1339" s="56"/>
      <c r="EA1339" s="56"/>
      <c r="EB1339" s="56"/>
      <c r="EC1339" s="56"/>
      <c r="ED1339" s="56"/>
      <c r="EE1339" s="56"/>
      <c r="EF1339" s="56"/>
      <c r="EG1339" s="56"/>
      <c r="EH1339" s="56"/>
      <c r="EI1339" s="56"/>
      <c r="EJ1339" s="56"/>
      <c r="EK1339" s="56"/>
      <c r="EL1339" s="56"/>
      <c r="EM1339" s="56"/>
      <c r="EN1339" s="56"/>
      <c r="EO1339" s="56"/>
      <c r="EP1339" s="56"/>
      <c r="EQ1339" s="56"/>
      <c r="ER1339" s="56"/>
      <c r="ES1339" s="56"/>
      <c r="ET1339" s="56"/>
      <c r="EU1339" s="56"/>
      <c r="EV1339" s="56"/>
      <c r="EW1339" s="56"/>
      <c r="EX1339" s="56"/>
      <c r="EY1339" s="56"/>
      <c r="EZ1339" s="56"/>
      <c r="FA1339" s="56"/>
      <c r="FB1339" s="56"/>
      <c r="FC1339" s="56"/>
      <c r="FD1339" s="56"/>
      <c r="FE1339" s="56"/>
      <c r="FF1339" s="56"/>
      <c r="FG1339" s="56"/>
      <c r="FH1339" s="56"/>
      <c r="FI1339" s="56"/>
      <c r="FJ1339" s="56"/>
      <c r="FK1339" s="56"/>
      <c r="FL1339" s="56"/>
      <c r="FM1339" s="56"/>
      <c r="FN1339" s="56"/>
      <c r="FO1339" s="56"/>
      <c r="FP1339" s="56"/>
      <c r="FQ1339" s="56"/>
      <c r="FR1339" s="56"/>
      <c r="FS1339" s="56"/>
      <c r="FT1339" s="56"/>
      <c r="FU1339" s="56"/>
      <c r="FV1339" s="56"/>
      <c r="FW1339" s="56"/>
      <c r="FX1339" s="56"/>
      <c r="FY1339" s="56"/>
      <c r="FZ1339" s="56"/>
      <c r="GA1339" s="56"/>
      <c r="GB1339" s="56"/>
      <c r="GC1339" s="56"/>
      <c r="GD1339" s="56"/>
      <c r="GE1339" s="56"/>
      <c r="GF1339" s="56"/>
      <c r="GG1339" s="56"/>
      <c r="GH1339" s="56"/>
      <c r="GI1339" s="56"/>
      <c r="GJ1339" s="56"/>
      <c r="GK1339" s="56"/>
      <c r="GL1339" s="56"/>
      <c r="GM1339" s="56"/>
      <c r="GN1339" s="56"/>
      <c r="GO1339" s="56"/>
      <c r="GP1339" s="56"/>
      <c r="GQ1339" s="56"/>
      <c r="GR1339" s="56"/>
      <c r="GS1339" s="56"/>
      <c r="GT1339" s="56"/>
      <c r="GU1339" s="56"/>
      <c r="GV1339" s="56"/>
      <c r="GW1339" s="56"/>
      <c r="GX1339" s="56"/>
      <c r="GY1339" s="56"/>
      <c r="GZ1339" s="56"/>
      <c r="HA1339" s="56"/>
      <c r="HB1339" s="56"/>
      <c r="HC1339" s="56"/>
      <c r="HD1339" s="56"/>
      <c r="HE1339" s="56"/>
      <c r="HF1339" s="56"/>
      <c r="HG1339" s="56"/>
      <c r="HH1339" s="56"/>
      <c r="HI1339" s="56"/>
      <c r="HJ1339" s="56"/>
      <c r="HK1339" s="56"/>
      <c r="HL1339" s="56"/>
      <c r="HM1339" s="56"/>
    </row>
    <row r="1340" spans="2:221" x14ac:dyDescent="0.25">
      <c r="B1340" s="56"/>
      <c r="C1340" s="56"/>
      <c r="D1340" s="56"/>
      <c r="E1340" s="56"/>
      <c r="F1340" s="56"/>
      <c r="G1340" s="56"/>
      <c r="H1340" s="56"/>
      <c r="I1340" s="56"/>
      <c r="J1340" s="56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  <c r="BU1340" s="56"/>
      <c r="BV1340" s="56"/>
      <c r="BW1340" s="56"/>
      <c r="BX1340" s="56"/>
      <c r="BY1340" s="56"/>
      <c r="BZ1340" s="56"/>
      <c r="CA1340" s="56"/>
      <c r="CB1340" s="56"/>
      <c r="CC1340" s="56"/>
      <c r="CD1340" s="56"/>
      <c r="CE1340" s="56"/>
      <c r="CF1340" s="56"/>
      <c r="CG1340" s="56"/>
      <c r="CH1340" s="56"/>
      <c r="CI1340" s="56"/>
      <c r="CJ1340" s="56"/>
      <c r="CK1340" s="56"/>
      <c r="CL1340" s="56"/>
      <c r="CM1340" s="56"/>
      <c r="CN1340" s="56"/>
      <c r="CO1340" s="56"/>
      <c r="CP1340" s="56"/>
      <c r="CQ1340" s="56"/>
      <c r="CR1340" s="56"/>
      <c r="CS1340" s="56"/>
      <c r="CT1340" s="56"/>
      <c r="CU1340" s="56"/>
      <c r="CV1340" s="56"/>
      <c r="CW1340" s="56"/>
      <c r="CX1340" s="56"/>
      <c r="CY1340" s="56"/>
      <c r="CZ1340" s="56"/>
      <c r="DA1340" s="56"/>
      <c r="DB1340" s="56"/>
      <c r="DC1340" s="56"/>
      <c r="DD1340" s="56"/>
      <c r="DE1340" s="56"/>
      <c r="DF1340" s="56"/>
      <c r="DG1340" s="56"/>
      <c r="DH1340" s="56"/>
      <c r="DI1340" s="56"/>
      <c r="DJ1340" s="56"/>
      <c r="DK1340" s="56"/>
      <c r="DL1340" s="56"/>
      <c r="DM1340" s="56"/>
      <c r="DN1340" s="56"/>
      <c r="DO1340" s="56"/>
      <c r="DP1340" s="56"/>
      <c r="DQ1340" s="56"/>
      <c r="DR1340" s="56"/>
      <c r="DS1340" s="56"/>
      <c r="DT1340" s="56"/>
      <c r="DU1340" s="56"/>
      <c r="DV1340" s="56"/>
      <c r="DW1340" s="56"/>
      <c r="DX1340" s="56"/>
      <c r="DY1340" s="56"/>
      <c r="DZ1340" s="56"/>
      <c r="EA1340" s="56"/>
      <c r="EB1340" s="56"/>
      <c r="EC1340" s="56"/>
      <c r="ED1340" s="56"/>
      <c r="EE1340" s="56"/>
      <c r="EF1340" s="56"/>
      <c r="EG1340" s="56"/>
      <c r="EH1340" s="56"/>
      <c r="EI1340" s="56"/>
      <c r="EJ1340" s="56"/>
      <c r="EK1340" s="56"/>
      <c r="EL1340" s="56"/>
      <c r="EM1340" s="56"/>
      <c r="EN1340" s="56"/>
      <c r="EO1340" s="56"/>
      <c r="EP1340" s="56"/>
      <c r="EQ1340" s="56"/>
      <c r="ER1340" s="56"/>
      <c r="ES1340" s="56"/>
      <c r="ET1340" s="56"/>
      <c r="EU1340" s="56"/>
      <c r="EV1340" s="56"/>
      <c r="EW1340" s="56"/>
      <c r="EX1340" s="56"/>
      <c r="EY1340" s="56"/>
      <c r="EZ1340" s="56"/>
      <c r="FA1340" s="56"/>
      <c r="FB1340" s="56"/>
      <c r="FC1340" s="56"/>
      <c r="FD1340" s="56"/>
      <c r="FE1340" s="56"/>
      <c r="FF1340" s="56"/>
      <c r="FG1340" s="56"/>
      <c r="FH1340" s="56"/>
      <c r="FI1340" s="56"/>
      <c r="FJ1340" s="56"/>
      <c r="FK1340" s="56"/>
      <c r="FL1340" s="56"/>
      <c r="FM1340" s="56"/>
      <c r="FN1340" s="56"/>
      <c r="FO1340" s="56"/>
      <c r="FP1340" s="56"/>
      <c r="FQ1340" s="56"/>
      <c r="FR1340" s="56"/>
      <c r="FS1340" s="56"/>
      <c r="FT1340" s="56"/>
      <c r="FU1340" s="56"/>
      <c r="FV1340" s="56"/>
      <c r="FW1340" s="56"/>
      <c r="FX1340" s="56"/>
      <c r="FY1340" s="56"/>
      <c r="FZ1340" s="56"/>
      <c r="GA1340" s="56"/>
      <c r="GB1340" s="56"/>
      <c r="GC1340" s="56"/>
      <c r="GD1340" s="56"/>
      <c r="GE1340" s="56"/>
      <c r="GF1340" s="56"/>
      <c r="GG1340" s="56"/>
      <c r="GH1340" s="56"/>
      <c r="GI1340" s="56"/>
      <c r="GJ1340" s="56"/>
      <c r="GK1340" s="56"/>
      <c r="GL1340" s="56"/>
      <c r="GM1340" s="56"/>
      <c r="GN1340" s="56"/>
      <c r="GO1340" s="56"/>
      <c r="GP1340" s="56"/>
      <c r="GQ1340" s="56"/>
      <c r="GR1340" s="56"/>
      <c r="GS1340" s="56"/>
      <c r="GT1340" s="56"/>
      <c r="GU1340" s="56"/>
      <c r="GV1340" s="56"/>
      <c r="GW1340" s="56"/>
      <c r="GX1340" s="56"/>
      <c r="GY1340" s="56"/>
      <c r="GZ1340" s="56"/>
      <c r="HA1340" s="56"/>
      <c r="HB1340" s="56"/>
      <c r="HC1340" s="56"/>
      <c r="HD1340" s="56"/>
      <c r="HE1340" s="56"/>
      <c r="HF1340" s="56"/>
      <c r="HG1340" s="56"/>
      <c r="HH1340" s="56"/>
      <c r="HI1340" s="56"/>
      <c r="HJ1340" s="56"/>
      <c r="HK1340" s="56"/>
      <c r="HL1340" s="56"/>
      <c r="HM1340" s="56"/>
    </row>
    <row r="1341" spans="2:221" x14ac:dyDescent="0.25">
      <c r="B1341" s="56"/>
      <c r="C1341" s="56"/>
      <c r="D1341" s="56"/>
      <c r="E1341" s="56"/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/>
      <c r="BF1341" s="56"/>
      <c r="BG1341" s="56"/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  <c r="BU1341" s="56"/>
      <c r="BV1341" s="56"/>
      <c r="BW1341" s="56"/>
      <c r="BX1341" s="56"/>
      <c r="BY1341" s="56"/>
      <c r="BZ1341" s="56"/>
      <c r="CA1341" s="56"/>
      <c r="CB1341" s="56"/>
      <c r="CC1341" s="56"/>
      <c r="CD1341" s="56"/>
      <c r="CE1341" s="56"/>
      <c r="CF1341" s="56"/>
      <c r="CG1341" s="56"/>
      <c r="CH1341" s="56"/>
      <c r="CI1341" s="56"/>
      <c r="CJ1341" s="56"/>
      <c r="CK1341" s="56"/>
      <c r="CL1341" s="56"/>
      <c r="CM1341" s="56"/>
      <c r="CN1341" s="56"/>
      <c r="CO1341" s="56"/>
      <c r="CP1341" s="56"/>
      <c r="CQ1341" s="56"/>
      <c r="CR1341" s="56"/>
      <c r="CS1341" s="56"/>
      <c r="CT1341" s="56"/>
      <c r="CU1341" s="56"/>
      <c r="CV1341" s="56"/>
      <c r="CW1341" s="56"/>
      <c r="CX1341" s="56"/>
      <c r="CY1341" s="56"/>
      <c r="CZ1341" s="56"/>
      <c r="DA1341" s="56"/>
      <c r="DB1341" s="56"/>
      <c r="DC1341" s="56"/>
      <c r="DD1341" s="56"/>
      <c r="DE1341" s="56"/>
      <c r="DF1341" s="56"/>
      <c r="DG1341" s="56"/>
      <c r="DH1341" s="56"/>
      <c r="DI1341" s="56"/>
      <c r="DJ1341" s="56"/>
      <c r="DK1341" s="56"/>
      <c r="DL1341" s="56"/>
      <c r="DM1341" s="56"/>
      <c r="DN1341" s="56"/>
      <c r="DO1341" s="56"/>
      <c r="DP1341" s="56"/>
      <c r="DQ1341" s="56"/>
      <c r="DR1341" s="56"/>
      <c r="DS1341" s="56"/>
      <c r="DT1341" s="56"/>
      <c r="DU1341" s="56"/>
      <c r="DV1341" s="56"/>
      <c r="DW1341" s="56"/>
      <c r="DX1341" s="56"/>
      <c r="DY1341" s="56"/>
      <c r="DZ1341" s="56"/>
      <c r="EA1341" s="56"/>
      <c r="EB1341" s="56"/>
      <c r="EC1341" s="56"/>
      <c r="ED1341" s="56"/>
      <c r="EE1341" s="56"/>
      <c r="EF1341" s="56"/>
      <c r="EG1341" s="56"/>
      <c r="EH1341" s="56"/>
      <c r="EI1341" s="56"/>
      <c r="EJ1341" s="56"/>
      <c r="EK1341" s="56"/>
      <c r="EL1341" s="56"/>
      <c r="EM1341" s="56"/>
      <c r="EN1341" s="56"/>
      <c r="EO1341" s="56"/>
      <c r="EP1341" s="56"/>
      <c r="EQ1341" s="56"/>
      <c r="ER1341" s="56"/>
      <c r="ES1341" s="56"/>
      <c r="ET1341" s="56"/>
      <c r="EU1341" s="56"/>
      <c r="EV1341" s="56"/>
      <c r="EW1341" s="56"/>
      <c r="EX1341" s="56"/>
      <c r="EY1341" s="56"/>
      <c r="EZ1341" s="56"/>
      <c r="FA1341" s="56"/>
      <c r="FB1341" s="56"/>
      <c r="FC1341" s="56"/>
      <c r="FD1341" s="56"/>
      <c r="FE1341" s="56"/>
      <c r="FF1341" s="56"/>
      <c r="FG1341" s="56"/>
      <c r="FH1341" s="56"/>
      <c r="FI1341" s="56"/>
      <c r="FJ1341" s="56"/>
      <c r="FK1341" s="56"/>
      <c r="FL1341" s="56"/>
      <c r="FM1341" s="56"/>
      <c r="FN1341" s="56"/>
      <c r="FO1341" s="56"/>
      <c r="FP1341" s="56"/>
      <c r="FQ1341" s="56"/>
      <c r="FR1341" s="56"/>
      <c r="FS1341" s="56"/>
      <c r="FT1341" s="56"/>
      <c r="FU1341" s="56"/>
      <c r="FV1341" s="56"/>
      <c r="FW1341" s="56"/>
      <c r="FX1341" s="56"/>
      <c r="FY1341" s="56"/>
      <c r="FZ1341" s="56"/>
      <c r="GA1341" s="56"/>
      <c r="GB1341" s="56"/>
      <c r="GC1341" s="56"/>
      <c r="GD1341" s="56"/>
      <c r="GE1341" s="56"/>
      <c r="GF1341" s="56"/>
      <c r="GG1341" s="56"/>
      <c r="GH1341" s="56"/>
      <c r="GI1341" s="56"/>
      <c r="GJ1341" s="56"/>
      <c r="GK1341" s="56"/>
      <c r="GL1341" s="56"/>
      <c r="GM1341" s="56"/>
      <c r="GN1341" s="56"/>
      <c r="GO1341" s="56"/>
      <c r="GP1341" s="56"/>
      <c r="GQ1341" s="56"/>
      <c r="GR1341" s="56"/>
      <c r="GS1341" s="56"/>
      <c r="GT1341" s="56"/>
      <c r="GU1341" s="56"/>
      <c r="GV1341" s="56"/>
      <c r="GW1341" s="56"/>
      <c r="GX1341" s="56"/>
      <c r="GY1341" s="56"/>
      <c r="GZ1341" s="56"/>
      <c r="HA1341" s="56"/>
      <c r="HB1341" s="56"/>
      <c r="HC1341" s="56"/>
      <c r="HD1341" s="56"/>
      <c r="HE1341" s="56"/>
      <c r="HF1341" s="56"/>
      <c r="HG1341" s="56"/>
      <c r="HH1341" s="56"/>
      <c r="HI1341" s="56"/>
      <c r="HJ1341" s="56"/>
      <c r="HK1341" s="56"/>
      <c r="HL1341" s="56"/>
      <c r="HM1341" s="56"/>
    </row>
    <row r="1342" spans="2:221" x14ac:dyDescent="0.25">
      <c r="B1342" s="56"/>
      <c r="C1342" s="56"/>
      <c r="D1342" s="56"/>
      <c r="E1342" s="56"/>
      <c r="F1342" s="56"/>
      <c r="G1342" s="56"/>
      <c r="H1342" s="56"/>
      <c r="I1342" s="56"/>
      <c r="J1342" s="56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/>
      <c r="BF1342" s="56"/>
      <c r="BG1342" s="56"/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  <c r="BU1342" s="56"/>
      <c r="BV1342" s="56"/>
      <c r="BW1342" s="56"/>
      <c r="BX1342" s="56"/>
      <c r="BY1342" s="56"/>
      <c r="BZ1342" s="56"/>
      <c r="CA1342" s="56"/>
      <c r="CB1342" s="56"/>
      <c r="CC1342" s="56"/>
      <c r="CD1342" s="56"/>
      <c r="CE1342" s="56"/>
      <c r="CF1342" s="56"/>
      <c r="CG1342" s="56"/>
      <c r="CH1342" s="56"/>
      <c r="CI1342" s="56"/>
      <c r="CJ1342" s="56"/>
      <c r="CK1342" s="56"/>
      <c r="CL1342" s="56"/>
      <c r="CM1342" s="56"/>
      <c r="CN1342" s="56"/>
      <c r="CO1342" s="56"/>
      <c r="CP1342" s="56"/>
      <c r="CQ1342" s="56"/>
      <c r="CR1342" s="56"/>
      <c r="CS1342" s="56"/>
      <c r="CT1342" s="56"/>
      <c r="CU1342" s="56"/>
      <c r="CV1342" s="56"/>
      <c r="CW1342" s="56"/>
      <c r="CX1342" s="56"/>
      <c r="CY1342" s="56"/>
      <c r="CZ1342" s="56"/>
      <c r="DA1342" s="56"/>
      <c r="DB1342" s="56"/>
      <c r="DC1342" s="56"/>
      <c r="DD1342" s="56"/>
      <c r="DE1342" s="56"/>
      <c r="DF1342" s="56"/>
      <c r="DG1342" s="56"/>
      <c r="DH1342" s="56"/>
      <c r="DI1342" s="56"/>
      <c r="DJ1342" s="56"/>
      <c r="DK1342" s="56"/>
      <c r="DL1342" s="56"/>
      <c r="DM1342" s="56"/>
      <c r="DN1342" s="56"/>
      <c r="DO1342" s="56"/>
      <c r="DP1342" s="56"/>
      <c r="DQ1342" s="56"/>
      <c r="DR1342" s="56"/>
      <c r="DS1342" s="56"/>
      <c r="DT1342" s="56"/>
      <c r="DU1342" s="56"/>
      <c r="DV1342" s="56"/>
      <c r="DW1342" s="56"/>
      <c r="DX1342" s="56"/>
      <c r="DY1342" s="56"/>
      <c r="DZ1342" s="56"/>
      <c r="EA1342" s="56"/>
      <c r="EB1342" s="56"/>
      <c r="EC1342" s="56"/>
      <c r="ED1342" s="56"/>
      <c r="EE1342" s="56"/>
      <c r="EF1342" s="56"/>
      <c r="EG1342" s="56"/>
      <c r="EH1342" s="56"/>
      <c r="EI1342" s="56"/>
      <c r="EJ1342" s="56"/>
      <c r="EK1342" s="56"/>
      <c r="EL1342" s="56"/>
      <c r="EM1342" s="56"/>
      <c r="EN1342" s="56"/>
      <c r="EO1342" s="56"/>
      <c r="EP1342" s="56"/>
      <c r="EQ1342" s="56"/>
      <c r="ER1342" s="56"/>
      <c r="ES1342" s="56"/>
      <c r="ET1342" s="56"/>
      <c r="EU1342" s="56"/>
      <c r="EV1342" s="56"/>
      <c r="EW1342" s="56"/>
      <c r="EX1342" s="56"/>
      <c r="EY1342" s="56"/>
      <c r="EZ1342" s="56"/>
      <c r="FA1342" s="56"/>
      <c r="FB1342" s="56"/>
      <c r="FC1342" s="56"/>
      <c r="FD1342" s="56"/>
      <c r="FE1342" s="56"/>
      <c r="FF1342" s="56"/>
      <c r="FG1342" s="56"/>
      <c r="FH1342" s="56"/>
      <c r="FI1342" s="56"/>
      <c r="FJ1342" s="56"/>
      <c r="FK1342" s="56"/>
      <c r="FL1342" s="56"/>
      <c r="FM1342" s="56"/>
      <c r="FN1342" s="56"/>
      <c r="FO1342" s="56"/>
      <c r="FP1342" s="56"/>
      <c r="FQ1342" s="56"/>
      <c r="FR1342" s="56"/>
      <c r="FS1342" s="56"/>
      <c r="FT1342" s="56"/>
      <c r="FU1342" s="56"/>
      <c r="FV1342" s="56"/>
      <c r="FW1342" s="56"/>
      <c r="FX1342" s="56"/>
      <c r="FY1342" s="56"/>
      <c r="FZ1342" s="56"/>
      <c r="GA1342" s="56"/>
      <c r="GB1342" s="56"/>
      <c r="GC1342" s="56"/>
      <c r="GD1342" s="56"/>
      <c r="GE1342" s="56"/>
      <c r="GF1342" s="56"/>
      <c r="GG1342" s="56"/>
      <c r="GH1342" s="56"/>
      <c r="GI1342" s="56"/>
      <c r="GJ1342" s="56"/>
      <c r="GK1342" s="56"/>
      <c r="GL1342" s="56"/>
      <c r="GM1342" s="56"/>
      <c r="GN1342" s="56"/>
      <c r="GO1342" s="56"/>
      <c r="GP1342" s="56"/>
      <c r="GQ1342" s="56"/>
      <c r="GR1342" s="56"/>
      <c r="GS1342" s="56"/>
      <c r="GT1342" s="56"/>
      <c r="GU1342" s="56"/>
      <c r="GV1342" s="56"/>
      <c r="GW1342" s="56"/>
      <c r="GX1342" s="56"/>
      <c r="GY1342" s="56"/>
      <c r="GZ1342" s="56"/>
      <c r="HA1342" s="56"/>
      <c r="HB1342" s="56"/>
      <c r="HC1342" s="56"/>
      <c r="HD1342" s="56"/>
      <c r="HE1342" s="56"/>
      <c r="HF1342" s="56"/>
      <c r="HG1342" s="56"/>
      <c r="HH1342" s="56"/>
      <c r="HI1342" s="56"/>
      <c r="HJ1342" s="56"/>
      <c r="HK1342" s="56"/>
      <c r="HL1342" s="56"/>
      <c r="HM1342" s="56"/>
    </row>
    <row r="1343" spans="2:221" x14ac:dyDescent="0.25">
      <c r="B1343" s="56"/>
      <c r="C1343" s="56"/>
      <c r="D1343" s="56"/>
      <c r="E1343" s="56"/>
      <c r="F1343" s="56"/>
      <c r="G1343" s="56"/>
      <c r="H1343" s="56"/>
      <c r="I1343" s="56"/>
      <c r="J1343" s="56"/>
      <c r="K1343" s="56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  <c r="AY1343" s="56"/>
      <c r="AZ1343" s="56"/>
      <c r="BA1343" s="56"/>
      <c r="BB1343" s="56"/>
      <c r="BC1343" s="56"/>
      <c r="BD1343" s="56"/>
      <c r="BE1343" s="56"/>
      <c r="BF1343" s="56"/>
      <c r="BG1343" s="56"/>
      <c r="BH1343" s="56"/>
      <c r="BI1343" s="56"/>
      <c r="BJ1343" s="56"/>
      <c r="BK1343" s="56"/>
      <c r="BL1343" s="56"/>
      <c r="BM1343" s="56"/>
      <c r="BN1343" s="56"/>
      <c r="BO1343" s="56"/>
      <c r="BP1343" s="56"/>
      <c r="BQ1343" s="56"/>
      <c r="BR1343" s="56"/>
      <c r="BS1343" s="56"/>
      <c r="BT1343" s="56"/>
      <c r="BU1343" s="56"/>
      <c r="BV1343" s="56"/>
      <c r="BW1343" s="56"/>
      <c r="BX1343" s="56"/>
      <c r="BY1343" s="56"/>
      <c r="BZ1343" s="56"/>
      <c r="CA1343" s="56"/>
      <c r="CB1343" s="56"/>
      <c r="CC1343" s="56"/>
      <c r="CD1343" s="56"/>
      <c r="CE1343" s="56"/>
      <c r="CF1343" s="56"/>
      <c r="CG1343" s="56"/>
      <c r="CH1343" s="56"/>
      <c r="CI1343" s="56"/>
      <c r="CJ1343" s="56"/>
      <c r="CK1343" s="56"/>
      <c r="CL1343" s="56"/>
      <c r="CM1343" s="56"/>
      <c r="CN1343" s="56"/>
      <c r="CO1343" s="56"/>
      <c r="CP1343" s="56"/>
      <c r="CQ1343" s="56"/>
      <c r="CR1343" s="56"/>
      <c r="CS1343" s="56"/>
      <c r="CT1343" s="56"/>
      <c r="CU1343" s="56"/>
      <c r="CV1343" s="56"/>
      <c r="CW1343" s="56"/>
      <c r="CX1343" s="56"/>
      <c r="CY1343" s="56"/>
      <c r="CZ1343" s="56"/>
      <c r="DA1343" s="56"/>
      <c r="DB1343" s="56"/>
      <c r="DC1343" s="56"/>
      <c r="DD1343" s="56"/>
      <c r="DE1343" s="56"/>
      <c r="DF1343" s="56"/>
      <c r="DG1343" s="56"/>
      <c r="DH1343" s="56"/>
      <c r="DI1343" s="56"/>
      <c r="DJ1343" s="56"/>
      <c r="DK1343" s="56"/>
      <c r="DL1343" s="56"/>
      <c r="DM1343" s="56"/>
      <c r="DN1343" s="56"/>
      <c r="DO1343" s="56"/>
      <c r="DP1343" s="56"/>
      <c r="DQ1343" s="56"/>
      <c r="DR1343" s="56"/>
      <c r="DS1343" s="56"/>
      <c r="DT1343" s="56"/>
      <c r="DU1343" s="56"/>
      <c r="DV1343" s="56"/>
      <c r="DW1343" s="56"/>
      <c r="DX1343" s="56"/>
      <c r="DY1343" s="56"/>
      <c r="DZ1343" s="56"/>
      <c r="EA1343" s="56"/>
      <c r="EB1343" s="56"/>
      <c r="EC1343" s="56"/>
      <c r="ED1343" s="56"/>
      <c r="EE1343" s="56"/>
      <c r="EF1343" s="56"/>
      <c r="EG1343" s="56"/>
      <c r="EH1343" s="56"/>
      <c r="EI1343" s="56"/>
      <c r="EJ1343" s="56"/>
      <c r="EK1343" s="56"/>
      <c r="EL1343" s="56"/>
      <c r="EM1343" s="56"/>
      <c r="EN1343" s="56"/>
      <c r="EO1343" s="56"/>
      <c r="EP1343" s="56"/>
      <c r="EQ1343" s="56"/>
      <c r="ER1343" s="56"/>
      <c r="ES1343" s="56"/>
      <c r="ET1343" s="56"/>
      <c r="EU1343" s="56"/>
      <c r="EV1343" s="56"/>
      <c r="EW1343" s="56"/>
      <c r="EX1343" s="56"/>
      <c r="EY1343" s="56"/>
      <c r="EZ1343" s="56"/>
      <c r="FA1343" s="56"/>
      <c r="FB1343" s="56"/>
      <c r="FC1343" s="56"/>
      <c r="FD1343" s="56"/>
      <c r="FE1343" s="56"/>
      <c r="FF1343" s="56"/>
      <c r="FG1343" s="56"/>
      <c r="FH1343" s="56"/>
      <c r="FI1343" s="56"/>
      <c r="FJ1343" s="56"/>
      <c r="FK1343" s="56"/>
      <c r="FL1343" s="56"/>
      <c r="FM1343" s="56"/>
      <c r="FN1343" s="56"/>
      <c r="FO1343" s="56"/>
      <c r="FP1343" s="56"/>
      <c r="FQ1343" s="56"/>
      <c r="FR1343" s="56"/>
      <c r="FS1343" s="56"/>
      <c r="FT1343" s="56"/>
      <c r="FU1343" s="56"/>
      <c r="FV1343" s="56"/>
      <c r="FW1343" s="56"/>
      <c r="FX1343" s="56"/>
      <c r="FY1343" s="56"/>
      <c r="FZ1343" s="56"/>
      <c r="GA1343" s="56"/>
      <c r="GB1343" s="56"/>
      <c r="GC1343" s="56"/>
      <c r="GD1343" s="56"/>
      <c r="GE1343" s="56"/>
      <c r="GF1343" s="56"/>
      <c r="GG1343" s="56"/>
      <c r="GH1343" s="56"/>
      <c r="GI1343" s="56"/>
      <c r="GJ1343" s="56"/>
      <c r="GK1343" s="56"/>
      <c r="GL1343" s="56"/>
      <c r="GM1343" s="56"/>
      <c r="GN1343" s="56"/>
      <c r="GO1343" s="56"/>
      <c r="GP1343" s="56"/>
      <c r="GQ1343" s="56"/>
      <c r="GR1343" s="56"/>
      <c r="GS1343" s="56"/>
      <c r="GT1343" s="56"/>
      <c r="GU1343" s="56"/>
      <c r="GV1343" s="56"/>
      <c r="GW1343" s="56"/>
      <c r="GX1343" s="56"/>
      <c r="GY1343" s="56"/>
      <c r="GZ1343" s="56"/>
      <c r="HA1343" s="56"/>
      <c r="HB1343" s="56"/>
      <c r="HC1343" s="56"/>
      <c r="HD1343" s="56"/>
      <c r="HE1343" s="56"/>
      <c r="HF1343" s="56"/>
      <c r="HG1343" s="56"/>
      <c r="HH1343" s="56"/>
      <c r="HI1343" s="56"/>
      <c r="HJ1343" s="56"/>
      <c r="HK1343" s="56"/>
      <c r="HL1343" s="56"/>
      <c r="HM1343" s="56"/>
    </row>
    <row r="1344" spans="2:221" x14ac:dyDescent="0.25">
      <c r="B1344" s="56"/>
      <c r="C1344" s="56"/>
      <c r="D1344" s="56"/>
      <c r="E1344" s="56"/>
      <c r="F1344" s="56"/>
      <c r="G1344" s="56"/>
      <c r="H1344" s="56"/>
      <c r="I1344" s="56"/>
      <c r="J1344" s="56"/>
      <c r="K1344" s="56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/>
      <c r="BF1344" s="56"/>
      <c r="BG1344" s="56"/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  <c r="BU1344" s="56"/>
      <c r="BV1344" s="56"/>
      <c r="BW1344" s="56"/>
      <c r="BX1344" s="56"/>
      <c r="BY1344" s="56"/>
      <c r="BZ1344" s="56"/>
      <c r="CA1344" s="56"/>
      <c r="CB1344" s="56"/>
      <c r="CC1344" s="56"/>
      <c r="CD1344" s="56"/>
      <c r="CE1344" s="56"/>
      <c r="CF1344" s="56"/>
      <c r="CG1344" s="56"/>
      <c r="CH1344" s="56"/>
      <c r="CI1344" s="56"/>
      <c r="CJ1344" s="56"/>
      <c r="CK1344" s="56"/>
      <c r="CL1344" s="56"/>
      <c r="CM1344" s="56"/>
      <c r="CN1344" s="56"/>
      <c r="CO1344" s="56"/>
      <c r="CP1344" s="56"/>
      <c r="CQ1344" s="56"/>
      <c r="CR1344" s="56"/>
      <c r="CS1344" s="56"/>
      <c r="CT1344" s="56"/>
      <c r="CU1344" s="56"/>
      <c r="CV1344" s="56"/>
      <c r="CW1344" s="56"/>
      <c r="CX1344" s="56"/>
      <c r="CY1344" s="56"/>
      <c r="CZ1344" s="56"/>
      <c r="DA1344" s="56"/>
      <c r="DB1344" s="56"/>
      <c r="DC1344" s="56"/>
      <c r="DD1344" s="56"/>
      <c r="DE1344" s="56"/>
      <c r="DF1344" s="56"/>
      <c r="DG1344" s="56"/>
      <c r="DH1344" s="56"/>
      <c r="DI1344" s="56"/>
      <c r="DJ1344" s="56"/>
      <c r="DK1344" s="56"/>
      <c r="DL1344" s="56"/>
      <c r="DM1344" s="56"/>
      <c r="DN1344" s="56"/>
      <c r="DO1344" s="56"/>
      <c r="DP1344" s="56"/>
      <c r="DQ1344" s="56"/>
      <c r="DR1344" s="56"/>
      <c r="DS1344" s="56"/>
      <c r="DT1344" s="56"/>
      <c r="DU1344" s="56"/>
      <c r="DV1344" s="56"/>
      <c r="DW1344" s="56"/>
      <c r="DX1344" s="56"/>
      <c r="DY1344" s="56"/>
      <c r="DZ1344" s="56"/>
      <c r="EA1344" s="56"/>
      <c r="EB1344" s="56"/>
      <c r="EC1344" s="56"/>
      <c r="ED1344" s="56"/>
      <c r="EE1344" s="56"/>
      <c r="EF1344" s="56"/>
      <c r="EG1344" s="56"/>
      <c r="EH1344" s="56"/>
      <c r="EI1344" s="56"/>
      <c r="EJ1344" s="56"/>
      <c r="EK1344" s="56"/>
      <c r="EL1344" s="56"/>
      <c r="EM1344" s="56"/>
      <c r="EN1344" s="56"/>
      <c r="EO1344" s="56"/>
      <c r="EP1344" s="56"/>
      <c r="EQ1344" s="56"/>
      <c r="ER1344" s="56"/>
      <c r="ES1344" s="56"/>
      <c r="ET1344" s="56"/>
      <c r="EU1344" s="56"/>
      <c r="EV1344" s="56"/>
      <c r="EW1344" s="56"/>
      <c r="EX1344" s="56"/>
      <c r="EY1344" s="56"/>
      <c r="EZ1344" s="56"/>
      <c r="FA1344" s="56"/>
      <c r="FB1344" s="56"/>
      <c r="FC1344" s="56"/>
      <c r="FD1344" s="56"/>
      <c r="FE1344" s="56"/>
      <c r="FF1344" s="56"/>
      <c r="FG1344" s="56"/>
      <c r="FH1344" s="56"/>
      <c r="FI1344" s="56"/>
      <c r="FJ1344" s="56"/>
      <c r="FK1344" s="56"/>
      <c r="FL1344" s="56"/>
      <c r="FM1344" s="56"/>
      <c r="FN1344" s="56"/>
      <c r="FO1344" s="56"/>
      <c r="FP1344" s="56"/>
      <c r="FQ1344" s="56"/>
      <c r="FR1344" s="56"/>
      <c r="FS1344" s="56"/>
      <c r="FT1344" s="56"/>
      <c r="FU1344" s="56"/>
      <c r="FV1344" s="56"/>
      <c r="FW1344" s="56"/>
      <c r="FX1344" s="56"/>
      <c r="FY1344" s="56"/>
      <c r="FZ1344" s="56"/>
      <c r="GA1344" s="56"/>
      <c r="GB1344" s="56"/>
      <c r="GC1344" s="56"/>
      <c r="GD1344" s="56"/>
      <c r="GE1344" s="56"/>
      <c r="GF1344" s="56"/>
      <c r="GG1344" s="56"/>
      <c r="GH1344" s="56"/>
      <c r="GI1344" s="56"/>
      <c r="GJ1344" s="56"/>
      <c r="GK1344" s="56"/>
      <c r="GL1344" s="56"/>
      <c r="GM1344" s="56"/>
      <c r="GN1344" s="56"/>
      <c r="GO1344" s="56"/>
      <c r="GP1344" s="56"/>
      <c r="GQ1344" s="56"/>
      <c r="GR1344" s="56"/>
      <c r="GS1344" s="56"/>
      <c r="GT1344" s="56"/>
      <c r="GU1344" s="56"/>
      <c r="GV1344" s="56"/>
      <c r="GW1344" s="56"/>
      <c r="GX1344" s="56"/>
      <c r="GY1344" s="56"/>
      <c r="GZ1344" s="56"/>
      <c r="HA1344" s="56"/>
      <c r="HB1344" s="56"/>
      <c r="HC1344" s="56"/>
      <c r="HD1344" s="56"/>
      <c r="HE1344" s="56"/>
      <c r="HF1344" s="56"/>
      <c r="HG1344" s="56"/>
      <c r="HH1344" s="56"/>
      <c r="HI1344" s="56"/>
      <c r="HJ1344" s="56"/>
      <c r="HK1344" s="56"/>
      <c r="HL1344" s="56"/>
      <c r="HM1344" s="56"/>
    </row>
    <row r="1345" spans="2:221" x14ac:dyDescent="0.25">
      <c r="B1345" s="56"/>
      <c r="C1345" s="56"/>
      <c r="D1345" s="56"/>
      <c r="E1345" s="56"/>
      <c r="F1345" s="56"/>
      <c r="G1345" s="56"/>
      <c r="H1345" s="56"/>
      <c r="I1345" s="56"/>
      <c r="J1345" s="56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X1345" s="56"/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/>
      <c r="BF1345" s="56"/>
      <c r="BG1345" s="56"/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  <c r="BU1345" s="56"/>
      <c r="BV1345" s="56"/>
      <c r="BW1345" s="56"/>
      <c r="BX1345" s="56"/>
      <c r="BY1345" s="56"/>
      <c r="BZ1345" s="56"/>
      <c r="CA1345" s="56"/>
      <c r="CB1345" s="56"/>
      <c r="CC1345" s="56"/>
      <c r="CD1345" s="56"/>
      <c r="CE1345" s="56"/>
      <c r="CF1345" s="56"/>
      <c r="CG1345" s="56"/>
      <c r="CH1345" s="56"/>
      <c r="CI1345" s="56"/>
      <c r="CJ1345" s="56"/>
      <c r="CK1345" s="56"/>
      <c r="CL1345" s="56"/>
      <c r="CM1345" s="56"/>
      <c r="CN1345" s="56"/>
      <c r="CO1345" s="56"/>
      <c r="CP1345" s="56"/>
      <c r="CQ1345" s="56"/>
      <c r="CR1345" s="56"/>
      <c r="CS1345" s="56"/>
      <c r="CT1345" s="56"/>
      <c r="CU1345" s="56"/>
      <c r="CV1345" s="56"/>
      <c r="CW1345" s="56"/>
      <c r="CX1345" s="56"/>
      <c r="CY1345" s="56"/>
      <c r="CZ1345" s="56"/>
      <c r="DA1345" s="56"/>
      <c r="DB1345" s="56"/>
      <c r="DC1345" s="56"/>
      <c r="DD1345" s="56"/>
      <c r="DE1345" s="56"/>
      <c r="DF1345" s="56"/>
      <c r="DG1345" s="56"/>
      <c r="DH1345" s="56"/>
      <c r="DI1345" s="56"/>
      <c r="DJ1345" s="56"/>
      <c r="DK1345" s="56"/>
      <c r="DL1345" s="56"/>
      <c r="DM1345" s="56"/>
      <c r="DN1345" s="56"/>
      <c r="DO1345" s="56"/>
      <c r="DP1345" s="56"/>
      <c r="DQ1345" s="56"/>
      <c r="DR1345" s="56"/>
      <c r="DS1345" s="56"/>
      <c r="DT1345" s="56"/>
      <c r="DU1345" s="56"/>
      <c r="DV1345" s="56"/>
      <c r="DW1345" s="56"/>
      <c r="DX1345" s="56"/>
      <c r="DY1345" s="56"/>
      <c r="DZ1345" s="56"/>
      <c r="EA1345" s="56"/>
      <c r="EB1345" s="56"/>
      <c r="EC1345" s="56"/>
      <c r="ED1345" s="56"/>
      <c r="EE1345" s="56"/>
      <c r="EF1345" s="56"/>
      <c r="EG1345" s="56"/>
      <c r="EH1345" s="56"/>
      <c r="EI1345" s="56"/>
      <c r="EJ1345" s="56"/>
      <c r="EK1345" s="56"/>
      <c r="EL1345" s="56"/>
      <c r="EM1345" s="56"/>
      <c r="EN1345" s="56"/>
      <c r="EO1345" s="56"/>
      <c r="EP1345" s="56"/>
      <c r="EQ1345" s="56"/>
      <c r="ER1345" s="56"/>
      <c r="ES1345" s="56"/>
      <c r="ET1345" s="56"/>
      <c r="EU1345" s="56"/>
      <c r="EV1345" s="56"/>
      <c r="EW1345" s="56"/>
      <c r="EX1345" s="56"/>
      <c r="EY1345" s="56"/>
      <c r="EZ1345" s="56"/>
      <c r="FA1345" s="56"/>
      <c r="FB1345" s="56"/>
      <c r="FC1345" s="56"/>
      <c r="FD1345" s="56"/>
      <c r="FE1345" s="56"/>
      <c r="FF1345" s="56"/>
      <c r="FG1345" s="56"/>
      <c r="FH1345" s="56"/>
      <c r="FI1345" s="56"/>
      <c r="FJ1345" s="56"/>
      <c r="FK1345" s="56"/>
      <c r="FL1345" s="56"/>
      <c r="FM1345" s="56"/>
      <c r="FN1345" s="56"/>
      <c r="FO1345" s="56"/>
      <c r="FP1345" s="56"/>
      <c r="FQ1345" s="56"/>
      <c r="FR1345" s="56"/>
      <c r="FS1345" s="56"/>
      <c r="FT1345" s="56"/>
      <c r="FU1345" s="56"/>
      <c r="FV1345" s="56"/>
      <c r="FW1345" s="56"/>
      <c r="FX1345" s="56"/>
      <c r="FY1345" s="56"/>
      <c r="FZ1345" s="56"/>
      <c r="GA1345" s="56"/>
      <c r="GB1345" s="56"/>
      <c r="GC1345" s="56"/>
      <c r="GD1345" s="56"/>
      <c r="GE1345" s="56"/>
      <c r="GF1345" s="56"/>
      <c r="GG1345" s="56"/>
      <c r="GH1345" s="56"/>
      <c r="GI1345" s="56"/>
      <c r="GJ1345" s="56"/>
      <c r="GK1345" s="56"/>
      <c r="GL1345" s="56"/>
      <c r="GM1345" s="56"/>
      <c r="GN1345" s="56"/>
      <c r="GO1345" s="56"/>
      <c r="GP1345" s="56"/>
      <c r="GQ1345" s="56"/>
      <c r="GR1345" s="56"/>
      <c r="GS1345" s="56"/>
      <c r="GT1345" s="56"/>
      <c r="GU1345" s="56"/>
      <c r="GV1345" s="56"/>
      <c r="GW1345" s="56"/>
      <c r="GX1345" s="56"/>
      <c r="GY1345" s="56"/>
      <c r="GZ1345" s="56"/>
      <c r="HA1345" s="56"/>
      <c r="HB1345" s="56"/>
      <c r="HC1345" s="56"/>
      <c r="HD1345" s="56"/>
      <c r="HE1345" s="56"/>
      <c r="HF1345" s="56"/>
      <c r="HG1345" s="56"/>
      <c r="HH1345" s="56"/>
      <c r="HI1345" s="56"/>
      <c r="HJ1345" s="56"/>
      <c r="HK1345" s="56"/>
      <c r="HL1345" s="56"/>
      <c r="HM1345" s="56"/>
    </row>
    <row r="1346" spans="2:221" x14ac:dyDescent="0.25">
      <c r="B1346" s="56"/>
      <c r="C1346" s="56"/>
      <c r="D1346" s="56"/>
      <c r="E1346" s="56"/>
      <c r="F1346" s="56"/>
      <c r="G1346" s="56"/>
      <c r="H1346" s="56"/>
      <c r="I1346" s="56"/>
      <c r="J1346" s="56"/>
      <c r="K1346" s="56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/>
      <c r="BF1346" s="56"/>
      <c r="BG1346" s="56"/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  <c r="BU1346" s="56"/>
      <c r="BV1346" s="56"/>
      <c r="BW1346" s="56"/>
      <c r="BX1346" s="56"/>
      <c r="BY1346" s="56"/>
      <c r="BZ1346" s="56"/>
      <c r="CA1346" s="56"/>
      <c r="CB1346" s="56"/>
      <c r="CC1346" s="56"/>
      <c r="CD1346" s="56"/>
      <c r="CE1346" s="56"/>
      <c r="CF1346" s="56"/>
      <c r="CG1346" s="56"/>
      <c r="CH1346" s="56"/>
      <c r="CI1346" s="56"/>
      <c r="CJ1346" s="56"/>
      <c r="CK1346" s="56"/>
      <c r="CL1346" s="56"/>
      <c r="CM1346" s="56"/>
      <c r="CN1346" s="56"/>
      <c r="CO1346" s="56"/>
      <c r="CP1346" s="56"/>
      <c r="CQ1346" s="56"/>
      <c r="CR1346" s="56"/>
      <c r="CS1346" s="56"/>
      <c r="CT1346" s="56"/>
      <c r="CU1346" s="56"/>
      <c r="CV1346" s="56"/>
      <c r="CW1346" s="56"/>
      <c r="CX1346" s="56"/>
      <c r="CY1346" s="56"/>
      <c r="CZ1346" s="56"/>
      <c r="DA1346" s="56"/>
      <c r="DB1346" s="56"/>
      <c r="DC1346" s="56"/>
      <c r="DD1346" s="56"/>
      <c r="DE1346" s="56"/>
      <c r="DF1346" s="56"/>
      <c r="DG1346" s="56"/>
      <c r="DH1346" s="56"/>
      <c r="DI1346" s="56"/>
      <c r="DJ1346" s="56"/>
      <c r="DK1346" s="56"/>
      <c r="DL1346" s="56"/>
      <c r="DM1346" s="56"/>
      <c r="DN1346" s="56"/>
      <c r="DO1346" s="56"/>
      <c r="DP1346" s="56"/>
      <c r="DQ1346" s="56"/>
      <c r="DR1346" s="56"/>
      <c r="DS1346" s="56"/>
      <c r="DT1346" s="56"/>
      <c r="DU1346" s="56"/>
      <c r="DV1346" s="56"/>
      <c r="DW1346" s="56"/>
      <c r="DX1346" s="56"/>
      <c r="DY1346" s="56"/>
      <c r="DZ1346" s="56"/>
      <c r="EA1346" s="56"/>
      <c r="EB1346" s="56"/>
      <c r="EC1346" s="56"/>
      <c r="ED1346" s="56"/>
      <c r="EE1346" s="56"/>
      <c r="EF1346" s="56"/>
      <c r="EG1346" s="56"/>
      <c r="EH1346" s="56"/>
      <c r="EI1346" s="56"/>
      <c r="EJ1346" s="56"/>
      <c r="EK1346" s="56"/>
      <c r="EL1346" s="56"/>
      <c r="EM1346" s="56"/>
      <c r="EN1346" s="56"/>
      <c r="EO1346" s="56"/>
      <c r="EP1346" s="56"/>
      <c r="EQ1346" s="56"/>
      <c r="ER1346" s="56"/>
      <c r="ES1346" s="56"/>
      <c r="ET1346" s="56"/>
      <c r="EU1346" s="56"/>
      <c r="EV1346" s="56"/>
      <c r="EW1346" s="56"/>
      <c r="EX1346" s="56"/>
      <c r="EY1346" s="56"/>
      <c r="EZ1346" s="56"/>
      <c r="FA1346" s="56"/>
      <c r="FB1346" s="56"/>
      <c r="FC1346" s="56"/>
      <c r="FD1346" s="56"/>
      <c r="FE1346" s="56"/>
      <c r="FF1346" s="56"/>
      <c r="FG1346" s="56"/>
      <c r="FH1346" s="56"/>
      <c r="FI1346" s="56"/>
      <c r="FJ1346" s="56"/>
      <c r="FK1346" s="56"/>
      <c r="FL1346" s="56"/>
      <c r="FM1346" s="56"/>
      <c r="FN1346" s="56"/>
      <c r="FO1346" s="56"/>
      <c r="FP1346" s="56"/>
      <c r="FQ1346" s="56"/>
      <c r="FR1346" s="56"/>
      <c r="FS1346" s="56"/>
      <c r="FT1346" s="56"/>
      <c r="FU1346" s="56"/>
      <c r="FV1346" s="56"/>
      <c r="FW1346" s="56"/>
      <c r="FX1346" s="56"/>
      <c r="FY1346" s="56"/>
      <c r="FZ1346" s="56"/>
      <c r="GA1346" s="56"/>
      <c r="GB1346" s="56"/>
      <c r="GC1346" s="56"/>
      <c r="GD1346" s="56"/>
      <c r="GE1346" s="56"/>
      <c r="GF1346" s="56"/>
      <c r="GG1346" s="56"/>
      <c r="GH1346" s="56"/>
      <c r="GI1346" s="56"/>
      <c r="GJ1346" s="56"/>
      <c r="GK1346" s="56"/>
      <c r="GL1346" s="56"/>
      <c r="GM1346" s="56"/>
      <c r="GN1346" s="56"/>
      <c r="GO1346" s="56"/>
      <c r="GP1346" s="56"/>
      <c r="GQ1346" s="56"/>
      <c r="GR1346" s="56"/>
      <c r="GS1346" s="56"/>
      <c r="GT1346" s="56"/>
      <c r="GU1346" s="56"/>
      <c r="GV1346" s="56"/>
      <c r="GW1346" s="56"/>
      <c r="GX1346" s="56"/>
      <c r="GY1346" s="56"/>
      <c r="GZ1346" s="56"/>
      <c r="HA1346" s="56"/>
      <c r="HB1346" s="56"/>
      <c r="HC1346" s="56"/>
      <c r="HD1346" s="56"/>
      <c r="HE1346" s="56"/>
      <c r="HF1346" s="56"/>
      <c r="HG1346" s="56"/>
      <c r="HH1346" s="56"/>
      <c r="HI1346" s="56"/>
      <c r="HJ1346" s="56"/>
      <c r="HK1346" s="56"/>
      <c r="HL1346" s="56"/>
      <c r="HM1346" s="56"/>
    </row>
    <row r="1347" spans="2:221" x14ac:dyDescent="0.25">
      <c r="B1347" s="56"/>
      <c r="C1347" s="56"/>
      <c r="D1347" s="56"/>
      <c r="E1347" s="56"/>
      <c r="F1347" s="56"/>
      <c r="G1347" s="56"/>
      <c r="H1347" s="56"/>
      <c r="I1347" s="56"/>
      <c r="J1347" s="56"/>
      <c r="K1347" s="56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  <c r="BU1347" s="56"/>
      <c r="BV1347" s="56"/>
      <c r="BW1347" s="56"/>
      <c r="BX1347" s="56"/>
      <c r="BY1347" s="56"/>
      <c r="BZ1347" s="56"/>
      <c r="CA1347" s="56"/>
      <c r="CB1347" s="56"/>
      <c r="CC1347" s="56"/>
      <c r="CD1347" s="56"/>
      <c r="CE1347" s="56"/>
      <c r="CF1347" s="56"/>
      <c r="CG1347" s="56"/>
      <c r="CH1347" s="56"/>
      <c r="CI1347" s="56"/>
      <c r="CJ1347" s="56"/>
      <c r="CK1347" s="56"/>
      <c r="CL1347" s="56"/>
      <c r="CM1347" s="56"/>
      <c r="CN1347" s="56"/>
      <c r="CO1347" s="56"/>
      <c r="CP1347" s="56"/>
      <c r="CQ1347" s="56"/>
      <c r="CR1347" s="56"/>
      <c r="CS1347" s="56"/>
      <c r="CT1347" s="56"/>
      <c r="CU1347" s="56"/>
      <c r="CV1347" s="56"/>
      <c r="CW1347" s="56"/>
      <c r="CX1347" s="56"/>
      <c r="CY1347" s="56"/>
      <c r="CZ1347" s="56"/>
      <c r="DA1347" s="56"/>
      <c r="DB1347" s="56"/>
      <c r="DC1347" s="56"/>
      <c r="DD1347" s="56"/>
      <c r="DE1347" s="56"/>
      <c r="DF1347" s="56"/>
      <c r="DG1347" s="56"/>
      <c r="DH1347" s="56"/>
      <c r="DI1347" s="56"/>
      <c r="DJ1347" s="56"/>
      <c r="DK1347" s="56"/>
      <c r="DL1347" s="56"/>
      <c r="DM1347" s="56"/>
      <c r="DN1347" s="56"/>
      <c r="DO1347" s="56"/>
      <c r="DP1347" s="56"/>
      <c r="DQ1347" s="56"/>
      <c r="DR1347" s="56"/>
      <c r="DS1347" s="56"/>
      <c r="DT1347" s="56"/>
      <c r="DU1347" s="56"/>
      <c r="DV1347" s="56"/>
      <c r="DW1347" s="56"/>
      <c r="DX1347" s="56"/>
      <c r="DY1347" s="56"/>
      <c r="DZ1347" s="56"/>
      <c r="EA1347" s="56"/>
      <c r="EB1347" s="56"/>
      <c r="EC1347" s="56"/>
      <c r="ED1347" s="56"/>
      <c r="EE1347" s="56"/>
      <c r="EF1347" s="56"/>
      <c r="EG1347" s="56"/>
      <c r="EH1347" s="56"/>
      <c r="EI1347" s="56"/>
      <c r="EJ1347" s="56"/>
      <c r="EK1347" s="56"/>
      <c r="EL1347" s="56"/>
      <c r="EM1347" s="56"/>
      <c r="EN1347" s="56"/>
      <c r="EO1347" s="56"/>
      <c r="EP1347" s="56"/>
      <c r="EQ1347" s="56"/>
      <c r="ER1347" s="56"/>
      <c r="ES1347" s="56"/>
      <c r="ET1347" s="56"/>
      <c r="EU1347" s="56"/>
      <c r="EV1347" s="56"/>
      <c r="EW1347" s="56"/>
      <c r="EX1347" s="56"/>
      <c r="EY1347" s="56"/>
      <c r="EZ1347" s="56"/>
      <c r="FA1347" s="56"/>
      <c r="FB1347" s="56"/>
      <c r="FC1347" s="56"/>
      <c r="FD1347" s="56"/>
      <c r="FE1347" s="56"/>
      <c r="FF1347" s="56"/>
      <c r="FG1347" s="56"/>
      <c r="FH1347" s="56"/>
      <c r="FI1347" s="56"/>
      <c r="FJ1347" s="56"/>
      <c r="FK1347" s="56"/>
      <c r="FL1347" s="56"/>
      <c r="FM1347" s="56"/>
      <c r="FN1347" s="56"/>
      <c r="FO1347" s="56"/>
      <c r="FP1347" s="56"/>
      <c r="FQ1347" s="56"/>
      <c r="FR1347" s="56"/>
      <c r="FS1347" s="56"/>
      <c r="FT1347" s="56"/>
      <c r="FU1347" s="56"/>
      <c r="FV1347" s="56"/>
      <c r="FW1347" s="56"/>
      <c r="FX1347" s="56"/>
      <c r="FY1347" s="56"/>
      <c r="FZ1347" s="56"/>
      <c r="GA1347" s="56"/>
      <c r="GB1347" s="56"/>
      <c r="GC1347" s="56"/>
      <c r="GD1347" s="56"/>
      <c r="GE1347" s="56"/>
      <c r="GF1347" s="56"/>
      <c r="GG1347" s="56"/>
      <c r="GH1347" s="56"/>
      <c r="GI1347" s="56"/>
      <c r="GJ1347" s="56"/>
      <c r="GK1347" s="56"/>
      <c r="GL1347" s="56"/>
      <c r="GM1347" s="56"/>
      <c r="GN1347" s="56"/>
      <c r="GO1347" s="56"/>
      <c r="GP1347" s="56"/>
      <c r="GQ1347" s="56"/>
      <c r="GR1347" s="56"/>
      <c r="GS1347" s="56"/>
      <c r="GT1347" s="56"/>
      <c r="GU1347" s="56"/>
      <c r="GV1347" s="56"/>
      <c r="GW1347" s="56"/>
      <c r="GX1347" s="56"/>
      <c r="GY1347" s="56"/>
      <c r="GZ1347" s="56"/>
      <c r="HA1347" s="56"/>
      <c r="HB1347" s="56"/>
      <c r="HC1347" s="56"/>
      <c r="HD1347" s="56"/>
      <c r="HE1347" s="56"/>
      <c r="HF1347" s="56"/>
      <c r="HG1347" s="56"/>
      <c r="HH1347" s="56"/>
      <c r="HI1347" s="56"/>
      <c r="HJ1347" s="56"/>
      <c r="HK1347" s="56"/>
      <c r="HL1347" s="56"/>
      <c r="HM1347" s="56"/>
    </row>
    <row r="1348" spans="2:221" x14ac:dyDescent="0.25">
      <c r="B1348" s="56"/>
      <c r="C1348" s="56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6"/>
      <c r="BD1348" s="56"/>
      <c r="BE1348" s="56"/>
      <c r="BF1348" s="56"/>
      <c r="BG1348" s="56"/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56"/>
      <c r="BS1348" s="56"/>
      <c r="BT1348" s="56"/>
      <c r="BU1348" s="56"/>
      <c r="BV1348" s="56"/>
      <c r="BW1348" s="56"/>
      <c r="BX1348" s="56"/>
      <c r="BY1348" s="56"/>
      <c r="BZ1348" s="56"/>
      <c r="CA1348" s="56"/>
      <c r="CB1348" s="56"/>
      <c r="CC1348" s="56"/>
      <c r="CD1348" s="56"/>
      <c r="CE1348" s="56"/>
      <c r="CF1348" s="56"/>
      <c r="CG1348" s="56"/>
      <c r="CH1348" s="56"/>
      <c r="CI1348" s="56"/>
      <c r="CJ1348" s="56"/>
      <c r="CK1348" s="56"/>
      <c r="CL1348" s="56"/>
      <c r="CM1348" s="56"/>
      <c r="CN1348" s="56"/>
      <c r="CO1348" s="56"/>
      <c r="CP1348" s="56"/>
      <c r="CQ1348" s="56"/>
      <c r="CR1348" s="56"/>
      <c r="CS1348" s="56"/>
      <c r="CT1348" s="56"/>
      <c r="CU1348" s="56"/>
      <c r="CV1348" s="56"/>
      <c r="CW1348" s="56"/>
      <c r="CX1348" s="56"/>
      <c r="CY1348" s="56"/>
      <c r="CZ1348" s="56"/>
      <c r="DA1348" s="56"/>
      <c r="DB1348" s="56"/>
      <c r="DC1348" s="56"/>
      <c r="DD1348" s="56"/>
      <c r="DE1348" s="56"/>
      <c r="DF1348" s="56"/>
      <c r="DG1348" s="56"/>
      <c r="DH1348" s="56"/>
      <c r="DI1348" s="56"/>
      <c r="DJ1348" s="56"/>
      <c r="DK1348" s="56"/>
      <c r="DL1348" s="56"/>
      <c r="DM1348" s="56"/>
      <c r="DN1348" s="56"/>
      <c r="DO1348" s="56"/>
      <c r="DP1348" s="56"/>
      <c r="DQ1348" s="56"/>
      <c r="DR1348" s="56"/>
      <c r="DS1348" s="56"/>
      <c r="DT1348" s="56"/>
      <c r="DU1348" s="56"/>
      <c r="DV1348" s="56"/>
      <c r="DW1348" s="56"/>
      <c r="DX1348" s="56"/>
      <c r="DY1348" s="56"/>
      <c r="DZ1348" s="56"/>
      <c r="EA1348" s="56"/>
      <c r="EB1348" s="56"/>
      <c r="EC1348" s="56"/>
      <c r="ED1348" s="56"/>
      <c r="EE1348" s="56"/>
      <c r="EF1348" s="56"/>
      <c r="EG1348" s="56"/>
      <c r="EH1348" s="56"/>
      <c r="EI1348" s="56"/>
      <c r="EJ1348" s="56"/>
      <c r="EK1348" s="56"/>
      <c r="EL1348" s="56"/>
      <c r="EM1348" s="56"/>
      <c r="EN1348" s="56"/>
      <c r="EO1348" s="56"/>
      <c r="EP1348" s="56"/>
      <c r="EQ1348" s="56"/>
      <c r="ER1348" s="56"/>
      <c r="ES1348" s="56"/>
      <c r="ET1348" s="56"/>
      <c r="EU1348" s="56"/>
      <c r="EV1348" s="56"/>
      <c r="EW1348" s="56"/>
      <c r="EX1348" s="56"/>
      <c r="EY1348" s="56"/>
      <c r="EZ1348" s="56"/>
      <c r="FA1348" s="56"/>
      <c r="FB1348" s="56"/>
      <c r="FC1348" s="56"/>
      <c r="FD1348" s="56"/>
      <c r="FE1348" s="56"/>
      <c r="FF1348" s="56"/>
      <c r="FG1348" s="56"/>
      <c r="FH1348" s="56"/>
      <c r="FI1348" s="56"/>
      <c r="FJ1348" s="56"/>
      <c r="FK1348" s="56"/>
      <c r="FL1348" s="56"/>
      <c r="FM1348" s="56"/>
      <c r="FN1348" s="56"/>
      <c r="FO1348" s="56"/>
      <c r="FP1348" s="56"/>
      <c r="FQ1348" s="56"/>
      <c r="FR1348" s="56"/>
      <c r="FS1348" s="56"/>
      <c r="FT1348" s="56"/>
      <c r="FU1348" s="56"/>
      <c r="FV1348" s="56"/>
      <c r="FW1348" s="56"/>
      <c r="FX1348" s="56"/>
      <c r="FY1348" s="56"/>
      <c r="FZ1348" s="56"/>
      <c r="GA1348" s="56"/>
      <c r="GB1348" s="56"/>
      <c r="GC1348" s="56"/>
      <c r="GD1348" s="56"/>
      <c r="GE1348" s="56"/>
      <c r="GF1348" s="56"/>
      <c r="GG1348" s="56"/>
      <c r="GH1348" s="56"/>
      <c r="GI1348" s="56"/>
      <c r="GJ1348" s="56"/>
      <c r="GK1348" s="56"/>
      <c r="GL1348" s="56"/>
      <c r="GM1348" s="56"/>
      <c r="GN1348" s="56"/>
      <c r="GO1348" s="56"/>
      <c r="GP1348" s="56"/>
      <c r="GQ1348" s="56"/>
      <c r="GR1348" s="56"/>
      <c r="GS1348" s="56"/>
      <c r="GT1348" s="56"/>
      <c r="GU1348" s="56"/>
      <c r="GV1348" s="56"/>
      <c r="GW1348" s="56"/>
      <c r="GX1348" s="56"/>
      <c r="GY1348" s="56"/>
      <c r="GZ1348" s="56"/>
      <c r="HA1348" s="56"/>
      <c r="HB1348" s="56"/>
      <c r="HC1348" s="56"/>
      <c r="HD1348" s="56"/>
      <c r="HE1348" s="56"/>
      <c r="HF1348" s="56"/>
      <c r="HG1348" s="56"/>
      <c r="HH1348" s="56"/>
      <c r="HI1348" s="56"/>
      <c r="HJ1348" s="56"/>
      <c r="HK1348" s="56"/>
      <c r="HL1348" s="56"/>
      <c r="HM1348" s="56"/>
    </row>
    <row r="1349" spans="2:221" x14ac:dyDescent="0.25">
      <c r="B1349" s="56"/>
      <c r="C1349" s="56"/>
      <c r="D1349" s="56"/>
      <c r="E1349" s="56"/>
      <c r="F1349" s="56"/>
      <c r="G1349" s="56"/>
      <c r="H1349" s="56"/>
      <c r="I1349" s="56"/>
      <c r="J1349" s="56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/>
      <c r="BF1349" s="56"/>
      <c r="BG1349" s="56"/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  <c r="BU1349" s="56"/>
      <c r="BV1349" s="56"/>
      <c r="BW1349" s="56"/>
      <c r="BX1349" s="56"/>
      <c r="BY1349" s="56"/>
      <c r="BZ1349" s="56"/>
      <c r="CA1349" s="56"/>
      <c r="CB1349" s="56"/>
      <c r="CC1349" s="56"/>
      <c r="CD1349" s="56"/>
      <c r="CE1349" s="56"/>
      <c r="CF1349" s="56"/>
      <c r="CG1349" s="56"/>
      <c r="CH1349" s="56"/>
      <c r="CI1349" s="56"/>
      <c r="CJ1349" s="56"/>
      <c r="CK1349" s="56"/>
      <c r="CL1349" s="56"/>
      <c r="CM1349" s="56"/>
      <c r="CN1349" s="56"/>
      <c r="CO1349" s="56"/>
      <c r="CP1349" s="56"/>
      <c r="CQ1349" s="56"/>
      <c r="CR1349" s="56"/>
      <c r="CS1349" s="56"/>
      <c r="CT1349" s="56"/>
      <c r="CU1349" s="56"/>
      <c r="CV1349" s="56"/>
      <c r="CW1349" s="56"/>
      <c r="CX1349" s="56"/>
      <c r="CY1349" s="56"/>
      <c r="CZ1349" s="56"/>
      <c r="DA1349" s="56"/>
      <c r="DB1349" s="56"/>
      <c r="DC1349" s="56"/>
      <c r="DD1349" s="56"/>
      <c r="DE1349" s="56"/>
      <c r="DF1349" s="56"/>
      <c r="DG1349" s="56"/>
      <c r="DH1349" s="56"/>
      <c r="DI1349" s="56"/>
      <c r="DJ1349" s="56"/>
      <c r="DK1349" s="56"/>
      <c r="DL1349" s="56"/>
      <c r="DM1349" s="56"/>
      <c r="DN1349" s="56"/>
      <c r="DO1349" s="56"/>
      <c r="DP1349" s="56"/>
      <c r="DQ1349" s="56"/>
      <c r="DR1349" s="56"/>
      <c r="DS1349" s="56"/>
      <c r="DT1349" s="56"/>
      <c r="DU1349" s="56"/>
      <c r="DV1349" s="56"/>
      <c r="DW1349" s="56"/>
      <c r="DX1349" s="56"/>
      <c r="DY1349" s="56"/>
      <c r="DZ1349" s="56"/>
      <c r="EA1349" s="56"/>
      <c r="EB1349" s="56"/>
      <c r="EC1349" s="56"/>
      <c r="ED1349" s="56"/>
      <c r="EE1349" s="56"/>
      <c r="EF1349" s="56"/>
      <c r="EG1349" s="56"/>
      <c r="EH1349" s="56"/>
      <c r="EI1349" s="56"/>
      <c r="EJ1349" s="56"/>
      <c r="EK1349" s="56"/>
      <c r="EL1349" s="56"/>
      <c r="EM1349" s="56"/>
      <c r="EN1349" s="56"/>
      <c r="EO1349" s="56"/>
      <c r="EP1349" s="56"/>
      <c r="EQ1349" s="56"/>
      <c r="ER1349" s="56"/>
      <c r="ES1349" s="56"/>
      <c r="ET1349" s="56"/>
      <c r="EU1349" s="56"/>
      <c r="EV1349" s="56"/>
      <c r="EW1349" s="56"/>
      <c r="EX1349" s="56"/>
      <c r="EY1349" s="56"/>
      <c r="EZ1349" s="56"/>
      <c r="FA1349" s="56"/>
      <c r="FB1349" s="56"/>
      <c r="FC1349" s="56"/>
      <c r="FD1349" s="56"/>
      <c r="FE1349" s="56"/>
      <c r="FF1349" s="56"/>
      <c r="FG1349" s="56"/>
      <c r="FH1349" s="56"/>
      <c r="FI1349" s="56"/>
      <c r="FJ1349" s="56"/>
      <c r="FK1349" s="56"/>
      <c r="FL1349" s="56"/>
      <c r="FM1349" s="56"/>
      <c r="FN1349" s="56"/>
      <c r="FO1349" s="56"/>
      <c r="FP1349" s="56"/>
      <c r="FQ1349" s="56"/>
      <c r="FR1349" s="56"/>
      <c r="FS1349" s="56"/>
      <c r="FT1349" s="56"/>
      <c r="FU1349" s="56"/>
      <c r="FV1349" s="56"/>
      <c r="FW1349" s="56"/>
      <c r="FX1349" s="56"/>
      <c r="FY1349" s="56"/>
      <c r="FZ1349" s="56"/>
      <c r="GA1349" s="56"/>
      <c r="GB1349" s="56"/>
      <c r="GC1349" s="56"/>
      <c r="GD1349" s="56"/>
      <c r="GE1349" s="56"/>
      <c r="GF1349" s="56"/>
      <c r="GG1349" s="56"/>
      <c r="GH1349" s="56"/>
      <c r="GI1349" s="56"/>
      <c r="GJ1349" s="56"/>
      <c r="GK1349" s="56"/>
      <c r="GL1349" s="56"/>
      <c r="GM1349" s="56"/>
      <c r="GN1349" s="56"/>
      <c r="GO1349" s="56"/>
      <c r="GP1349" s="56"/>
      <c r="GQ1349" s="56"/>
      <c r="GR1349" s="56"/>
      <c r="GS1349" s="56"/>
      <c r="GT1349" s="56"/>
      <c r="GU1349" s="56"/>
      <c r="GV1349" s="56"/>
      <c r="GW1349" s="56"/>
      <c r="GX1349" s="56"/>
      <c r="GY1349" s="56"/>
      <c r="GZ1349" s="56"/>
      <c r="HA1349" s="56"/>
      <c r="HB1349" s="56"/>
      <c r="HC1349" s="56"/>
      <c r="HD1349" s="56"/>
      <c r="HE1349" s="56"/>
      <c r="HF1349" s="56"/>
      <c r="HG1349" s="56"/>
      <c r="HH1349" s="56"/>
      <c r="HI1349" s="56"/>
      <c r="HJ1349" s="56"/>
      <c r="HK1349" s="56"/>
      <c r="HL1349" s="56"/>
      <c r="HM1349" s="56"/>
    </row>
    <row r="1350" spans="2:221" x14ac:dyDescent="0.25">
      <c r="B1350" s="56"/>
      <c r="C1350" s="56"/>
      <c r="D1350" s="56"/>
      <c r="E1350" s="56"/>
      <c r="F1350" s="56"/>
      <c r="G1350" s="56"/>
      <c r="H1350" s="56"/>
      <c r="I1350" s="56"/>
      <c r="J1350" s="56"/>
      <c r="K1350" s="56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X1350" s="56"/>
      <c r="Y1350" s="56"/>
      <c r="Z1350" s="56"/>
      <c r="AA1350" s="56"/>
      <c r="AB1350" s="56"/>
      <c r="AC1350" s="56"/>
      <c r="AD1350" s="56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6"/>
      <c r="BD1350" s="56"/>
      <c r="BE1350" s="56"/>
      <c r="BF1350" s="56"/>
      <c r="BG1350" s="56"/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56"/>
      <c r="BS1350" s="56"/>
      <c r="BT1350" s="56"/>
      <c r="BU1350" s="56"/>
      <c r="BV1350" s="56"/>
      <c r="BW1350" s="56"/>
      <c r="BX1350" s="56"/>
      <c r="BY1350" s="56"/>
      <c r="BZ1350" s="56"/>
      <c r="CA1350" s="56"/>
      <c r="CB1350" s="56"/>
      <c r="CC1350" s="56"/>
      <c r="CD1350" s="56"/>
      <c r="CE1350" s="56"/>
      <c r="CF1350" s="56"/>
      <c r="CG1350" s="56"/>
      <c r="CH1350" s="56"/>
      <c r="CI1350" s="56"/>
      <c r="CJ1350" s="56"/>
      <c r="CK1350" s="56"/>
      <c r="CL1350" s="56"/>
      <c r="CM1350" s="56"/>
      <c r="CN1350" s="56"/>
      <c r="CO1350" s="56"/>
      <c r="CP1350" s="56"/>
      <c r="CQ1350" s="56"/>
      <c r="CR1350" s="56"/>
      <c r="CS1350" s="56"/>
      <c r="CT1350" s="56"/>
      <c r="CU1350" s="56"/>
      <c r="CV1350" s="56"/>
      <c r="CW1350" s="56"/>
      <c r="CX1350" s="56"/>
      <c r="CY1350" s="56"/>
      <c r="CZ1350" s="56"/>
      <c r="DA1350" s="56"/>
      <c r="DB1350" s="56"/>
      <c r="DC1350" s="56"/>
      <c r="DD1350" s="56"/>
      <c r="DE1350" s="56"/>
      <c r="DF1350" s="56"/>
      <c r="DG1350" s="56"/>
      <c r="DH1350" s="56"/>
      <c r="DI1350" s="56"/>
      <c r="DJ1350" s="56"/>
      <c r="DK1350" s="56"/>
      <c r="DL1350" s="56"/>
      <c r="DM1350" s="56"/>
      <c r="DN1350" s="56"/>
      <c r="DO1350" s="56"/>
      <c r="DP1350" s="56"/>
      <c r="DQ1350" s="56"/>
      <c r="DR1350" s="56"/>
      <c r="DS1350" s="56"/>
      <c r="DT1350" s="56"/>
      <c r="DU1350" s="56"/>
      <c r="DV1350" s="56"/>
      <c r="DW1350" s="56"/>
      <c r="DX1350" s="56"/>
      <c r="DY1350" s="56"/>
      <c r="DZ1350" s="56"/>
      <c r="EA1350" s="56"/>
      <c r="EB1350" s="56"/>
      <c r="EC1350" s="56"/>
      <c r="ED1350" s="56"/>
      <c r="EE1350" s="56"/>
      <c r="EF1350" s="56"/>
      <c r="EG1350" s="56"/>
      <c r="EH1350" s="56"/>
      <c r="EI1350" s="56"/>
      <c r="EJ1350" s="56"/>
      <c r="EK1350" s="56"/>
      <c r="EL1350" s="56"/>
      <c r="EM1350" s="56"/>
      <c r="EN1350" s="56"/>
      <c r="EO1350" s="56"/>
      <c r="EP1350" s="56"/>
      <c r="EQ1350" s="56"/>
      <c r="ER1350" s="56"/>
      <c r="ES1350" s="56"/>
      <c r="ET1350" s="56"/>
      <c r="EU1350" s="56"/>
      <c r="EV1350" s="56"/>
      <c r="EW1350" s="56"/>
      <c r="EX1350" s="56"/>
      <c r="EY1350" s="56"/>
      <c r="EZ1350" s="56"/>
      <c r="FA1350" s="56"/>
      <c r="FB1350" s="56"/>
      <c r="FC1350" s="56"/>
      <c r="FD1350" s="56"/>
      <c r="FE1350" s="56"/>
      <c r="FF1350" s="56"/>
      <c r="FG1350" s="56"/>
      <c r="FH1350" s="56"/>
      <c r="FI1350" s="56"/>
      <c r="FJ1350" s="56"/>
      <c r="FK1350" s="56"/>
      <c r="FL1350" s="56"/>
      <c r="FM1350" s="56"/>
      <c r="FN1350" s="56"/>
      <c r="FO1350" s="56"/>
      <c r="FP1350" s="56"/>
      <c r="FQ1350" s="56"/>
      <c r="FR1350" s="56"/>
      <c r="FS1350" s="56"/>
      <c r="FT1350" s="56"/>
      <c r="FU1350" s="56"/>
      <c r="FV1350" s="56"/>
      <c r="FW1350" s="56"/>
      <c r="FX1350" s="56"/>
      <c r="FY1350" s="56"/>
      <c r="FZ1350" s="56"/>
      <c r="GA1350" s="56"/>
      <c r="GB1350" s="56"/>
      <c r="GC1350" s="56"/>
      <c r="GD1350" s="56"/>
      <c r="GE1350" s="56"/>
      <c r="GF1350" s="56"/>
      <c r="GG1350" s="56"/>
      <c r="GH1350" s="56"/>
      <c r="GI1350" s="56"/>
      <c r="GJ1350" s="56"/>
      <c r="GK1350" s="56"/>
      <c r="GL1350" s="56"/>
      <c r="GM1350" s="56"/>
      <c r="GN1350" s="56"/>
      <c r="GO1350" s="56"/>
      <c r="GP1350" s="56"/>
      <c r="GQ1350" s="56"/>
      <c r="GR1350" s="56"/>
      <c r="GS1350" s="56"/>
      <c r="GT1350" s="56"/>
      <c r="GU1350" s="56"/>
      <c r="GV1350" s="56"/>
      <c r="GW1350" s="56"/>
      <c r="GX1350" s="56"/>
      <c r="GY1350" s="56"/>
      <c r="GZ1350" s="56"/>
      <c r="HA1350" s="56"/>
      <c r="HB1350" s="56"/>
      <c r="HC1350" s="56"/>
      <c r="HD1350" s="56"/>
      <c r="HE1350" s="56"/>
      <c r="HF1350" s="56"/>
      <c r="HG1350" s="56"/>
      <c r="HH1350" s="56"/>
      <c r="HI1350" s="56"/>
      <c r="HJ1350" s="56"/>
      <c r="HK1350" s="56"/>
      <c r="HL1350" s="56"/>
      <c r="HM1350" s="56"/>
    </row>
    <row r="1351" spans="2:221" x14ac:dyDescent="0.25">
      <c r="B1351" s="56"/>
      <c r="C1351" s="56"/>
      <c r="D1351" s="56"/>
      <c r="E1351" s="56"/>
      <c r="F1351" s="56"/>
      <c r="G1351" s="56"/>
      <c r="H1351" s="56"/>
      <c r="I1351" s="56"/>
      <c r="J1351" s="56"/>
      <c r="K1351" s="56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X1351" s="56"/>
      <c r="Y1351" s="56"/>
      <c r="Z1351" s="56"/>
      <c r="AA1351" s="56"/>
      <c r="AB1351" s="56"/>
      <c r="AC1351" s="56"/>
      <c r="AD1351" s="56"/>
      <c r="AE1351" s="56"/>
      <c r="AF1351" s="56"/>
      <c r="AG1351" s="56"/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  <c r="AV1351" s="56"/>
      <c r="AW1351" s="56"/>
      <c r="AX1351" s="56"/>
      <c r="AY1351" s="56"/>
      <c r="AZ1351" s="56"/>
      <c r="BA1351" s="56"/>
      <c r="BB1351" s="56"/>
      <c r="BC1351" s="56"/>
      <c r="BD1351" s="56"/>
      <c r="BE1351" s="56"/>
      <c r="BF1351" s="56"/>
      <c r="BG1351" s="56"/>
      <c r="BH1351" s="56"/>
      <c r="BI1351" s="56"/>
      <c r="BJ1351" s="56"/>
      <c r="BK1351" s="56"/>
      <c r="BL1351" s="56"/>
      <c r="BM1351" s="56"/>
      <c r="BN1351" s="56"/>
      <c r="BO1351" s="56"/>
      <c r="BP1351" s="56"/>
      <c r="BQ1351" s="56"/>
      <c r="BR1351" s="56"/>
      <c r="BS1351" s="56"/>
      <c r="BT1351" s="56"/>
      <c r="BU1351" s="56"/>
      <c r="BV1351" s="56"/>
      <c r="BW1351" s="56"/>
      <c r="BX1351" s="56"/>
      <c r="BY1351" s="56"/>
      <c r="BZ1351" s="56"/>
      <c r="CA1351" s="56"/>
      <c r="CB1351" s="56"/>
      <c r="CC1351" s="56"/>
      <c r="CD1351" s="56"/>
      <c r="CE1351" s="56"/>
      <c r="CF1351" s="56"/>
      <c r="CG1351" s="56"/>
      <c r="CH1351" s="56"/>
      <c r="CI1351" s="56"/>
      <c r="CJ1351" s="56"/>
      <c r="CK1351" s="56"/>
      <c r="CL1351" s="56"/>
      <c r="CM1351" s="56"/>
      <c r="CN1351" s="56"/>
      <c r="CO1351" s="56"/>
      <c r="CP1351" s="56"/>
      <c r="CQ1351" s="56"/>
      <c r="CR1351" s="56"/>
      <c r="CS1351" s="56"/>
      <c r="CT1351" s="56"/>
      <c r="CU1351" s="56"/>
      <c r="CV1351" s="56"/>
      <c r="CW1351" s="56"/>
      <c r="CX1351" s="56"/>
      <c r="CY1351" s="56"/>
      <c r="CZ1351" s="56"/>
      <c r="DA1351" s="56"/>
      <c r="DB1351" s="56"/>
      <c r="DC1351" s="56"/>
      <c r="DD1351" s="56"/>
      <c r="DE1351" s="56"/>
      <c r="DF1351" s="56"/>
      <c r="DG1351" s="56"/>
      <c r="DH1351" s="56"/>
      <c r="DI1351" s="56"/>
      <c r="DJ1351" s="56"/>
      <c r="DK1351" s="56"/>
      <c r="DL1351" s="56"/>
      <c r="DM1351" s="56"/>
      <c r="DN1351" s="56"/>
      <c r="DO1351" s="56"/>
      <c r="DP1351" s="56"/>
      <c r="DQ1351" s="56"/>
      <c r="DR1351" s="56"/>
      <c r="DS1351" s="56"/>
      <c r="DT1351" s="56"/>
      <c r="DU1351" s="56"/>
      <c r="DV1351" s="56"/>
      <c r="DW1351" s="56"/>
      <c r="DX1351" s="56"/>
      <c r="DY1351" s="56"/>
      <c r="DZ1351" s="56"/>
      <c r="EA1351" s="56"/>
      <c r="EB1351" s="56"/>
      <c r="EC1351" s="56"/>
      <c r="ED1351" s="56"/>
      <c r="EE1351" s="56"/>
      <c r="EF1351" s="56"/>
      <c r="EG1351" s="56"/>
      <c r="EH1351" s="56"/>
      <c r="EI1351" s="56"/>
      <c r="EJ1351" s="56"/>
      <c r="EK1351" s="56"/>
      <c r="EL1351" s="56"/>
      <c r="EM1351" s="56"/>
      <c r="EN1351" s="56"/>
      <c r="EO1351" s="56"/>
      <c r="EP1351" s="56"/>
      <c r="EQ1351" s="56"/>
      <c r="ER1351" s="56"/>
      <c r="ES1351" s="56"/>
      <c r="ET1351" s="56"/>
      <c r="EU1351" s="56"/>
      <c r="EV1351" s="56"/>
      <c r="EW1351" s="56"/>
      <c r="EX1351" s="56"/>
      <c r="EY1351" s="56"/>
      <c r="EZ1351" s="56"/>
      <c r="FA1351" s="56"/>
      <c r="FB1351" s="56"/>
      <c r="FC1351" s="56"/>
      <c r="FD1351" s="56"/>
      <c r="FE1351" s="56"/>
      <c r="FF1351" s="56"/>
      <c r="FG1351" s="56"/>
      <c r="FH1351" s="56"/>
      <c r="FI1351" s="56"/>
      <c r="FJ1351" s="56"/>
      <c r="FK1351" s="56"/>
      <c r="FL1351" s="56"/>
      <c r="FM1351" s="56"/>
      <c r="FN1351" s="56"/>
      <c r="FO1351" s="56"/>
      <c r="FP1351" s="56"/>
      <c r="FQ1351" s="56"/>
      <c r="FR1351" s="56"/>
      <c r="FS1351" s="56"/>
      <c r="FT1351" s="56"/>
      <c r="FU1351" s="56"/>
      <c r="FV1351" s="56"/>
      <c r="FW1351" s="56"/>
      <c r="FX1351" s="56"/>
      <c r="FY1351" s="56"/>
      <c r="FZ1351" s="56"/>
      <c r="GA1351" s="56"/>
      <c r="GB1351" s="56"/>
      <c r="GC1351" s="56"/>
      <c r="GD1351" s="56"/>
      <c r="GE1351" s="56"/>
      <c r="GF1351" s="56"/>
      <c r="GG1351" s="56"/>
      <c r="GH1351" s="56"/>
      <c r="GI1351" s="56"/>
      <c r="GJ1351" s="56"/>
      <c r="GK1351" s="56"/>
      <c r="GL1351" s="56"/>
      <c r="GM1351" s="56"/>
      <c r="GN1351" s="56"/>
      <c r="GO1351" s="56"/>
      <c r="GP1351" s="56"/>
      <c r="GQ1351" s="56"/>
      <c r="GR1351" s="56"/>
      <c r="GS1351" s="56"/>
      <c r="GT1351" s="56"/>
      <c r="GU1351" s="56"/>
      <c r="GV1351" s="56"/>
      <c r="GW1351" s="56"/>
      <c r="GX1351" s="56"/>
      <c r="GY1351" s="56"/>
      <c r="GZ1351" s="56"/>
      <c r="HA1351" s="56"/>
      <c r="HB1351" s="56"/>
      <c r="HC1351" s="56"/>
      <c r="HD1351" s="56"/>
      <c r="HE1351" s="56"/>
      <c r="HF1351" s="56"/>
      <c r="HG1351" s="56"/>
      <c r="HH1351" s="56"/>
      <c r="HI1351" s="56"/>
      <c r="HJ1351" s="56"/>
      <c r="HK1351" s="56"/>
      <c r="HL1351" s="56"/>
      <c r="HM1351" s="56"/>
    </row>
    <row r="1352" spans="2:221" x14ac:dyDescent="0.25">
      <c r="B1352" s="56"/>
      <c r="C1352" s="56"/>
      <c r="D1352" s="56"/>
      <c r="E1352" s="56"/>
      <c r="F1352" s="56"/>
      <c r="G1352" s="56"/>
      <c r="H1352" s="56"/>
      <c r="I1352" s="56"/>
      <c r="J1352" s="56"/>
      <c r="K1352" s="56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/>
      <c r="BF1352" s="56"/>
      <c r="BG1352" s="56"/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  <c r="BU1352" s="56"/>
      <c r="BV1352" s="56"/>
      <c r="BW1352" s="56"/>
      <c r="BX1352" s="56"/>
      <c r="BY1352" s="56"/>
      <c r="BZ1352" s="56"/>
      <c r="CA1352" s="56"/>
      <c r="CB1352" s="56"/>
      <c r="CC1352" s="56"/>
      <c r="CD1352" s="56"/>
      <c r="CE1352" s="56"/>
      <c r="CF1352" s="56"/>
      <c r="CG1352" s="56"/>
      <c r="CH1352" s="56"/>
      <c r="CI1352" s="56"/>
      <c r="CJ1352" s="56"/>
      <c r="CK1352" s="56"/>
      <c r="CL1352" s="56"/>
      <c r="CM1352" s="56"/>
      <c r="CN1352" s="56"/>
      <c r="CO1352" s="56"/>
      <c r="CP1352" s="56"/>
      <c r="CQ1352" s="56"/>
      <c r="CR1352" s="56"/>
      <c r="CS1352" s="56"/>
      <c r="CT1352" s="56"/>
      <c r="CU1352" s="56"/>
      <c r="CV1352" s="56"/>
      <c r="CW1352" s="56"/>
      <c r="CX1352" s="56"/>
      <c r="CY1352" s="56"/>
      <c r="CZ1352" s="56"/>
      <c r="DA1352" s="56"/>
      <c r="DB1352" s="56"/>
      <c r="DC1352" s="56"/>
      <c r="DD1352" s="56"/>
      <c r="DE1352" s="56"/>
      <c r="DF1352" s="56"/>
      <c r="DG1352" s="56"/>
      <c r="DH1352" s="56"/>
      <c r="DI1352" s="56"/>
      <c r="DJ1352" s="56"/>
      <c r="DK1352" s="56"/>
      <c r="DL1352" s="56"/>
      <c r="DM1352" s="56"/>
      <c r="DN1352" s="56"/>
      <c r="DO1352" s="56"/>
      <c r="DP1352" s="56"/>
      <c r="DQ1352" s="56"/>
      <c r="DR1352" s="56"/>
      <c r="DS1352" s="56"/>
      <c r="DT1352" s="56"/>
      <c r="DU1352" s="56"/>
      <c r="DV1352" s="56"/>
      <c r="DW1352" s="56"/>
      <c r="DX1352" s="56"/>
      <c r="DY1352" s="56"/>
      <c r="DZ1352" s="56"/>
      <c r="EA1352" s="56"/>
      <c r="EB1352" s="56"/>
      <c r="EC1352" s="56"/>
      <c r="ED1352" s="56"/>
      <c r="EE1352" s="56"/>
      <c r="EF1352" s="56"/>
      <c r="EG1352" s="56"/>
      <c r="EH1352" s="56"/>
      <c r="EI1352" s="56"/>
      <c r="EJ1352" s="56"/>
      <c r="EK1352" s="56"/>
      <c r="EL1352" s="56"/>
      <c r="EM1352" s="56"/>
      <c r="EN1352" s="56"/>
      <c r="EO1352" s="56"/>
      <c r="EP1352" s="56"/>
      <c r="EQ1352" s="56"/>
      <c r="ER1352" s="56"/>
      <c r="ES1352" s="56"/>
      <c r="ET1352" s="56"/>
      <c r="EU1352" s="56"/>
      <c r="EV1352" s="56"/>
      <c r="EW1352" s="56"/>
      <c r="EX1352" s="56"/>
      <c r="EY1352" s="56"/>
      <c r="EZ1352" s="56"/>
      <c r="FA1352" s="56"/>
      <c r="FB1352" s="56"/>
      <c r="FC1352" s="56"/>
      <c r="FD1352" s="56"/>
      <c r="FE1352" s="56"/>
      <c r="FF1352" s="56"/>
      <c r="FG1352" s="56"/>
      <c r="FH1352" s="56"/>
      <c r="FI1352" s="56"/>
      <c r="FJ1352" s="56"/>
      <c r="FK1352" s="56"/>
      <c r="FL1352" s="56"/>
      <c r="FM1352" s="56"/>
      <c r="FN1352" s="56"/>
      <c r="FO1352" s="56"/>
      <c r="FP1352" s="56"/>
      <c r="FQ1352" s="56"/>
      <c r="FR1352" s="56"/>
      <c r="FS1352" s="56"/>
      <c r="FT1352" s="56"/>
      <c r="FU1352" s="56"/>
      <c r="FV1352" s="56"/>
      <c r="FW1352" s="56"/>
      <c r="FX1352" s="56"/>
      <c r="FY1352" s="56"/>
      <c r="FZ1352" s="56"/>
      <c r="GA1352" s="56"/>
      <c r="GB1352" s="56"/>
      <c r="GC1352" s="56"/>
      <c r="GD1352" s="56"/>
      <c r="GE1352" s="56"/>
      <c r="GF1352" s="56"/>
      <c r="GG1352" s="56"/>
      <c r="GH1352" s="56"/>
      <c r="GI1352" s="56"/>
      <c r="GJ1352" s="56"/>
      <c r="GK1352" s="56"/>
      <c r="GL1352" s="56"/>
      <c r="GM1352" s="56"/>
      <c r="GN1352" s="56"/>
      <c r="GO1352" s="56"/>
      <c r="GP1352" s="56"/>
      <c r="GQ1352" s="56"/>
      <c r="GR1352" s="56"/>
      <c r="GS1352" s="56"/>
      <c r="GT1352" s="56"/>
      <c r="GU1352" s="56"/>
      <c r="GV1352" s="56"/>
      <c r="GW1352" s="56"/>
      <c r="GX1352" s="56"/>
      <c r="GY1352" s="56"/>
      <c r="GZ1352" s="56"/>
      <c r="HA1352" s="56"/>
      <c r="HB1352" s="56"/>
      <c r="HC1352" s="56"/>
      <c r="HD1352" s="56"/>
      <c r="HE1352" s="56"/>
      <c r="HF1352" s="56"/>
      <c r="HG1352" s="56"/>
      <c r="HH1352" s="56"/>
      <c r="HI1352" s="56"/>
      <c r="HJ1352" s="56"/>
      <c r="HK1352" s="56"/>
      <c r="HL1352" s="56"/>
      <c r="HM1352" s="56"/>
    </row>
    <row r="1353" spans="2:221" x14ac:dyDescent="0.25">
      <c r="B1353" s="56"/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/>
      <c r="BF1353" s="56"/>
      <c r="BG1353" s="56"/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  <c r="BU1353" s="56"/>
      <c r="BV1353" s="56"/>
      <c r="BW1353" s="56"/>
      <c r="BX1353" s="56"/>
      <c r="BY1353" s="56"/>
      <c r="BZ1353" s="56"/>
      <c r="CA1353" s="56"/>
      <c r="CB1353" s="56"/>
      <c r="CC1353" s="56"/>
      <c r="CD1353" s="56"/>
      <c r="CE1353" s="56"/>
      <c r="CF1353" s="56"/>
      <c r="CG1353" s="56"/>
      <c r="CH1353" s="56"/>
      <c r="CI1353" s="56"/>
      <c r="CJ1353" s="56"/>
      <c r="CK1353" s="56"/>
      <c r="CL1353" s="56"/>
      <c r="CM1353" s="56"/>
      <c r="CN1353" s="56"/>
      <c r="CO1353" s="56"/>
      <c r="CP1353" s="56"/>
      <c r="CQ1353" s="56"/>
      <c r="CR1353" s="56"/>
      <c r="CS1353" s="56"/>
      <c r="CT1353" s="56"/>
      <c r="CU1353" s="56"/>
      <c r="CV1353" s="56"/>
      <c r="CW1353" s="56"/>
      <c r="CX1353" s="56"/>
      <c r="CY1353" s="56"/>
      <c r="CZ1353" s="56"/>
      <c r="DA1353" s="56"/>
      <c r="DB1353" s="56"/>
      <c r="DC1353" s="56"/>
      <c r="DD1353" s="56"/>
      <c r="DE1353" s="56"/>
      <c r="DF1353" s="56"/>
      <c r="DG1353" s="56"/>
      <c r="DH1353" s="56"/>
      <c r="DI1353" s="56"/>
      <c r="DJ1353" s="56"/>
      <c r="DK1353" s="56"/>
      <c r="DL1353" s="56"/>
      <c r="DM1353" s="56"/>
      <c r="DN1353" s="56"/>
      <c r="DO1353" s="56"/>
      <c r="DP1353" s="56"/>
      <c r="DQ1353" s="56"/>
      <c r="DR1353" s="56"/>
      <c r="DS1353" s="56"/>
      <c r="DT1353" s="56"/>
      <c r="DU1353" s="56"/>
      <c r="DV1353" s="56"/>
      <c r="DW1353" s="56"/>
      <c r="DX1353" s="56"/>
      <c r="DY1353" s="56"/>
      <c r="DZ1353" s="56"/>
      <c r="EA1353" s="56"/>
      <c r="EB1353" s="56"/>
      <c r="EC1353" s="56"/>
      <c r="ED1353" s="56"/>
      <c r="EE1353" s="56"/>
      <c r="EF1353" s="56"/>
      <c r="EG1353" s="56"/>
      <c r="EH1353" s="56"/>
      <c r="EI1353" s="56"/>
      <c r="EJ1353" s="56"/>
      <c r="EK1353" s="56"/>
      <c r="EL1353" s="56"/>
      <c r="EM1353" s="56"/>
      <c r="EN1353" s="56"/>
      <c r="EO1353" s="56"/>
      <c r="EP1353" s="56"/>
      <c r="EQ1353" s="56"/>
      <c r="ER1353" s="56"/>
      <c r="ES1353" s="56"/>
      <c r="ET1353" s="56"/>
      <c r="EU1353" s="56"/>
      <c r="EV1353" s="56"/>
      <c r="EW1353" s="56"/>
      <c r="EX1353" s="56"/>
      <c r="EY1353" s="56"/>
      <c r="EZ1353" s="56"/>
      <c r="FA1353" s="56"/>
      <c r="FB1353" s="56"/>
      <c r="FC1353" s="56"/>
      <c r="FD1353" s="56"/>
      <c r="FE1353" s="56"/>
      <c r="FF1353" s="56"/>
      <c r="FG1353" s="56"/>
      <c r="FH1353" s="56"/>
      <c r="FI1353" s="56"/>
      <c r="FJ1353" s="56"/>
      <c r="FK1353" s="56"/>
      <c r="FL1353" s="56"/>
      <c r="FM1353" s="56"/>
      <c r="FN1353" s="56"/>
      <c r="FO1353" s="56"/>
      <c r="FP1353" s="56"/>
      <c r="FQ1353" s="56"/>
      <c r="FR1353" s="56"/>
      <c r="FS1353" s="56"/>
      <c r="FT1353" s="56"/>
      <c r="FU1353" s="56"/>
      <c r="FV1353" s="56"/>
      <c r="FW1353" s="56"/>
      <c r="FX1353" s="56"/>
      <c r="FY1353" s="56"/>
      <c r="FZ1353" s="56"/>
      <c r="GA1353" s="56"/>
      <c r="GB1353" s="56"/>
      <c r="GC1353" s="56"/>
      <c r="GD1353" s="56"/>
      <c r="GE1353" s="56"/>
      <c r="GF1353" s="56"/>
      <c r="GG1353" s="56"/>
      <c r="GH1353" s="56"/>
      <c r="GI1353" s="56"/>
      <c r="GJ1353" s="56"/>
      <c r="GK1353" s="56"/>
      <c r="GL1353" s="56"/>
      <c r="GM1353" s="56"/>
      <c r="GN1353" s="56"/>
      <c r="GO1353" s="56"/>
      <c r="GP1353" s="56"/>
      <c r="GQ1353" s="56"/>
      <c r="GR1353" s="56"/>
      <c r="GS1353" s="56"/>
      <c r="GT1353" s="56"/>
      <c r="GU1353" s="56"/>
      <c r="GV1353" s="56"/>
      <c r="GW1353" s="56"/>
      <c r="GX1353" s="56"/>
      <c r="GY1353" s="56"/>
      <c r="GZ1353" s="56"/>
      <c r="HA1353" s="56"/>
      <c r="HB1353" s="56"/>
      <c r="HC1353" s="56"/>
      <c r="HD1353" s="56"/>
      <c r="HE1353" s="56"/>
      <c r="HF1353" s="56"/>
      <c r="HG1353" s="56"/>
      <c r="HH1353" s="56"/>
      <c r="HI1353" s="56"/>
      <c r="HJ1353" s="56"/>
      <c r="HK1353" s="56"/>
      <c r="HL1353" s="56"/>
      <c r="HM1353" s="56"/>
    </row>
    <row r="1354" spans="2:221" x14ac:dyDescent="0.25">
      <c r="B1354" s="56"/>
      <c r="C1354" s="56"/>
      <c r="D1354" s="56"/>
      <c r="E1354" s="56"/>
      <c r="F1354" s="56"/>
      <c r="G1354" s="56"/>
      <c r="H1354" s="56"/>
      <c r="I1354" s="56"/>
      <c r="J1354" s="56"/>
      <c r="K1354" s="56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X1354" s="56"/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/>
      <c r="BF1354" s="56"/>
      <c r="BG1354" s="56"/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  <c r="BU1354" s="56"/>
      <c r="BV1354" s="56"/>
      <c r="BW1354" s="56"/>
      <c r="BX1354" s="56"/>
      <c r="BY1354" s="56"/>
      <c r="BZ1354" s="56"/>
      <c r="CA1354" s="56"/>
      <c r="CB1354" s="56"/>
      <c r="CC1354" s="56"/>
      <c r="CD1354" s="56"/>
      <c r="CE1354" s="56"/>
      <c r="CF1354" s="56"/>
      <c r="CG1354" s="56"/>
      <c r="CH1354" s="56"/>
      <c r="CI1354" s="56"/>
      <c r="CJ1354" s="56"/>
      <c r="CK1354" s="56"/>
      <c r="CL1354" s="56"/>
      <c r="CM1354" s="56"/>
      <c r="CN1354" s="56"/>
      <c r="CO1354" s="56"/>
      <c r="CP1354" s="56"/>
      <c r="CQ1354" s="56"/>
      <c r="CR1354" s="56"/>
      <c r="CS1354" s="56"/>
      <c r="CT1354" s="56"/>
      <c r="CU1354" s="56"/>
      <c r="CV1354" s="56"/>
      <c r="CW1354" s="56"/>
      <c r="CX1354" s="56"/>
      <c r="CY1354" s="56"/>
      <c r="CZ1354" s="56"/>
      <c r="DA1354" s="56"/>
      <c r="DB1354" s="56"/>
      <c r="DC1354" s="56"/>
      <c r="DD1354" s="56"/>
      <c r="DE1354" s="56"/>
      <c r="DF1354" s="56"/>
      <c r="DG1354" s="56"/>
      <c r="DH1354" s="56"/>
      <c r="DI1354" s="56"/>
      <c r="DJ1354" s="56"/>
      <c r="DK1354" s="56"/>
      <c r="DL1354" s="56"/>
      <c r="DM1354" s="56"/>
      <c r="DN1354" s="56"/>
      <c r="DO1354" s="56"/>
      <c r="DP1354" s="56"/>
      <c r="DQ1354" s="56"/>
      <c r="DR1354" s="56"/>
      <c r="DS1354" s="56"/>
      <c r="DT1354" s="56"/>
      <c r="DU1354" s="56"/>
      <c r="DV1354" s="56"/>
      <c r="DW1354" s="56"/>
      <c r="DX1354" s="56"/>
      <c r="DY1354" s="56"/>
      <c r="DZ1354" s="56"/>
      <c r="EA1354" s="56"/>
      <c r="EB1354" s="56"/>
      <c r="EC1354" s="56"/>
      <c r="ED1354" s="56"/>
      <c r="EE1354" s="56"/>
      <c r="EF1354" s="56"/>
      <c r="EG1354" s="56"/>
      <c r="EH1354" s="56"/>
      <c r="EI1354" s="56"/>
      <c r="EJ1354" s="56"/>
      <c r="EK1354" s="56"/>
      <c r="EL1354" s="56"/>
      <c r="EM1354" s="56"/>
      <c r="EN1354" s="56"/>
      <c r="EO1354" s="56"/>
      <c r="EP1354" s="56"/>
      <c r="EQ1354" s="56"/>
      <c r="ER1354" s="56"/>
      <c r="ES1354" s="56"/>
      <c r="ET1354" s="56"/>
      <c r="EU1354" s="56"/>
      <c r="EV1354" s="56"/>
      <c r="EW1354" s="56"/>
      <c r="EX1354" s="56"/>
      <c r="EY1354" s="56"/>
      <c r="EZ1354" s="56"/>
      <c r="FA1354" s="56"/>
      <c r="FB1354" s="56"/>
      <c r="FC1354" s="56"/>
      <c r="FD1354" s="56"/>
      <c r="FE1354" s="56"/>
      <c r="FF1354" s="56"/>
      <c r="FG1354" s="56"/>
      <c r="FH1354" s="56"/>
      <c r="FI1354" s="56"/>
      <c r="FJ1354" s="56"/>
      <c r="FK1354" s="56"/>
      <c r="FL1354" s="56"/>
      <c r="FM1354" s="56"/>
      <c r="FN1354" s="56"/>
      <c r="FO1354" s="56"/>
      <c r="FP1354" s="56"/>
      <c r="FQ1354" s="56"/>
      <c r="FR1354" s="56"/>
      <c r="FS1354" s="56"/>
      <c r="FT1354" s="56"/>
      <c r="FU1354" s="56"/>
      <c r="FV1354" s="56"/>
      <c r="FW1354" s="56"/>
      <c r="FX1354" s="56"/>
      <c r="FY1354" s="56"/>
      <c r="FZ1354" s="56"/>
      <c r="GA1354" s="56"/>
      <c r="GB1354" s="56"/>
      <c r="GC1354" s="56"/>
      <c r="GD1354" s="56"/>
      <c r="GE1354" s="56"/>
      <c r="GF1354" s="56"/>
      <c r="GG1354" s="56"/>
      <c r="GH1354" s="56"/>
      <c r="GI1354" s="56"/>
      <c r="GJ1354" s="56"/>
      <c r="GK1354" s="56"/>
      <c r="GL1354" s="56"/>
      <c r="GM1354" s="56"/>
      <c r="GN1354" s="56"/>
      <c r="GO1354" s="56"/>
      <c r="GP1354" s="56"/>
      <c r="GQ1354" s="56"/>
      <c r="GR1354" s="56"/>
      <c r="GS1354" s="56"/>
      <c r="GT1354" s="56"/>
      <c r="GU1354" s="56"/>
      <c r="GV1354" s="56"/>
      <c r="GW1354" s="56"/>
      <c r="GX1354" s="56"/>
      <c r="GY1354" s="56"/>
      <c r="GZ1354" s="56"/>
      <c r="HA1354" s="56"/>
      <c r="HB1354" s="56"/>
      <c r="HC1354" s="56"/>
      <c r="HD1354" s="56"/>
      <c r="HE1354" s="56"/>
      <c r="HF1354" s="56"/>
      <c r="HG1354" s="56"/>
      <c r="HH1354" s="56"/>
      <c r="HI1354" s="56"/>
      <c r="HJ1354" s="56"/>
      <c r="HK1354" s="56"/>
      <c r="HL1354" s="56"/>
      <c r="HM1354" s="56"/>
    </row>
    <row r="1355" spans="2:221" x14ac:dyDescent="0.25">
      <c r="B1355" s="56"/>
      <c r="C1355" s="56"/>
      <c r="D1355" s="56"/>
      <c r="E1355" s="56"/>
      <c r="F1355" s="56"/>
      <c r="G1355" s="56"/>
      <c r="H1355" s="56"/>
      <c r="I1355" s="56"/>
      <c r="J1355" s="56"/>
      <c r="K1355" s="56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X1355" s="56"/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/>
      <c r="BF1355" s="56"/>
      <c r="BG1355" s="56"/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  <c r="BU1355" s="56"/>
      <c r="BV1355" s="56"/>
      <c r="BW1355" s="56"/>
      <c r="BX1355" s="56"/>
      <c r="BY1355" s="56"/>
      <c r="BZ1355" s="56"/>
      <c r="CA1355" s="56"/>
      <c r="CB1355" s="56"/>
      <c r="CC1355" s="56"/>
      <c r="CD1355" s="56"/>
      <c r="CE1355" s="56"/>
      <c r="CF1355" s="56"/>
      <c r="CG1355" s="56"/>
      <c r="CH1355" s="56"/>
      <c r="CI1355" s="56"/>
      <c r="CJ1355" s="56"/>
      <c r="CK1355" s="56"/>
      <c r="CL1355" s="56"/>
      <c r="CM1355" s="56"/>
      <c r="CN1355" s="56"/>
      <c r="CO1355" s="56"/>
      <c r="CP1355" s="56"/>
      <c r="CQ1355" s="56"/>
      <c r="CR1355" s="56"/>
      <c r="CS1355" s="56"/>
      <c r="CT1355" s="56"/>
      <c r="CU1355" s="56"/>
      <c r="CV1355" s="56"/>
      <c r="CW1355" s="56"/>
      <c r="CX1355" s="56"/>
      <c r="CY1355" s="56"/>
      <c r="CZ1355" s="56"/>
      <c r="DA1355" s="56"/>
      <c r="DB1355" s="56"/>
      <c r="DC1355" s="56"/>
      <c r="DD1355" s="56"/>
      <c r="DE1355" s="56"/>
      <c r="DF1355" s="56"/>
      <c r="DG1355" s="56"/>
      <c r="DH1355" s="56"/>
      <c r="DI1355" s="56"/>
      <c r="DJ1355" s="56"/>
      <c r="DK1355" s="56"/>
      <c r="DL1355" s="56"/>
      <c r="DM1355" s="56"/>
      <c r="DN1355" s="56"/>
      <c r="DO1355" s="56"/>
      <c r="DP1355" s="56"/>
      <c r="DQ1355" s="56"/>
      <c r="DR1355" s="56"/>
      <c r="DS1355" s="56"/>
      <c r="DT1355" s="56"/>
      <c r="DU1355" s="56"/>
      <c r="DV1355" s="56"/>
      <c r="DW1355" s="56"/>
      <c r="DX1355" s="56"/>
      <c r="DY1355" s="56"/>
      <c r="DZ1355" s="56"/>
      <c r="EA1355" s="56"/>
      <c r="EB1355" s="56"/>
      <c r="EC1355" s="56"/>
      <c r="ED1355" s="56"/>
      <c r="EE1355" s="56"/>
      <c r="EF1355" s="56"/>
      <c r="EG1355" s="56"/>
      <c r="EH1355" s="56"/>
      <c r="EI1355" s="56"/>
      <c r="EJ1355" s="56"/>
      <c r="EK1355" s="56"/>
      <c r="EL1355" s="56"/>
      <c r="EM1355" s="56"/>
      <c r="EN1355" s="56"/>
      <c r="EO1355" s="56"/>
      <c r="EP1355" s="56"/>
      <c r="EQ1355" s="56"/>
      <c r="ER1355" s="56"/>
      <c r="ES1355" s="56"/>
      <c r="ET1355" s="56"/>
      <c r="EU1355" s="56"/>
      <c r="EV1355" s="56"/>
      <c r="EW1355" s="56"/>
      <c r="EX1355" s="56"/>
      <c r="EY1355" s="56"/>
      <c r="EZ1355" s="56"/>
      <c r="FA1355" s="56"/>
      <c r="FB1355" s="56"/>
      <c r="FC1355" s="56"/>
      <c r="FD1355" s="56"/>
      <c r="FE1355" s="56"/>
      <c r="FF1355" s="56"/>
      <c r="FG1355" s="56"/>
      <c r="FH1355" s="56"/>
      <c r="FI1355" s="56"/>
      <c r="FJ1355" s="56"/>
      <c r="FK1355" s="56"/>
      <c r="FL1355" s="56"/>
      <c r="FM1355" s="56"/>
      <c r="FN1355" s="56"/>
      <c r="FO1355" s="56"/>
      <c r="FP1355" s="56"/>
      <c r="FQ1355" s="56"/>
      <c r="FR1355" s="56"/>
      <c r="FS1355" s="56"/>
      <c r="FT1355" s="56"/>
      <c r="FU1355" s="56"/>
      <c r="FV1355" s="56"/>
      <c r="FW1355" s="56"/>
      <c r="FX1355" s="56"/>
      <c r="FY1355" s="56"/>
      <c r="FZ1355" s="56"/>
      <c r="GA1355" s="56"/>
      <c r="GB1355" s="56"/>
      <c r="GC1355" s="56"/>
      <c r="GD1355" s="56"/>
      <c r="GE1355" s="56"/>
      <c r="GF1355" s="56"/>
      <c r="GG1355" s="56"/>
      <c r="GH1355" s="56"/>
      <c r="GI1355" s="56"/>
      <c r="GJ1355" s="56"/>
      <c r="GK1355" s="56"/>
      <c r="GL1355" s="56"/>
      <c r="GM1355" s="56"/>
      <c r="GN1355" s="56"/>
      <c r="GO1355" s="56"/>
      <c r="GP1355" s="56"/>
      <c r="GQ1355" s="56"/>
      <c r="GR1355" s="56"/>
      <c r="GS1355" s="56"/>
      <c r="GT1355" s="56"/>
      <c r="GU1355" s="56"/>
      <c r="GV1355" s="56"/>
      <c r="GW1355" s="56"/>
      <c r="GX1355" s="56"/>
      <c r="GY1355" s="56"/>
      <c r="GZ1355" s="56"/>
      <c r="HA1355" s="56"/>
      <c r="HB1355" s="56"/>
      <c r="HC1355" s="56"/>
      <c r="HD1355" s="56"/>
      <c r="HE1355" s="56"/>
      <c r="HF1355" s="56"/>
      <c r="HG1355" s="56"/>
      <c r="HH1355" s="56"/>
      <c r="HI1355" s="56"/>
      <c r="HJ1355" s="56"/>
      <c r="HK1355" s="56"/>
      <c r="HL1355" s="56"/>
      <c r="HM1355" s="56"/>
    </row>
    <row r="1356" spans="2:221" x14ac:dyDescent="0.25">
      <c r="B1356" s="56"/>
      <c r="C1356" s="56"/>
      <c r="D1356" s="56"/>
      <c r="E1356" s="56"/>
      <c r="F1356" s="56"/>
      <c r="G1356" s="56"/>
      <c r="H1356" s="56"/>
      <c r="I1356" s="56"/>
      <c r="J1356" s="56"/>
      <c r="K1356" s="56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X1356" s="56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6"/>
      <c r="BD1356" s="56"/>
      <c r="BE1356" s="56"/>
      <c r="BF1356" s="56"/>
      <c r="BG1356" s="56"/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  <c r="BU1356" s="56"/>
      <c r="BV1356" s="56"/>
      <c r="BW1356" s="56"/>
      <c r="BX1356" s="56"/>
      <c r="BY1356" s="56"/>
      <c r="BZ1356" s="56"/>
      <c r="CA1356" s="56"/>
      <c r="CB1356" s="56"/>
      <c r="CC1356" s="56"/>
      <c r="CD1356" s="56"/>
      <c r="CE1356" s="56"/>
      <c r="CF1356" s="56"/>
      <c r="CG1356" s="56"/>
      <c r="CH1356" s="56"/>
      <c r="CI1356" s="56"/>
      <c r="CJ1356" s="56"/>
      <c r="CK1356" s="56"/>
      <c r="CL1356" s="56"/>
      <c r="CM1356" s="56"/>
      <c r="CN1356" s="56"/>
      <c r="CO1356" s="56"/>
      <c r="CP1356" s="56"/>
      <c r="CQ1356" s="56"/>
      <c r="CR1356" s="56"/>
      <c r="CS1356" s="56"/>
      <c r="CT1356" s="56"/>
      <c r="CU1356" s="56"/>
      <c r="CV1356" s="56"/>
      <c r="CW1356" s="56"/>
      <c r="CX1356" s="56"/>
      <c r="CY1356" s="56"/>
      <c r="CZ1356" s="56"/>
      <c r="DA1356" s="56"/>
      <c r="DB1356" s="56"/>
      <c r="DC1356" s="56"/>
      <c r="DD1356" s="56"/>
      <c r="DE1356" s="56"/>
      <c r="DF1356" s="56"/>
      <c r="DG1356" s="56"/>
      <c r="DH1356" s="56"/>
      <c r="DI1356" s="56"/>
      <c r="DJ1356" s="56"/>
      <c r="DK1356" s="56"/>
      <c r="DL1356" s="56"/>
      <c r="DM1356" s="56"/>
      <c r="DN1356" s="56"/>
      <c r="DO1356" s="56"/>
      <c r="DP1356" s="56"/>
      <c r="DQ1356" s="56"/>
      <c r="DR1356" s="56"/>
      <c r="DS1356" s="56"/>
      <c r="DT1356" s="56"/>
      <c r="DU1356" s="56"/>
      <c r="DV1356" s="56"/>
      <c r="DW1356" s="56"/>
      <c r="DX1356" s="56"/>
      <c r="DY1356" s="56"/>
      <c r="DZ1356" s="56"/>
      <c r="EA1356" s="56"/>
      <c r="EB1356" s="56"/>
      <c r="EC1356" s="56"/>
      <c r="ED1356" s="56"/>
      <c r="EE1356" s="56"/>
      <c r="EF1356" s="56"/>
      <c r="EG1356" s="56"/>
      <c r="EH1356" s="56"/>
      <c r="EI1356" s="56"/>
      <c r="EJ1356" s="56"/>
      <c r="EK1356" s="56"/>
      <c r="EL1356" s="56"/>
      <c r="EM1356" s="56"/>
      <c r="EN1356" s="56"/>
      <c r="EO1356" s="56"/>
      <c r="EP1356" s="56"/>
      <c r="EQ1356" s="56"/>
      <c r="ER1356" s="56"/>
      <c r="ES1356" s="56"/>
      <c r="ET1356" s="56"/>
      <c r="EU1356" s="56"/>
      <c r="EV1356" s="56"/>
      <c r="EW1356" s="56"/>
      <c r="EX1356" s="56"/>
      <c r="EY1356" s="56"/>
      <c r="EZ1356" s="56"/>
      <c r="FA1356" s="56"/>
      <c r="FB1356" s="56"/>
      <c r="FC1356" s="56"/>
      <c r="FD1356" s="56"/>
      <c r="FE1356" s="56"/>
      <c r="FF1356" s="56"/>
      <c r="FG1356" s="56"/>
      <c r="FH1356" s="56"/>
      <c r="FI1356" s="56"/>
      <c r="FJ1356" s="56"/>
      <c r="FK1356" s="56"/>
      <c r="FL1356" s="56"/>
      <c r="FM1356" s="56"/>
      <c r="FN1356" s="56"/>
      <c r="FO1356" s="56"/>
      <c r="FP1356" s="56"/>
      <c r="FQ1356" s="56"/>
      <c r="FR1356" s="56"/>
      <c r="FS1356" s="56"/>
      <c r="FT1356" s="56"/>
      <c r="FU1356" s="56"/>
      <c r="FV1356" s="56"/>
      <c r="FW1356" s="56"/>
      <c r="FX1356" s="56"/>
      <c r="FY1356" s="56"/>
      <c r="FZ1356" s="56"/>
      <c r="GA1356" s="56"/>
      <c r="GB1356" s="56"/>
      <c r="GC1356" s="56"/>
      <c r="GD1356" s="56"/>
      <c r="GE1356" s="56"/>
      <c r="GF1356" s="56"/>
      <c r="GG1356" s="56"/>
      <c r="GH1356" s="56"/>
      <c r="GI1356" s="56"/>
      <c r="GJ1356" s="56"/>
      <c r="GK1356" s="56"/>
      <c r="GL1356" s="56"/>
      <c r="GM1356" s="56"/>
      <c r="GN1356" s="56"/>
      <c r="GO1356" s="56"/>
      <c r="GP1356" s="56"/>
      <c r="GQ1356" s="56"/>
      <c r="GR1356" s="56"/>
      <c r="GS1356" s="56"/>
      <c r="GT1356" s="56"/>
      <c r="GU1356" s="56"/>
      <c r="GV1356" s="56"/>
      <c r="GW1356" s="56"/>
      <c r="GX1356" s="56"/>
      <c r="GY1356" s="56"/>
      <c r="GZ1356" s="56"/>
      <c r="HA1356" s="56"/>
      <c r="HB1356" s="56"/>
      <c r="HC1356" s="56"/>
      <c r="HD1356" s="56"/>
      <c r="HE1356" s="56"/>
      <c r="HF1356" s="56"/>
      <c r="HG1356" s="56"/>
      <c r="HH1356" s="56"/>
      <c r="HI1356" s="56"/>
      <c r="HJ1356" s="56"/>
      <c r="HK1356" s="56"/>
      <c r="HL1356" s="56"/>
      <c r="HM1356" s="56"/>
    </row>
    <row r="1357" spans="2:221" x14ac:dyDescent="0.25">
      <c r="B1357" s="56"/>
      <c r="C1357" s="56"/>
      <c r="D1357" s="56"/>
      <c r="E1357" s="56"/>
      <c r="F1357" s="56"/>
      <c r="G1357" s="56"/>
      <c r="H1357" s="56"/>
      <c r="I1357" s="56"/>
      <c r="J1357" s="56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X1357" s="56"/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/>
      <c r="BF1357" s="56"/>
      <c r="BG1357" s="56"/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  <c r="BU1357" s="56"/>
      <c r="BV1357" s="56"/>
      <c r="BW1357" s="56"/>
      <c r="BX1357" s="56"/>
      <c r="BY1357" s="56"/>
      <c r="BZ1357" s="56"/>
      <c r="CA1357" s="56"/>
      <c r="CB1357" s="56"/>
      <c r="CC1357" s="56"/>
      <c r="CD1357" s="56"/>
      <c r="CE1357" s="56"/>
      <c r="CF1357" s="56"/>
      <c r="CG1357" s="56"/>
      <c r="CH1357" s="56"/>
      <c r="CI1357" s="56"/>
      <c r="CJ1357" s="56"/>
      <c r="CK1357" s="56"/>
      <c r="CL1357" s="56"/>
      <c r="CM1357" s="56"/>
      <c r="CN1357" s="56"/>
      <c r="CO1357" s="56"/>
      <c r="CP1357" s="56"/>
      <c r="CQ1357" s="56"/>
      <c r="CR1357" s="56"/>
      <c r="CS1357" s="56"/>
      <c r="CT1357" s="56"/>
      <c r="CU1357" s="56"/>
      <c r="CV1357" s="56"/>
      <c r="CW1357" s="56"/>
      <c r="CX1357" s="56"/>
      <c r="CY1357" s="56"/>
      <c r="CZ1357" s="56"/>
      <c r="DA1357" s="56"/>
      <c r="DB1357" s="56"/>
      <c r="DC1357" s="56"/>
      <c r="DD1357" s="56"/>
      <c r="DE1357" s="56"/>
      <c r="DF1357" s="56"/>
      <c r="DG1357" s="56"/>
      <c r="DH1357" s="56"/>
      <c r="DI1357" s="56"/>
      <c r="DJ1357" s="56"/>
      <c r="DK1357" s="56"/>
      <c r="DL1357" s="56"/>
      <c r="DM1357" s="56"/>
      <c r="DN1357" s="56"/>
      <c r="DO1357" s="56"/>
      <c r="DP1357" s="56"/>
      <c r="DQ1357" s="56"/>
      <c r="DR1357" s="56"/>
      <c r="DS1357" s="56"/>
      <c r="DT1357" s="56"/>
      <c r="DU1357" s="56"/>
      <c r="DV1357" s="56"/>
      <c r="DW1357" s="56"/>
      <c r="DX1357" s="56"/>
      <c r="DY1357" s="56"/>
      <c r="DZ1357" s="56"/>
      <c r="EA1357" s="56"/>
      <c r="EB1357" s="56"/>
      <c r="EC1357" s="56"/>
      <c r="ED1357" s="56"/>
      <c r="EE1357" s="56"/>
      <c r="EF1357" s="56"/>
      <c r="EG1357" s="56"/>
      <c r="EH1357" s="56"/>
      <c r="EI1357" s="56"/>
      <c r="EJ1357" s="56"/>
      <c r="EK1357" s="56"/>
      <c r="EL1357" s="56"/>
      <c r="EM1357" s="56"/>
      <c r="EN1357" s="56"/>
      <c r="EO1357" s="56"/>
      <c r="EP1357" s="56"/>
      <c r="EQ1357" s="56"/>
      <c r="ER1357" s="56"/>
      <c r="ES1357" s="56"/>
      <c r="ET1357" s="56"/>
      <c r="EU1357" s="56"/>
      <c r="EV1357" s="56"/>
      <c r="EW1357" s="56"/>
      <c r="EX1357" s="56"/>
      <c r="EY1357" s="56"/>
      <c r="EZ1357" s="56"/>
      <c r="FA1357" s="56"/>
      <c r="FB1357" s="56"/>
      <c r="FC1357" s="56"/>
      <c r="FD1357" s="56"/>
      <c r="FE1357" s="56"/>
      <c r="FF1357" s="56"/>
      <c r="FG1357" s="56"/>
      <c r="FH1357" s="56"/>
      <c r="FI1357" s="56"/>
      <c r="FJ1357" s="56"/>
      <c r="FK1357" s="56"/>
      <c r="FL1357" s="56"/>
      <c r="FM1357" s="56"/>
      <c r="FN1357" s="56"/>
      <c r="FO1357" s="56"/>
      <c r="FP1357" s="56"/>
      <c r="FQ1357" s="56"/>
      <c r="FR1357" s="56"/>
      <c r="FS1357" s="56"/>
      <c r="FT1357" s="56"/>
      <c r="FU1357" s="56"/>
      <c r="FV1357" s="56"/>
      <c r="FW1357" s="56"/>
      <c r="FX1357" s="56"/>
      <c r="FY1357" s="56"/>
      <c r="FZ1357" s="56"/>
      <c r="GA1357" s="56"/>
      <c r="GB1357" s="56"/>
      <c r="GC1357" s="56"/>
      <c r="GD1357" s="56"/>
      <c r="GE1357" s="56"/>
      <c r="GF1357" s="56"/>
      <c r="GG1357" s="56"/>
      <c r="GH1357" s="56"/>
      <c r="GI1357" s="56"/>
      <c r="GJ1357" s="56"/>
      <c r="GK1357" s="56"/>
      <c r="GL1357" s="56"/>
      <c r="GM1357" s="56"/>
      <c r="GN1357" s="56"/>
      <c r="GO1357" s="56"/>
      <c r="GP1357" s="56"/>
      <c r="GQ1357" s="56"/>
      <c r="GR1357" s="56"/>
      <c r="GS1357" s="56"/>
      <c r="GT1357" s="56"/>
      <c r="GU1357" s="56"/>
      <c r="GV1357" s="56"/>
      <c r="GW1357" s="56"/>
      <c r="GX1357" s="56"/>
      <c r="GY1357" s="56"/>
      <c r="GZ1357" s="56"/>
      <c r="HA1357" s="56"/>
      <c r="HB1357" s="56"/>
      <c r="HC1357" s="56"/>
      <c r="HD1357" s="56"/>
      <c r="HE1357" s="56"/>
      <c r="HF1357" s="56"/>
      <c r="HG1357" s="56"/>
      <c r="HH1357" s="56"/>
      <c r="HI1357" s="56"/>
      <c r="HJ1357" s="56"/>
      <c r="HK1357" s="56"/>
      <c r="HL1357" s="56"/>
      <c r="HM1357" s="56"/>
    </row>
    <row r="1358" spans="2:221" x14ac:dyDescent="0.25">
      <c r="B1358" s="56"/>
      <c r="C1358" s="56"/>
      <c r="D1358" s="56"/>
      <c r="E1358" s="56"/>
      <c r="F1358" s="56"/>
      <c r="G1358" s="56"/>
      <c r="H1358" s="56"/>
      <c r="I1358" s="56"/>
      <c r="J1358" s="56"/>
      <c r="K1358" s="56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X1358" s="56"/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/>
      <c r="BF1358" s="56"/>
      <c r="BG1358" s="56"/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  <c r="BU1358" s="56"/>
      <c r="BV1358" s="56"/>
      <c r="BW1358" s="56"/>
      <c r="BX1358" s="56"/>
      <c r="BY1358" s="56"/>
      <c r="BZ1358" s="56"/>
      <c r="CA1358" s="56"/>
      <c r="CB1358" s="56"/>
      <c r="CC1358" s="56"/>
      <c r="CD1358" s="56"/>
      <c r="CE1358" s="56"/>
      <c r="CF1358" s="56"/>
      <c r="CG1358" s="56"/>
      <c r="CH1358" s="56"/>
      <c r="CI1358" s="56"/>
      <c r="CJ1358" s="56"/>
      <c r="CK1358" s="56"/>
      <c r="CL1358" s="56"/>
      <c r="CM1358" s="56"/>
      <c r="CN1358" s="56"/>
      <c r="CO1358" s="56"/>
      <c r="CP1358" s="56"/>
      <c r="CQ1358" s="56"/>
      <c r="CR1358" s="56"/>
      <c r="CS1358" s="56"/>
      <c r="CT1358" s="56"/>
      <c r="CU1358" s="56"/>
      <c r="CV1358" s="56"/>
      <c r="CW1358" s="56"/>
      <c r="CX1358" s="56"/>
      <c r="CY1358" s="56"/>
      <c r="CZ1358" s="56"/>
      <c r="DA1358" s="56"/>
      <c r="DB1358" s="56"/>
      <c r="DC1358" s="56"/>
      <c r="DD1358" s="56"/>
      <c r="DE1358" s="56"/>
      <c r="DF1358" s="56"/>
      <c r="DG1358" s="56"/>
      <c r="DH1358" s="56"/>
      <c r="DI1358" s="56"/>
      <c r="DJ1358" s="56"/>
      <c r="DK1358" s="56"/>
      <c r="DL1358" s="56"/>
      <c r="DM1358" s="56"/>
      <c r="DN1358" s="56"/>
      <c r="DO1358" s="56"/>
      <c r="DP1358" s="56"/>
      <c r="DQ1358" s="56"/>
      <c r="DR1358" s="56"/>
      <c r="DS1358" s="56"/>
      <c r="DT1358" s="56"/>
      <c r="DU1358" s="56"/>
      <c r="DV1358" s="56"/>
      <c r="DW1358" s="56"/>
      <c r="DX1358" s="56"/>
      <c r="DY1358" s="56"/>
      <c r="DZ1358" s="56"/>
      <c r="EA1358" s="56"/>
      <c r="EB1358" s="56"/>
      <c r="EC1358" s="56"/>
      <c r="ED1358" s="56"/>
      <c r="EE1358" s="56"/>
      <c r="EF1358" s="56"/>
      <c r="EG1358" s="56"/>
      <c r="EH1358" s="56"/>
      <c r="EI1358" s="56"/>
      <c r="EJ1358" s="56"/>
      <c r="EK1358" s="56"/>
      <c r="EL1358" s="56"/>
      <c r="EM1358" s="56"/>
      <c r="EN1358" s="56"/>
      <c r="EO1358" s="56"/>
      <c r="EP1358" s="56"/>
      <c r="EQ1358" s="56"/>
      <c r="ER1358" s="56"/>
      <c r="ES1358" s="56"/>
      <c r="ET1358" s="56"/>
      <c r="EU1358" s="56"/>
      <c r="EV1358" s="56"/>
      <c r="EW1358" s="56"/>
      <c r="EX1358" s="56"/>
      <c r="EY1358" s="56"/>
      <c r="EZ1358" s="56"/>
      <c r="FA1358" s="56"/>
      <c r="FB1358" s="56"/>
      <c r="FC1358" s="56"/>
      <c r="FD1358" s="56"/>
      <c r="FE1358" s="56"/>
      <c r="FF1358" s="56"/>
      <c r="FG1358" s="56"/>
      <c r="FH1358" s="56"/>
      <c r="FI1358" s="56"/>
      <c r="FJ1358" s="56"/>
      <c r="FK1358" s="56"/>
      <c r="FL1358" s="56"/>
      <c r="FM1358" s="56"/>
      <c r="FN1358" s="56"/>
      <c r="FO1358" s="56"/>
      <c r="FP1358" s="56"/>
      <c r="FQ1358" s="56"/>
      <c r="FR1358" s="56"/>
      <c r="FS1358" s="56"/>
      <c r="FT1358" s="56"/>
      <c r="FU1358" s="56"/>
      <c r="FV1358" s="56"/>
      <c r="FW1358" s="56"/>
      <c r="FX1358" s="56"/>
      <c r="FY1358" s="56"/>
      <c r="FZ1358" s="56"/>
      <c r="GA1358" s="56"/>
      <c r="GB1358" s="56"/>
      <c r="GC1358" s="56"/>
      <c r="GD1358" s="56"/>
      <c r="GE1358" s="56"/>
      <c r="GF1358" s="56"/>
      <c r="GG1358" s="56"/>
      <c r="GH1358" s="56"/>
      <c r="GI1358" s="56"/>
      <c r="GJ1358" s="56"/>
      <c r="GK1358" s="56"/>
      <c r="GL1358" s="56"/>
      <c r="GM1358" s="56"/>
      <c r="GN1358" s="56"/>
      <c r="GO1358" s="56"/>
      <c r="GP1358" s="56"/>
      <c r="GQ1358" s="56"/>
      <c r="GR1358" s="56"/>
      <c r="GS1358" s="56"/>
      <c r="GT1358" s="56"/>
      <c r="GU1358" s="56"/>
      <c r="GV1358" s="56"/>
      <c r="GW1358" s="56"/>
      <c r="GX1358" s="56"/>
      <c r="GY1358" s="56"/>
      <c r="GZ1358" s="56"/>
      <c r="HA1358" s="56"/>
      <c r="HB1358" s="56"/>
      <c r="HC1358" s="56"/>
      <c r="HD1358" s="56"/>
      <c r="HE1358" s="56"/>
      <c r="HF1358" s="56"/>
      <c r="HG1358" s="56"/>
      <c r="HH1358" s="56"/>
      <c r="HI1358" s="56"/>
      <c r="HJ1358" s="56"/>
      <c r="HK1358" s="56"/>
      <c r="HL1358" s="56"/>
      <c r="HM1358" s="56"/>
    </row>
    <row r="1359" spans="2:221" x14ac:dyDescent="0.25">
      <c r="B1359" s="56"/>
      <c r="C1359" s="56"/>
      <c r="D1359" s="56"/>
      <c r="E1359" s="56"/>
      <c r="F1359" s="56"/>
      <c r="G1359" s="56"/>
      <c r="H1359" s="56"/>
      <c r="I1359" s="56"/>
      <c r="J1359" s="56"/>
      <c r="K1359" s="56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/>
      <c r="BF1359" s="56"/>
      <c r="BG1359" s="56"/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  <c r="BU1359" s="56"/>
      <c r="BV1359" s="56"/>
      <c r="BW1359" s="56"/>
      <c r="BX1359" s="56"/>
      <c r="BY1359" s="56"/>
      <c r="BZ1359" s="56"/>
      <c r="CA1359" s="56"/>
      <c r="CB1359" s="56"/>
      <c r="CC1359" s="56"/>
      <c r="CD1359" s="56"/>
      <c r="CE1359" s="56"/>
      <c r="CF1359" s="56"/>
      <c r="CG1359" s="56"/>
      <c r="CH1359" s="56"/>
      <c r="CI1359" s="56"/>
      <c r="CJ1359" s="56"/>
      <c r="CK1359" s="56"/>
      <c r="CL1359" s="56"/>
      <c r="CM1359" s="56"/>
      <c r="CN1359" s="56"/>
      <c r="CO1359" s="56"/>
      <c r="CP1359" s="56"/>
      <c r="CQ1359" s="56"/>
      <c r="CR1359" s="56"/>
      <c r="CS1359" s="56"/>
      <c r="CT1359" s="56"/>
      <c r="CU1359" s="56"/>
      <c r="CV1359" s="56"/>
      <c r="CW1359" s="56"/>
      <c r="CX1359" s="56"/>
      <c r="CY1359" s="56"/>
      <c r="CZ1359" s="56"/>
      <c r="DA1359" s="56"/>
      <c r="DB1359" s="56"/>
      <c r="DC1359" s="56"/>
      <c r="DD1359" s="56"/>
      <c r="DE1359" s="56"/>
      <c r="DF1359" s="56"/>
      <c r="DG1359" s="56"/>
      <c r="DH1359" s="56"/>
      <c r="DI1359" s="56"/>
      <c r="DJ1359" s="56"/>
      <c r="DK1359" s="56"/>
      <c r="DL1359" s="56"/>
      <c r="DM1359" s="56"/>
      <c r="DN1359" s="56"/>
      <c r="DO1359" s="56"/>
      <c r="DP1359" s="56"/>
      <c r="DQ1359" s="56"/>
      <c r="DR1359" s="56"/>
      <c r="DS1359" s="56"/>
      <c r="DT1359" s="56"/>
      <c r="DU1359" s="56"/>
      <c r="DV1359" s="56"/>
      <c r="DW1359" s="56"/>
      <c r="DX1359" s="56"/>
      <c r="DY1359" s="56"/>
      <c r="DZ1359" s="56"/>
      <c r="EA1359" s="56"/>
      <c r="EB1359" s="56"/>
      <c r="EC1359" s="56"/>
      <c r="ED1359" s="56"/>
      <c r="EE1359" s="56"/>
      <c r="EF1359" s="56"/>
      <c r="EG1359" s="56"/>
      <c r="EH1359" s="56"/>
      <c r="EI1359" s="56"/>
      <c r="EJ1359" s="56"/>
      <c r="EK1359" s="56"/>
      <c r="EL1359" s="56"/>
      <c r="EM1359" s="56"/>
      <c r="EN1359" s="56"/>
      <c r="EO1359" s="56"/>
      <c r="EP1359" s="56"/>
      <c r="EQ1359" s="56"/>
      <c r="ER1359" s="56"/>
      <c r="ES1359" s="56"/>
      <c r="ET1359" s="56"/>
      <c r="EU1359" s="56"/>
      <c r="EV1359" s="56"/>
      <c r="EW1359" s="56"/>
      <c r="EX1359" s="56"/>
      <c r="EY1359" s="56"/>
      <c r="EZ1359" s="56"/>
      <c r="FA1359" s="56"/>
      <c r="FB1359" s="56"/>
      <c r="FC1359" s="56"/>
      <c r="FD1359" s="56"/>
      <c r="FE1359" s="56"/>
      <c r="FF1359" s="56"/>
      <c r="FG1359" s="56"/>
      <c r="FH1359" s="56"/>
      <c r="FI1359" s="56"/>
      <c r="FJ1359" s="56"/>
      <c r="FK1359" s="56"/>
      <c r="FL1359" s="56"/>
      <c r="FM1359" s="56"/>
      <c r="FN1359" s="56"/>
      <c r="FO1359" s="56"/>
      <c r="FP1359" s="56"/>
      <c r="FQ1359" s="56"/>
      <c r="FR1359" s="56"/>
      <c r="FS1359" s="56"/>
      <c r="FT1359" s="56"/>
      <c r="FU1359" s="56"/>
      <c r="FV1359" s="56"/>
      <c r="FW1359" s="56"/>
      <c r="FX1359" s="56"/>
      <c r="FY1359" s="56"/>
      <c r="FZ1359" s="56"/>
      <c r="GA1359" s="56"/>
      <c r="GB1359" s="56"/>
      <c r="GC1359" s="56"/>
      <c r="GD1359" s="56"/>
      <c r="GE1359" s="56"/>
      <c r="GF1359" s="56"/>
      <c r="GG1359" s="56"/>
      <c r="GH1359" s="56"/>
      <c r="GI1359" s="56"/>
      <c r="GJ1359" s="56"/>
      <c r="GK1359" s="56"/>
      <c r="GL1359" s="56"/>
      <c r="GM1359" s="56"/>
      <c r="GN1359" s="56"/>
      <c r="GO1359" s="56"/>
      <c r="GP1359" s="56"/>
      <c r="GQ1359" s="56"/>
      <c r="GR1359" s="56"/>
      <c r="GS1359" s="56"/>
      <c r="GT1359" s="56"/>
      <c r="GU1359" s="56"/>
      <c r="GV1359" s="56"/>
      <c r="GW1359" s="56"/>
      <c r="GX1359" s="56"/>
      <c r="GY1359" s="56"/>
      <c r="GZ1359" s="56"/>
      <c r="HA1359" s="56"/>
      <c r="HB1359" s="56"/>
      <c r="HC1359" s="56"/>
      <c r="HD1359" s="56"/>
      <c r="HE1359" s="56"/>
      <c r="HF1359" s="56"/>
      <c r="HG1359" s="56"/>
      <c r="HH1359" s="56"/>
      <c r="HI1359" s="56"/>
      <c r="HJ1359" s="56"/>
      <c r="HK1359" s="56"/>
      <c r="HL1359" s="56"/>
      <c r="HM1359" s="56"/>
    </row>
    <row r="1360" spans="2:221" x14ac:dyDescent="0.25">
      <c r="B1360" s="56"/>
      <c r="C1360" s="56"/>
      <c r="D1360" s="56"/>
      <c r="E1360" s="56"/>
      <c r="F1360" s="56"/>
      <c r="G1360" s="56"/>
      <c r="H1360" s="56"/>
      <c r="I1360" s="56"/>
      <c r="J1360" s="56"/>
      <c r="K1360" s="56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/>
      <c r="BF1360" s="56"/>
      <c r="BG1360" s="56"/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  <c r="BU1360" s="56"/>
      <c r="BV1360" s="56"/>
      <c r="BW1360" s="56"/>
      <c r="BX1360" s="56"/>
      <c r="BY1360" s="56"/>
      <c r="BZ1360" s="56"/>
      <c r="CA1360" s="56"/>
      <c r="CB1360" s="56"/>
      <c r="CC1360" s="56"/>
      <c r="CD1360" s="56"/>
      <c r="CE1360" s="56"/>
      <c r="CF1360" s="56"/>
      <c r="CG1360" s="56"/>
      <c r="CH1360" s="56"/>
      <c r="CI1360" s="56"/>
      <c r="CJ1360" s="56"/>
      <c r="CK1360" s="56"/>
      <c r="CL1360" s="56"/>
      <c r="CM1360" s="56"/>
      <c r="CN1360" s="56"/>
      <c r="CO1360" s="56"/>
      <c r="CP1360" s="56"/>
      <c r="CQ1360" s="56"/>
      <c r="CR1360" s="56"/>
      <c r="CS1360" s="56"/>
      <c r="CT1360" s="56"/>
      <c r="CU1360" s="56"/>
      <c r="CV1360" s="56"/>
      <c r="CW1360" s="56"/>
      <c r="CX1360" s="56"/>
      <c r="CY1360" s="56"/>
      <c r="CZ1360" s="56"/>
      <c r="DA1360" s="56"/>
      <c r="DB1360" s="56"/>
      <c r="DC1360" s="56"/>
      <c r="DD1360" s="56"/>
      <c r="DE1360" s="56"/>
      <c r="DF1360" s="56"/>
      <c r="DG1360" s="56"/>
      <c r="DH1360" s="56"/>
      <c r="DI1360" s="56"/>
      <c r="DJ1360" s="56"/>
      <c r="DK1360" s="56"/>
      <c r="DL1360" s="56"/>
      <c r="DM1360" s="56"/>
      <c r="DN1360" s="56"/>
      <c r="DO1360" s="56"/>
      <c r="DP1360" s="56"/>
      <c r="DQ1360" s="56"/>
      <c r="DR1360" s="56"/>
      <c r="DS1360" s="56"/>
      <c r="DT1360" s="56"/>
      <c r="DU1360" s="56"/>
      <c r="DV1360" s="56"/>
      <c r="DW1360" s="56"/>
      <c r="DX1360" s="56"/>
      <c r="DY1360" s="56"/>
      <c r="DZ1360" s="56"/>
      <c r="EA1360" s="56"/>
      <c r="EB1360" s="56"/>
      <c r="EC1360" s="56"/>
      <c r="ED1360" s="56"/>
      <c r="EE1360" s="56"/>
      <c r="EF1360" s="56"/>
      <c r="EG1360" s="56"/>
      <c r="EH1360" s="56"/>
      <c r="EI1360" s="56"/>
      <c r="EJ1360" s="56"/>
      <c r="EK1360" s="56"/>
      <c r="EL1360" s="56"/>
      <c r="EM1360" s="56"/>
      <c r="EN1360" s="56"/>
      <c r="EO1360" s="56"/>
      <c r="EP1360" s="56"/>
      <c r="EQ1360" s="56"/>
      <c r="ER1360" s="56"/>
      <c r="ES1360" s="56"/>
      <c r="ET1360" s="56"/>
      <c r="EU1360" s="56"/>
      <c r="EV1360" s="56"/>
      <c r="EW1360" s="56"/>
      <c r="EX1360" s="56"/>
      <c r="EY1360" s="56"/>
      <c r="EZ1360" s="56"/>
      <c r="FA1360" s="56"/>
      <c r="FB1360" s="56"/>
      <c r="FC1360" s="56"/>
      <c r="FD1360" s="56"/>
      <c r="FE1360" s="56"/>
      <c r="FF1360" s="56"/>
      <c r="FG1360" s="56"/>
      <c r="FH1360" s="56"/>
      <c r="FI1360" s="56"/>
      <c r="FJ1360" s="56"/>
      <c r="FK1360" s="56"/>
      <c r="FL1360" s="56"/>
      <c r="FM1360" s="56"/>
      <c r="FN1360" s="56"/>
      <c r="FO1360" s="56"/>
      <c r="FP1360" s="56"/>
      <c r="FQ1360" s="56"/>
      <c r="FR1360" s="56"/>
      <c r="FS1360" s="56"/>
      <c r="FT1360" s="56"/>
      <c r="FU1360" s="56"/>
      <c r="FV1360" s="56"/>
      <c r="FW1360" s="56"/>
      <c r="FX1360" s="56"/>
      <c r="FY1360" s="56"/>
      <c r="FZ1360" s="56"/>
      <c r="GA1360" s="56"/>
      <c r="GB1360" s="56"/>
      <c r="GC1360" s="56"/>
      <c r="GD1360" s="56"/>
      <c r="GE1360" s="56"/>
      <c r="GF1360" s="56"/>
      <c r="GG1360" s="56"/>
      <c r="GH1360" s="56"/>
      <c r="GI1360" s="56"/>
      <c r="GJ1360" s="56"/>
      <c r="GK1360" s="56"/>
      <c r="GL1360" s="56"/>
      <c r="GM1360" s="56"/>
      <c r="GN1360" s="56"/>
      <c r="GO1360" s="56"/>
      <c r="GP1360" s="56"/>
      <c r="GQ1360" s="56"/>
      <c r="GR1360" s="56"/>
      <c r="GS1360" s="56"/>
      <c r="GT1360" s="56"/>
      <c r="GU1360" s="56"/>
      <c r="GV1360" s="56"/>
      <c r="GW1360" s="56"/>
      <c r="GX1360" s="56"/>
      <c r="GY1360" s="56"/>
      <c r="GZ1360" s="56"/>
      <c r="HA1360" s="56"/>
      <c r="HB1360" s="56"/>
      <c r="HC1360" s="56"/>
      <c r="HD1360" s="56"/>
      <c r="HE1360" s="56"/>
      <c r="HF1360" s="56"/>
      <c r="HG1360" s="56"/>
      <c r="HH1360" s="56"/>
      <c r="HI1360" s="56"/>
      <c r="HJ1360" s="56"/>
      <c r="HK1360" s="56"/>
      <c r="HL1360" s="56"/>
      <c r="HM1360" s="56"/>
    </row>
    <row r="1361" spans="2:221" x14ac:dyDescent="0.25">
      <c r="B1361" s="56"/>
      <c r="C1361" s="56"/>
      <c r="D1361" s="56"/>
      <c r="E1361" s="56"/>
      <c r="F1361" s="56"/>
      <c r="G1361" s="56"/>
      <c r="H1361" s="56"/>
      <c r="I1361" s="56"/>
      <c r="J1361" s="56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56"/>
      <c r="BZ1361" s="56"/>
      <c r="CA1361" s="56"/>
      <c r="CB1361" s="56"/>
      <c r="CC1361" s="56"/>
      <c r="CD1361" s="56"/>
      <c r="CE1361" s="56"/>
      <c r="CF1361" s="56"/>
      <c r="CG1361" s="56"/>
      <c r="CH1361" s="56"/>
      <c r="CI1361" s="56"/>
      <c r="CJ1361" s="56"/>
      <c r="CK1361" s="56"/>
      <c r="CL1361" s="56"/>
      <c r="CM1361" s="56"/>
      <c r="CN1361" s="56"/>
      <c r="CO1361" s="56"/>
      <c r="CP1361" s="56"/>
      <c r="CQ1361" s="56"/>
      <c r="CR1361" s="56"/>
      <c r="CS1361" s="56"/>
      <c r="CT1361" s="56"/>
      <c r="CU1361" s="56"/>
      <c r="CV1361" s="56"/>
      <c r="CW1361" s="56"/>
      <c r="CX1361" s="56"/>
      <c r="CY1361" s="56"/>
      <c r="CZ1361" s="56"/>
      <c r="DA1361" s="56"/>
      <c r="DB1361" s="56"/>
      <c r="DC1361" s="56"/>
      <c r="DD1361" s="56"/>
      <c r="DE1361" s="56"/>
      <c r="DF1361" s="56"/>
      <c r="DG1361" s="56"/>
      <c r="DH1361" s="56"/>
      <c r="DI1361" s="56"/>
      <c r="DJ1361" s="56"/>
      <c r="DK1361" s="56"/>
      <c r="DL1361" s="56"/>
      <c r="DM1361" s="56"/>
      <c r="DN1361" s="56"/>
      <c r="DO1361" s="56"/>
      <c r="DP1361" s="56"/>
      <c r="DQ1361" s="56"/>
      <c r="DR1361" s="56"/>
      <c r="DS1361" s="56"/>
      <c r="DT1361" s="56"/>
      <c r="DU1361" s="56"/>
      <c r="DV1361" s="56"/>
      <c r="DW1361" s="56"/>
      <c r="DX1361" s="56"/>
      <c r="DY1361" s="56"/>
      <c r="DZ1361" s="56"/>
      <c r="EA1361" s="56"/>
      <c r="EB1361" s="56"/>
      <c r="EC1361" s="56"/>
      <c r="ED1361" s="56"/>
      <c r="EE1361" s="56"/>
      <c r="EF1361" s="56"/>
      <c r="EG1361" s="56"/>
      <c r="EH1361" s="56"/>
      <c r="EI1361" s="56"/>
      <c r="EJ1361" s="56"/>
      <c r="EK1361" s="56"/>
      <c r="EL1361" s="56"/>
      <c r="EM1361" s="56"/>
      <c r="EN1361" s="56"/>
      <c r="EO1361" s="56"/>
      <c r="EP1361" s="56"/>
      <c r="EQ1361" s="56"/>
      <c r="ER1361" s="56"/>
      <c r="ES1361" s="56"/>
      <c r="ET1361" s="56"/>
      <c r="EU1361" s="56"/>
      <c r="EV1361" s="56"/>
      <c r="EW1361" s="56"/>
      <c r="EX1361" s="56"/>
      <c r="EY1361" s="56"/>
      <c r="EZ1361" s="56"/>
      <c r="FA1361" s="56"/>
      <c r="FB1361" s="56"/>
      <c r="FC1361" s="56"/>
      <c r="FD1361" s="56"/>
      <c r="FE1361" s="56"/>
      <c r="FF1361" s="56"/>
      <c r="FG1361" s="56"/>
      <c r="FH1361" s="56"/>
      <c r="FI1361" s="56"/>
      <c r="FJ1361" s="56"/>
      <c r="FK1361" s="56"/>
      <c r="FL1361" s="56"/>
      <c r="FM1361" s="56"/>
      <c r="FN1361" s="56"/>
      <c r="FO1361" s="56"/>
      <c r="FP1361" s="56"/>
      <c r="FQ1361" s="56"/>
      <c r="FR1361" s="56"/>
      <c r="FS1361" s="56"/>
      <c r="FT1361" s="56"/>
      <c r="FU1361" s="56"/>
      <c r="FV1361" s="56"/>
      <c r="FW1361" s="56"/>
      <c r="FX1361" s="56"/>
      <c r="FY1361" s="56"/>
      <c r="FZ1361" s="56"/>
      <c r="GA1361" s="56"/>
      <c r="GB1361" s="56"/>
      <c r="GC1361" s="56"/>
      <c r="GD1361" s="56"/>
      <c r="GE1361" s="56"/>
      <c r="GF1361" s="56"/>
      <c r="GG1361" s="56"/>
      <c r="GH1361" s="56"/>
      <c r="GI1361" s="56"/>
      <c r="GJ1361" s="56"/>
      <c r="GK1361" s="56"/>
      <c r="GL1361" s="56"/>
      <c r="GM1361" s="56"/>
      <c r="GN1361" s="56"/>
      <c r="GO1361" s="56"/>
      <c r="GP1361" s="56"/>
      <c r="GQ1361" s="56"/>
      <c r="GR1361" s="56"/>
      <c r="GS1361" s="56"/>
      <c r="GT1361" s="56"/>
      <c r="GU1361" s="56"/>
      <c r="GV1361" s="56"/>
      <c r="GW1361" s="56"/>
      <c r="GX1361" s="56"/>
      <c r="GY1361" s="56"/>
      <c r="GZ1361" s="56"/>
      <c r="HA1361" s="56"/>
      <c r="HB1361" s="56"/>
      <c r="HC1361" s="56"/>
      <c r="HD1361" s="56"/>
      <c r="HE1361" s="56"/>
      <c r="HF1361" s="56"/>
      <c r="HG1361" s="56"/>
      <c r="HH1361" s="56"/>
      <c r="HI1361" s="56"/>
      <c r="HJ1361" s="56"/>
      <c r="HK1361" s="56"/>
      <c r="HL1361" s="56"/>
      <c r="HM1361" s="56"/>
    </row>
    <row r="1362" spans="2:221" x14ac:dyDescent="0.25">
      <c r="B1362" s="56"/>
      <c r="C1362" s="56"/>
      <c r="D1362" s="56"/>
      <c r="E1362" s="56"/>
      <c r="F1362" s="56"/>
      <c r="G1362" s="56"/>
      <c r="H1362" s="56"/>
      <c r="I1362" s="56"/>
      <c r="J1362" s="56"/>
      <c r="K1362" s="56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/>
      <c r="BF1362" s="56"/>
      <c r="BG1362" s="56"/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  <c r="BU1362" s="56"/>
      <c r="BV1362" s="56"/>
      <c r="BW1362" s="56"/>
      <c r="BX1362" s="56"/>
      <c r="BY1362" s="56"/>
      <c r="BZ1362" s="56"/>
      <c r="CA1362" s="56"/>
      <c r="CB1362" s="56"/>
      <c r="CC1362" s="56"/>
      <c r="CD1362" s="56"/>
      <c r="CE1362" s="56"/>
      <c r="CF1362" s="56"/>
      <c r="CG1362" s="56"/>
      <c r="CH1362" s="56"/>
      <c r="CI1362" s="56"/>
      <c r="CJ1362" s="56"/>
      <c r="CK1362" s="56"/>
      <c r="CL1362" s="56"/>
      <c r="CM1362" s="56"/>
      <c r="CN1362" s="56"/>
      <c r="CO1362" s="56"/>
      <c r="CP1362" s="56"/>
      <c r="CQ1362" s="56"/>
      <c r="CR1362" s="56"/>
      <c r="CS1362" s="56"/>
      <c r="CT1362" s="56"/>
      <c r="CU1362" s="56"/>
      <c r="CV1362" s="56"/>
      <c r="CW1362" s="56"/>
      <c r="CX1362" s="56"/>
      <c r="CY1362" s="56"/>
      <c r="CZ1362" s="56"/>
      <c r="DA1362" s="56"/>
      <c r="DB1362" s="56"/>
      <c r="DC1362" s="56"/>
      <c r="DD1362" s="56"/>
      <c r="DE1362" s="56"/>
      <c r="DF1362" s="56"/>
      <c r="DG1362" s="56"/>
      <c r="DH1362" s="56"/>
      <c r="DI1362" s="56"/>
      <c r="DJ1362" s="56"/>
      <c r="DK1362" s="56"/>
      <c r="DL1362" s="56"/>
      <c r="DM1362" s="56"/>
      <c r="DN1362" s="56"/>
      <c r="DO1362" s="56"/>
      <c r="DP1362" s="56"/>
      <c r="DQ1362" s="56"/>
      <c r="DR1362" s="56"/>
      <c r="DS1362" s="56"/>
      <c r="DT1362" s="56"/>
      <c r="DU1362" s="56"/>
      <c r="DV1362" s="56"/>
      <c r="DW1362" s="56"/>
      <c r="DX1362" s="56"/>
      <c r="DY1362" s="56"/>
      <c r="DZ1362" s="56"/>
      <c r="EA1362" s="56"/>
      <c r="EB1362" s="56"/>
      <c r="EC1362" s="56"/>
      <c r="ED1362" s="56"/>
      <c r="EE1362" s="56"/>
      <c r="EF1362" s="56"/>
      <c r="EG1362" s="56"/>
      <c r="EH1362" s="56"/>
      <c r="EI1362" s="56"/>
      <c r="EJ1362" s="56"/>
      <c r="EK1362" s="56"/>
      <c r="EL1362" s="56"/>
      <c r="EM1362" s="56"/>
      <c r="EN1362" s="56"/>
      <c r="EO1362" s="56"/>
      <c r="EP1362" s="56"/>
      <c r="EQ1362" s="56"/>
      <c r="ER1362" s="56"/>
      <c r="ES1362" s="56"/>
      <c r="ET1362" s="56"/>
      <c r="EU1362" s="56"/>
      <c r="EV1362" s="56"/>
      <c r="EW1362" s="56"/>
      <c r="EX1362" s="56"/>
      <c r="EY1362" s="56"/>
      <c r="EZ1362" s="56"/>
      <c r="FA1362" s="56"/>
      <c r="FB1362" s="56"/>
      <c r="FC1362" s="56"/>
      <c r="FD1362" s="56"/>
      <c r="FE1362" s="56"/>
      <c r="FF1362" s="56"/>
      <c r="FG1362" s="56"/>
      <c r="FH1362" s="56"/>
      <c r="FI1362" s="56"/>
      <c r="FJ1362" s="56"/>
      <c r="FK1362" s="56"/>
      <c r="FL1362" s="56"/>
      <c r="FM1362" s="56"/>
      <c r="FN1362" s="56"/>
      <c r="FO1362" s="56"/>
      <c r="FP1362" s="56"/>
      <c r="FQ1362" s="56"/>
      <c r="FR1362" s="56"/>
      <c r="FS1362" s="56"/>
      <c r="FT1362" s="56"/>
      <c r="FU1362" s="56"/>
      <c r="FV1362" s="56"/>
      <c r="FW1362" s="56"/>
      <c r="FX1362" s="56"/>
      <c r="FY1362" s="56"/>
      <c r="FZ1362" s="56"/>
      <c r="GA1362" s="56"/>
      <c r="GB1362" s="56"/>
      <c r="GC1362" s="56"/>
      <c r="GD1362" s="56"/>
      <c r="GE1362" s="56"/>
      <c r="GF1362" s="56"/>
      <c r="GG1362" s="56"/>
      <c r="GH1362" s="56"/>
      <c r="GI1362" s="56"/>
      <c r="GJ1362" s="56"/>
      <c r="GK1362" s="56"/>
      <c r="GL1362" s="56"/>
      <c r="GM1362" s="56"/>
      <c r="GN1362" s="56"/>
      <c r="GO1362" s="56"/>
      <c r="GP1362" s="56"/>
      <c r="GQ1362" s="56"/>
      <c r="GR1362" s="56"/>
      <c r="GS1362" s="56"/>
      <c r="GT1362" s="56"/>
      <c r="GU1362" s="56"/>
      <c r="GV1362" s="56"/>
      <c r="GW1362" s="56"/>
      <c r="GX1362" s="56"/>
      <c r="GY1362" s="56"/>
      <c r="GZ1362" s="56"/>
      <c r="HA1362" s="56"/>
      <c r="HB1362" s="56"/>
      <c r="HC1362" s="56"/>
      <c r="HD1362" s="56"/>
      <c r="HE1362" s="56"/>
      <c r="HF1362" s="56"/>
      <c r="HG1362" s="56"/>
      <c r="HH1362" s="56"/>
      <c r="HI1362" s="56"/>
      <c r="HJ1362" s="56"/>
      <c r="HK1362" s="56"/>
      <c r="HL1362" s="56"/>
      <c r="HM1362" s="56"/>
    </row>
    <row r="1363" spans="2:221" x14ac:dyDescent="0.25">
      <c r="B1363" s="56"/>
      <c r="C1363" s="56"/>
      <c r="D1363" s="56"/>
      <c r="E1363" s="56"/>
      <c r="F1363" s="56"/>
      <c r="G1363" s="56"/>
      <c r="H1363" s="56"/>
      <c r="I1363" s="56"/>
      <c r="J1363" s="56"/>
      <c r="K1363" s="56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/>
      <c r="BF1363" s="56"/>
      <c r="BG1363" s="56"/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  <c r="BU1363" s="56"/>
      <c r="BV1363" s="56"/>
      <c r="BW1363" s="56"/>
      <c r="BX1363" s="56"/>
      <c r="BY1363" s="56"/>
      <c r="BZ1363" s="56"/>
      <c r="CA1363" s="56"/>
      <c r="CB1363" s="56"/>
      <c r="CC1363" s="56"/>
      <c r="CD1363" s="56"/>
      <c r="CE1363" s="56"/>
      <c r="CF1363" s="56"/>
      <c r="CG1363" s="56"/>
      <c r="CH1363" s="56"/>
      <c r="CI1363" s="56"/>
      <c r="CJ1363" s="56"/>
      <c r="CK1363" s="56"/>
      <c r="CL1363" s="56"/>
      <c r="CM1363" s="56"/>
      <c r="CN1363" s="56"/>
      <c r="CO1363" s="56"/>
      <c r="CP1363" s="56"/>
      <c r="CQ1363" s="56"/>
      <c r="CR1363" s="56"/>
      <c r="CS1363" s="56"/>
      <c r="CT1363" s="56"/>
      <c r="CU1363" s="56"/>
      <c r="CV1363" s="56"/>
      <c r="CW1363" s="56"/>
      <c r="CX1363" s="56"/>
      <c r="CY1363" s="56"/>
      <c r="CZ1363" s="56"/>
      <c r="DA1363" s="56"/>
      <c r="DB1363" s="56"/>
      <c r="DC1363" s="56"/>
      <c r="DD1363" s="56"/>
      <c r="DE1363" s="56"/>
      <c r="DF1363" s="56"/>
      <c r="DG1363" s="56"/>
      <c r="DH1363" s="56"/>
      <c r="DI1363" s="56"/>
      <c r="DJ1363" s="56"/>
      <c r="DK1363" s="56"/>
      <c r="DL1363" s="56"/>
      <c r="DM1363" s="56"/>
      <c r="DN1363" s="56"/>
      <c r="DO1363" s="56"/>
      <c r="DP1363" s="56"/>
      <c r="DQ1363" s="56"/>
      <c r="DR1363" s="56"/>
      <c r="DS1363" s="56"/>
      <c r="DT1363" s="56"/>
      <c r="DU1363" s="56"/>
      <c r="DV1363" s="56"/>
      <c r="DW1363" s="56"/>
      <c r="DX1363" s="56"/>
      <c r="DY1363" s="56"/>
      <c r="DZ1363" s="56"/>
      <c r="EA1363" s="56"/>
      <c r="EB1363" s="56"/>
      <c r="EC1363" s="56"/>
      <c r="ED1363" s="56"/>
      <c r="EE1363" s="56"/>
      <c r="EF1363" s="56"/>
      <c r="EG1363" s="56"/>
      <c r="EH1363" s="56"/>
      <c r="EI1363" s="56"/>
      <c r="EJ1363" s="56"/>
      <c r="EK1363" s="56"/>
      <c r="EL1363" s="56"/>
      <c r="EM1363" s="56"/>
      <c r="EN1363" s="56"/>
      <c r="EO1363" s="56"/>
      <c r="EP1363" s="56"/>
      <c r="EQ1363" s="56"/>
      <c r="ER1363" s="56"/>
      <c r="ES1363" s="56"/>
      <c r="ET1363" s="56"/>
      <c r="EU1363" s="56"/>
      <c r="EV1363" s="56"/>
      <c r="EW1363" s="56"/>
      <c r="EX1363" s="56"/>
      <c r="EY1363" s="56"/>
      <c r="EZ1363" s="56"/>
      <c r="FA1363" s="56"/>
      <c r="FB1363" s="56"/>
      <c r="FC1363" s="56"/>
      <c r="FD1363" s="56"/>
      <c r="FE1363" s="56"/>
      <c r="FF1363" s="56"/>
      <c r="FG1363" s="56"/>
      <c r="FH1363" s="56"/>
      <c r="FI1363" s="56"/>
      <c r="FJ1363" s="56"/>
      <c r="FK1363" s="56"/>
      <c r="FL1363" s="56"/>
      <c r="FM1363" s="56"/>
      <c r="FN1363" s="56"/>
      <c r="FO1363" s="56"/>
      <c r="FP1363" s="56"/>
      <c r="FQ1363" s="56"/>
      <c r="FR1363" s="56"/>
      <c r="FS1363" s="56"/>
      <c r="FT1363" s="56"/>
      <c r="FU1363" s="56"/>
      <c r="FV1363" s="56"/>
      <c r="FW1363" s="56"/>
      <c r="FX1363" s="56"/>
      <c r="FY1363" s="56"/>
      <c r="FZ1363" s="56"/>
      <c r="GA1363" s="56"/>
      <c r="GB1363" s="56"/>
      <c r="GC1363" s="56"/>
      <c r="GD1363" s="56"/>
      <c r="GE1363" s="56"/>
      <c r="GF1363" s="56"/>
      <c r="GG1363" s="56"/>
      <c r="GH1363" s="56"/>
      <c r="GI1363" s="56"/>
      <c r="GJ1363" s="56"/>
      <c r="GK1363" s="56"/>
      <c r="GL1363" s="56"/>
      <c r="GM1363" s="56"/>
      <c r="GN1363" s="56"/>
      <c r="GO1363" s="56"/>
      <c r="GP1363" s="56"/>
      <c r="GQ1363" s="56"/>
      <c r="GR1363" s="56"/>
      <c r="GS1363" s="56"/>
      <c r="GT1363" s="56"/>
      <c r="GU1363" s="56"/>
      <c r="GV1363" s="56"/>
      <c r="GW1363" s="56"/>
      <c r="GX1363" s="56"/>
      <c r="GY1363" s="56"/>
      <c r="GZ1363" s="56"/>
      <c r="HA1363" s="56"/>
      <c r="HB1363" s="56"/>
      <c r="HC1363" s="56"/>
      <c r="HD1363" s="56"/>
      <c r="HE1363" s="56"/>
      <c r="HF1363" s="56"/>
      <c r="HG1363" s="56"/>
      <c r="HH1363" s="56"/>
      <c r="HI1363" s="56"/>
      <c r="HJ1363" s="56"/>
      <c r="HK1363" s="56"/>
      <c r="HL1363" s="56"/>
      <c r="HM1363" s="56"/>
    </row>
    <row r="1364" spans="2:221" x14ac:dyDescent="0.25">
      <c r="B1364" s="56"/>
      <c r="C1364" s="56"/>
      <c r="D1364" s="56"/>
      <c r="E1364" s="56"/>
      <c r="F1364" s="56"/>
      <c r="G1364" s="56"/>
      <c r="H1364" s="56"/>
      <c r="I1364" s="56"/>
      <c r="J1364" s="56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/>
      <c r="BF1364" s="56"/>
      <c r="BG1364" s="56"/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  <c r="BU1364" s="56"/>
      <c r="BV1364" s="56"/>
      <c r="BW1364" s="56"/>
      <c r="BX1364" s="56"/>
      <c r="BY1364" s="56"/>
      <c r="BZ1364" s="56"/>
      <c r="CA1364" s="56"/>
      <c r="CB1364" s="56"/>
      <c r="CC1364" s="56"/>
      <c r="CD1364" s="56"/>
      <c r="CE1364" s="56"/>
      <c r="CF1364" s="56"/>
      <c r="CG1364" s="56"/>
      <c r="CH1364" s="56"/>
      <c r="CI1364" s="56"/>
      <c r="CJ1364" s="56"/>
      <c r="CK1364" s="56"/>
      <c r="CL1364" s="56"/>
      <c r="CM1364" s="56"/>
      <c r="CN1364" s="56"/>
      <c r="CO1364" s="56"/>
      <c r="CP1364" s="56"/>
      <c r="CQ1364" s="56"/>
      <c r="CR1364" s="56"/>
      <c r="CS1364" s="56"/>
      <c r="CT1364" s="56"/>
      <c r="CU1364" s="56"/>
      <c r="CV1364" s="56"/>
      <c r="CW1364" s="56"/>
      <c r="CX1364" s="56"/>
      <c r="CY1364" s="56"/>
      <c r="CZ1364" s="56"/>
      <c r="DA1364" s="56"/>
      <c r="DB1364" s="56"/>
      <c r="DC1364" s="56"/>
      <c r="DD1364" s="56"/>
      <c r="DE1364" s="56"/>
      <c r="DF1364" s="56"/>
      <c r="DG1364" s="56"/>
      <c r="DH1364" s="56"/>
      <c r="DI1364" s="56"/>
      <c r="DJ1364" s="56"/>
      <c r="DK1364" s="56"/>
      <c r="DL1364" s="56"/>
      <c r="DM1364" s="56"/>
      <c r="DN1364" s="56"/>
      <c r="DO1364" s="56"/>
      <c r="DP1364" s="56"/>
      <c r="DQ1364" s="56"/>
      <c r="DR1364" s="56"/>
      <c r="DS1364" s="56"/>
      <c r="DT1364" s="56"/>
      <c r="DU1364" s="56"/>
      <c r="DV1364" s="56"/>
      <c r="DW1364" s="56"/>
      <c r="DX1364" s="56"/>
      <c r="DY1364" s="56"/>
      <c r="DZ1364" s="56"/>
      <c r="EA1364" s="56"/>
      <c r="EB1364" s="56"/>
      <c r="EC1364" s="56"/>
      <c r="ED1364" s="56"/>
      <c r="EE1364" s="56"/>
      <c r="EF1364" s="56"/>
      <c r="EG1364" s="56"/>
      <c r="EH1364" s="56"/>
      <c r="EI1364" s="56"/>
      <c r="EJ1364" s="56"/>
      <c r="EK1364" s="56"/>
      <c r="EL1364" s="56"/>
      <c r="EM1364" s="56"/>
      <c r="EN1364" s="56"/>
      <c r="EO1364" s="56"/>
      <c r="EP1364" s="56"/>
      <c r="EQ1364" s="56"/>
      <c r="ER1364" s="56"/>
      <c r="ES1364" s="56"/>
      <c r="ET1364" s="56"/>
      <c r="EU1364" s="56"/>
      <c r="EV1364" s="56"/>
      <c r="EW1364" s="56"/>
      <c r="EX1364" s="56"/>
      <c r="EY1364" s="56"/>
      <c r="EZ1364" s="56"/>
      <c r="FA1364" s="56"/>
      <c r="FB1364" s="56"/>
      <c r="FC1364" s="56"/>
      <c r="FD1364" s="56"/>
      <c r="FE1364" s="56"/>
      <c r="FF1364" s="56"/>
      <c r="FG1364" s="56"/>
      <c r="FH1364" s="56"/>
      <c r="FI1364" s="56"/>
      <c r="FJ1364" s="56"/>
      <c r="FK1364" s="56"/>
      <c r="FL1364" s="56"/>
      <c r="FM1364" s="56"/>
      <c r="FN1364" s="56"/>
      <c r="FO1364" s="56"/>
      <c r="FP1364" s="56"/>
      <c r="FQ1364" s="56"/>
      <c r="FR1364" s="56"/>
      <c r="FS1364" s="56"/>
      <c r="FT1364" s="56"/>
      <c r="FU1364" s="56"/>
      <c r="FV1364" s="56"/>
      <c r="FW1364" s="56"/>
      <c r="FX1364" s="56"/>
      <c r="FY1364" s="56"/>
      <c r="FZ1364" s="56"/>
      <c r="GA1364" s="56"/>
      <c r="GB1364" s="56"/>
      <c r="GC1364" s="56"/>
      <c r="GD1364" s="56"/>
      <c r="GE1364" s="56"/>
      <c r="GF1364" s="56"/>
      <c r="GG1364" s="56"/>
      <c r="GH1364" s="56"/>
      <c r="GI1364" s="56"/>
      <c r="GJ1364" s="56"/>
      <c r="GK1364" s="56"/>
      <c r="GL1364" s="56"/>
      <c r="GM1364" s="56"/>
      <c r="GN1364" s="56"/>
      <c r="GO1364" s="56"/>
      <c r="GP1364" s="56"/>
      <c r="GQ1364" s="56"/>
      <c r="GR1364" s="56"/>
      <c r="GS1364" s="56"/>
      <c r="GT1364" s="56"/>
      <c r="GU1364" s="56"/>
      <c r="GV1364" s="56"/>
      <c r="GW1364" s="56"/>
      <c r="GX1364" s="56"/>
      <c r="GY1364" s="56"/>
      <c r="GZ1364" s="56"/>
      <c r="HA1364" s="56"/>
      <c r="HB1364" s="56"/>
      <c r="HC1364" s="56"/>
      <c r="HD1364" s="56"/>
      <c r="HE1364" s="56"/>
      <c r="HF1364" s="56"/>
      <c r="HG1364" s="56"/>
      <c r="HH1364" s="56"/>
      <c r="HI1364" s="56"/>
      <c r="HJ1364" s="56"/>
      <c r="HK1364" s="56"/>
      <c r="HL1364" s="56"/>
      <c r="HM1364" s="56"/>
    </row>
    <row r="1365" spans="2:221" x14ac:dyDescent="0.25">
      <c r="B1365" s="56"/>
      <c r="C1365" s="56"/>
      <c r="D1365" s="56"/>
      <c r="E1365" s="56"/>
      <c r="F1365" s="56"/>
      <c r="G1365" s="56"/>
      <c r="H1365" s="56"/>
      <c r="I1365" s="56"/>
      <c r="J1365" s="56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X1365" s="56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/>
      <c r="BF1365" s="56"/>
      <c r="BG1365" s="56"/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  <c r="BU1365" s="56"/>
      <c r="BV1365" s="56"/>
      <c r="BW1365" s="56"/>
      <c r="BX1365" s="56"/>
      <c r="BY1365" s="56"/>
      <c r="BZ1365" s="56"/>
      <c r="CA1365" s="56"/>
      <c r="CB1365" s="56"/>
      <c r="CC1365" s="56"/>
      <c r="CD1365" s="56"/>
      <c r="CE1365" s="56"/>
      <c r="CF1365" s="56"/>
      <c r="CG1365" s="56"/>
      <c r="CH1365" s="56"/>
      <c r="CI1365" s="56"/>
      <c r="CJ1365" s="56"/>
      <c r="CK1365" s="56"/>
      <c r="CL1365" s="56"/>
      <c r="CM1365" s="56"/>
      <c r="CN1365" s="56"/>
      <c r="CO1365" s="56"/>
      <c r="CP1365" s="56"/>
      <c r="CQ1365" s="56"/>
      <c r="CR1365" s="56"/>
      <c r="CS1365" s="56"/>
      <c r="CT1365" s="56"/>
      <c r="CU1365" s="56"/>
      <c r="CV1365" s="56"/>
      <c r="CW1365" s="56"/>
      <c r="CX1365" s="56"/>
      <c r="CY1365" s="56"/>
      <c r="CZ1365" s="56"/>
      <c r="DA1365" s="56"/>
      <c r="DB1365" s="56"/>
      <c r="DC1365" s="56"/>
      <c r="DD1365" s="56"/>
      <c r="DE1365" s="56"/>
      <c r="DF1365" s="56"/>
      <c r="DG1365" s="56"/>
      <c r="DH1365" s="56"/>
      <c r="DI1365" s="56"/>
      <c r="DJ1365" s="56"/>
      <c r="DK1365" s="56"/>
      <c r="DL1365" s="56"/>
      <c r="DM1365" s="56"/>
      <c r="DN1365" s="56"/>
      <c r="DO1365" s="56"/>
      <c r="DP1365" s="56"/>
      <c r="DQ1365" s="56"/>
      <c r="DR1365" s="56"/>
      <c r="DS1365" s="56"/>
      <c r="DT1365" s="56"/>
      <c r="DU1365" s="56"/>
      <c r="DV1365" s="56"/>
      <c r="DW1365" s="56"/>
      <c r="DX1365" s="56"/>
      <c r="DY1365" s="56"/>
      <c r="DZ1365" s="56"/>
      <c r="EA1365" s="56"/>
      <c r="EB1365" s="56"/>
      <c r="EC1365" s="56"/>
      <c r="ED1365" s="56"/>
      <c r="EE1365" s="56"/>
      <c r="EF1365" s="56"/>
      <c r="EG1365" s="56"/>
      <c r="EH1365" s="56"/>
      <c r="EI1365" s="56"/>
      <c r="EJ1365" s="56"/>
      <c r="EK1365" s="56"/>
      <c r="EL1365" s="56"/>
      <c r="EM1365" s="56"/>
      <c r="EN1365" s="56"/>
      <c r="EO1365" s="56"/>
      <c r="EP1365" s="56"/>
      <c r="EQ1365" s="56"/>
      <c r="ER1365" s="56"/>
      <c r="ES1365" s="56"/>
      <c r="ET1365" s="56"/>
      <c r="EU1365" s="56"/>
      <c r="EV1365" s="56"/>
      <c r="EW1365" s="56"/>
      <c r="EX1365" s="56"/>
      <c r="EY1365" s="56"/>
      <c r="EZ1365" s="56"/>
      <c r="FA1365" s="56"/>
      <c r="FB1365" s="56"/>
      <c r="FC1365" s="56"/>
      <c r="FD1365" s="56"/>
      <c r="FE1365" s="56"/>
      <c r="FF1365" s="56"/>
      <c r="FG1365" s="56"/>
      <c r="FH1365" s="56"/>
      <c r="FI1365" s="56"/>
      <c r="FJ1365" s="56"/>
      <c r="FK1365" s="56"/>
      <c r="FL1365" s="56"/>
      <c r="FM1365" s="56"/>
      <c r="FN1365" s="56"/>
      <c r="FO1365" s="56"/>
      <c r="FP1365" s="56"/>
      <c r="FQ1365" s="56"/>
      <c r="FR1365" s="56"/>
      <c r="FS1365" s="56"/>
      <c r="FT1365" s="56"/>
      <c r="FU1365" s="56"/>
      <c r="FV1365" s="56"/>
      <c r="FW1365" s="56"/>
      <c r="FX1365" s="56"/>
      <c r="FY1365" s="56"/>
      <c r="FZ1365" s="56"/>
      <c r="GA1365" s="56"/>
      <c r="GB1365" s="56"/>
      <c r="GC1365" s="56"/>
      <c r="GD1365" s="56"/>
      <c r="GE1365" s="56"/>
      <c r="GF1365" s="56"/>
      <c r="GG1365" s="56"/>
      <c r="GH1365" s="56"/>
      <c r="GI1365" s="56"/>
      <c r="GJ1365" s="56"/>
      <c r="GK1365" s="56"/>
      <c r="GL1365" s="56"/>
      <c r="GM1365" s="56"/>
      <c r="GN1365" s="56"/>
      <c r="GO1365" s="56"/>
      <c r="GP1365" s="56"/>
      <c r="GQ1365" s="56"/>
      <c r="GR1365" s="56"/>
      <c r="GS1365" s="56"/>
      <c r="GT1365" s="56"/>
      <c r="GU1365" s="56"/>
      <c r="GV1365" s="56"/>
      <c r="GW1365" s="56"/>
      <c r="GX1365" s="56"/>
      <c r="GY1365" s="56"/>
      <c r="GZ1365" s="56"/>
      <c r="HA1365" s="56"/>
      <c r="HB1365" s="56"/>
      <c r="HC1365" s="56"/>
      <c r="HD1365" s="56"/>
      <c r="HE1365" s="56"/>
      <c r="HF1365" s="56"/>
      <c r="HG1365" s="56"/>
      <c r="HH1365" s="56"/>
      <c r="HI1365" s="56"/>
      <c r="HJ1365" s="56"/>
      <c r="HK1365" s="56"/>
      <c r="HL1365" s="56"/>
      <c r="HM1365" s="56"/>
    </row>
    <row r="1366" spans="2:221" x14ac:dyDescent="0.25">
      <c r="B1366" s="56"/>
      <c r="C1366" s="56"/>
      <c r="D1366" s="56"/>
      <c r="E1366" s="56"/>
      <c r="F1366" s="56"/>
      <c r="G1366" s="56"/>
      <c r="H1366" s="56"/>
      <c r="I1366" s="56"/>
      <c r="J1366" s="56"/>
      <c r="K1366" s="56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X1366" s="56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/>
      <c r="BF1366" s="56"/>
      <c r="BG1366" s="56"/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  <c r="BU1366" s="56"/>
      <c r="BV1366" s="56"/>
      <c r="BW1366" s="56"/>
      <c r="BX1366" s="56"/>
      <c r="BY1366" s="56"/>
      <c r="BZ1366" s="56"/>
      <c r="CA1366" s="56"/>
      <c r="CB1366" s="56"/>
      <c r="CC1366" s="56"/>
      <c r="CD1366" s="56"/>
      <c r="CE1366" s="56"/>
      <c r="CF1366" s="56"/>
      <c r="CG1366" s="56"/>
      <c r="CH1366" s="56"/>
      <c r="CI1366" s="56"/>
      <c r="CJ1366" s="56"/>
      <c r="CK1366" s="56"/>
      <c r="CL1366" s="56"/>
      <c r="CM1366" s="56"/>
      <c r="CN1366" s="56"/>
      <c r="CO1366" s="56"/>
      <c r="CP1366" s="56"/>
      <c r="CQ1366" s="56"/>
      <c r="CR1366" s="56"/>
      <c r="CS1366" s="56"/>
      <c r="CT1366" s="56"/>
      <c r="CU1366" s="56"/>
      <c r="CV1366" s="56"/>
      <c r="CW1366" s="56"/>
      <c r="CX1366" s="56"/>
      <c r="CY1366" s="56"/>
      <c r="CZ1366" s="56"/>
      <c r="DA1366" s="56"/>
      <c r="DB1366" s="56"/>
      <c r="DC1366" s="56"/>
      <c r="DD1366" s="56"/>
      <c r="DE1366" s="56"/>
      <c r="DF1366" s="56"/>
      <c r="DG1366" s="56"/>
      <c r="DH1366" s="56"/>
      <c r="DI1366" s="56"/>
      <c r="DJ1366" s="56"/>
      <c r="DK1366" s="56"/>
      <c r="DL1366" s="56"/>
      <c r="DM1366" s="56"/>
      <c r="DN1366" s="56"/>
      <c r="DO1366" s="56"/>
      <c r="DP1366" s="56"/>
      <c r="DQ1366" s="56"/>
      <c r="DR1366" s="56"/>
      <c r="DS1366" s="56"/>
      <c r="DT1366" s="56"/>
      <c r="DU1366" s="56"/>
      <c r="DV1366" s="56"/>
      <c r="DW1366" s="56"/>
      <c r="DX1366" s="56"/>
      <c r="DY1366" s="56"/>
      <c r="DZ1366" s="56"/>
      <c r="EA1366" s="56"/>
      <c r="EB1366" s="56"/>
      <c r="EC1366" s="56"/>
      <c r="ED1366" s="56"/>
      <c r="EE1366" s="56"/>
      <c r="EF1366" s="56"/>
      <c r="EG1366" s="56"/>
      <c r="EH1366" s="56"/>
      <c r="EI1366" s="56"/>
      <c r="EJ1366" s="56"/>
      <c r="EK1366" s="56"/>
      <c r="EL1366" s="56"/>
      <c r="EM1366" s="56"/>
      <c r="EN1366" s="56"/>
      <c r="EO1366" s="56"/>
      <c r="EP1366" s="56"/>
      <c r="EQ1366" s="56"/>
      <c r="ER1366" s="56"/>
      <c r="ES1366" s="56"/>
      <c r="ET1366" s="56"/>
      <c r="EU1366" s="56"/>
      <c r="EV1366" s="56"/>
      <c r="EW1366" s="56"/>
      <c r="EX1366" s="56"/>
      <c r="EY1366" s="56"/>
      <c r="EZ1366" s="56"/>
      <c r="FA1366" s="56"/>
      <c r="FB1366" s="56"/>
      <c r="FC1366" s="56"/>
      <c r="FD1366" s="56"/>
      <c r="FE1366" s="56"/>
      <c r="FF1366" s="56"/>
      <c r="FG1366" s="56"/>
      <c r="FH1366" s="56"/>
      <c r="FI1366" s="56"/>
      <c r="FJ1366" s="56"/>
      <c r="FK1366" s="56"/>
      <c r="FL1366" s="56"/>
      <c r="FM1366" s="56"/>
      <c r="FN1366" s="56"/>
      <c r="FO1366" s="56"/>
      <c r="FP1366" s="56"/>
      <c r="FQ1366" s="56"/>
      <c r="FR1366" s="56"/>
      <c r="FS1366" s="56"/>
      <c r="FT1366" s="56"/>
      <c r="FU1366" s="56"/>
      <c r="FV1366" s="56"/>
      <c r="FW1366" s="56"/>
      <c r="FX1366" s="56"/>
      <c r="FY1366" s="56"/>
      <c r="FZ1366" s="56"/>
      <c r="GA1366" s="56"/>
      <c r="GB1366" s="56"/>
      <c r="GC1366" s="56"/>
      <c r="GD1366" s="56"/>
      <c r="GE1366" s="56"/>
      <c r="GF1366" s="56"/>
      <c r="GG1366" s="56"/>
      <c r="GH1366" s="56"/>
      <c r="GI1366" s="56"/>
      <c r="GJ1366" s="56"/>
      <c r="GK1366" s="56"/>
      <c r="GL1366" s="56"/>
      <c r="GM1366" s="56"/>
      <c r="GN1366" s="56"/>
      <c r="GO1366" s="56"/>
      <c r="GP1366" s="56"/>
      <c r="GQ1366" s="56"/>
      <c r="GR1366" s="56"/>
      <c r="GS1366" s="56"/>
      <c r="GT1366" s="56"/>
      <c r="GU1366" s="56"/>
      <c r="GV1366" s="56"/>
      <c r="GW1366" s="56"/>
      <c r="GX1366" s="56"/>
      <c r="GY1366" s="56"/>
      <c r="GZ1366" s="56"/>
      <c r="HA1366" s="56"/>
      <c r="HB1366" s="56"/>
      <c r="HC1366" s="56"/>
      <c r="HD1366" s="56"/>
      <c r="HE1366" s="56"/>
      <c r="HF1366" s="56"/>
      <c r="HG1366" s="56"/>
      <c r="HH1366" s="56"/>
      <c r="HI1366" s="56"/>
      <c r="HJ1366" s="56"/>
      <c r="HK1366" s="56"/>
      <c r="HL1366" s="56"/>
      <c r="HM1366" s="56"/>
    </row>
    <row r="1367" spans="2:221" x14ac:dyDescent="0.25">
      <c r="B1367" s="56"/>
      <c r="C1367" s="56"/>
      <c r="D1367" s="56"/>
      <c r="E1367" s="56"/>
      <c r="F1367" s="56"/>
      <c r="G1367" s="56"/>
      <c r="H1367" s="56"/>
      <c r="I1367" s="56"/>
      <c r="J1367" s="56"/>
      <c r="K1367" s="56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  <c r="BU1367" s="56"/>
      <c r="BV1367" s="56"/>
      <c r="BW1367" s="56"/>
      <c r="BX1367" s="56"/>
      <c r="BY1367" s="56"/>
      <c r="BZ1367" s="56"/>
      <c r="CA1367" s="56"/>
      <c r="CB1367" s="56"/>
      <c r="CC1367" s="56"/>
      <c r="CD1367" s="56"/>
      <c r="CE1367" s="56"/>
      <c r="CF1367" s="56"/>
      <c r="CG1367" s="56"/>
      <c r="CH1367" s="56"/>
      <c r="CI1367" s="56"/>
      <c r="CJ1367" s="56"/>
      <c r="CK1367" s="56"/>
      <c r="CL1367" s="56"/>
      <c r="CM1367" s="56"/>
      <c r="CN1367" s="56"/>
      <c r="CO1367" s="56"/>
      <c r="CP1367" s="56"/>
      <c r="CQ1367" s="56"/>
      <c r="CR1367" s="56"/>
      <c r="CS1367" s="56"/>
      <c r="CT1367" s="56"/>
      <c r="CU1367" s="56"/>
      <c r="CV1367" s="56"/>
      <c r="CW1367" s="56"/>
      <c r="CX1367" s="56"/>
      <c r="CY1367" s="56"/>
      <c r="CZ1367" s="56"/>
      <c r="DA1367" s="56"/>
      <c r="DB1367" s="56"/>
      <c r="DC1367" s="56"/>
      <c r="DD1367" s="56"/>
      <c r="DE1367" s="56"/>
      <c r="DF1367" s="56"/>
      <c r="DG1367" s="56"/>
      <c r="DH1367" s="56"/>
      <c r="DI1367" s="56"/>
      <c r="DJ1367" s="56"/>
      <c r="DK1367" s="56"/>
      <c r="DL1367" s="56"/>
      <c r="DM1367" s="56"/>
      <c r="DN1367" s="56"/>
      <c r="DO1367" s="56"/>
      <c r="DP1367" s="56"/>
      <c r="DQ1367" s="56"/>
      <c r="DR1367" s="56"/>
      <c r="DS1367" s="56"/>
      <c r="DT1367" s="56"/>
      <c r="DU1367" s="56"/>
      <c r="DV1367" s="56"/>
      <c r="DW1367" s="56"/>
      <c r="DX1367" s="56"/>
      <c r="DY1367" s="56"/>
      <c r="DZ1367" s="56"/>
      <c r="EA1367" s="56"/>
      <c r="EB1367" s="56"/>
      <c r="EC1367" s="56"/>
      <c r="ED1367" s="56"/>
      <c r="EE1367" s="56"/>
      <c r="EF1367" s="56"/>
      <c r="EG1367" s="56"/>
      <c r="EH1367" s="56"/>
      <c r="EI1367" s="56"/>
      <c r="EJ1367" s="56"/>
      <c r="EK1367" s="56"/>
      <c r="EL1367" s="56"/>
      <c r="EM1367" s="56"/>
      <c r="EN1367" s="56"/>
      <c r="EO1367" s="56"/>
      <c r="EP1367" s="56"/>
      <c r="EQ1367" s="56"/>
      <c r="ER1367" s="56"/>
      <c r="ES1367" s="56"/>
      <c r="ET1367" s="56"/>
      <c r="EU1367" s="56"/>
      <c r="EV1367" s="56"/>
      <c r="EW1367" s="56"/>
      <c r="EX1367" s="56"/>
      <c r="EY1367" s="56"/>
      <c r="EZ1367" s="56"/>
      <c r="FA1367" s="56"/>
      <c r="FB1367" s="56"/>
      <c r="FC1367" s="56"/>
      <c r="FD1367" s="56"/>
      <c r="FE1367" s="56"/>
      <c r="FF1367" s="56"/>
      <c r="FG1367" s="56"/>
      <c r="FH1367" s="56"/>
      <c r="FI1367" s="56"/>
      <c r="FJ1367" s="56"/>
      <c r="FK1367" s="56"/>
      <c r="FL1367" s="56"/>
      <c r="FM1367" s="56"/>
      <c r="FN1367" s="56"/>
      <c r="FO1367" s="56"/>
      <c r="FP1367" s="56"/>
      <c r="FQ1367" s="56"/>
      <c r="FR1367" s="56"/>
      <c r="FS1367" s="56"/>
      <c r="FT1367" s="56"/>
      <c r="FU1367" s="56"/>
      <c r="FV1367" s="56"/>
      <c r="FW1367" s="56"/>
      <c r="FX1367" s="56"/>
      <c r="FY1367" s="56"/>
      <c r="FZ1367" s="56"/>
      <c r="GA1367" s="56"/>
      <c r="GB1367" s="56"/>
      <c r="GC1367" s="56"/>
      <c r="GD1367" s="56"/>
      <c r="GE1367" s="56"/>
      <c r="GF1367" s="56"/>
      <c r="GG1367" s="56"/>
      <c r="GH1367" s="56"/>
      <c r="GI1367" s="56"/>
      <c r="GJ1367" s="56"/>
      <c r="GK1367" s="56"/>
      <c r="GL1367" s="56"/>
      <c r="GM1367" s="56"/>
      <c r="GN1367" s="56"/>
      <c r="GO1367" s="56"/>
      <c r="GP1367" s="56"/>
      <c r="GQ1367" s="56"/>
      <c r="GR1367" s="56"/>
      <c r="GS1367" s="56"/>
      <c r="GT1367" s="56"/>
      <c r="GU1367" s="56"/>
      <c r="GV1367" s="56"/>
      <c r="GW1367" s="56"/>
      <c r="GX1367" s="56"/>
      <c r="GY1367" s="56"/>
      <c r="GZ1367" s="56"/>
      <c r="HA1367" s="56"/>
      <c r="HB1367" s="56"/>
      <c r="HC1367" s="56"/>
      <c r="HD1367" s="56"/>
      <c r="HE1367" s="56"/>
      <c r="HF1367" s="56"/>
      <c r="HG1367" s="56"/>
      <c r="HH1367" s="56"/>
      <c r="HI1367" s="56"/>
      <c r="HJ1367" s="56"/>
      <c r="HK1367" s="56"/>
      <c r="HL1367" s="56"/>
      <c r="HM1367" s="56"/>
    </row>
    <row r="1368" spans="2:221" x14ac:dyDescent="0.25">
      <c r="B1368" s="56"/>
      <c r="C1368" s="56"/>
      <c r="D1368" s="56"/>
      <c r="E1368" s="56"/>
      <c r="F1368" s="56"/>
      <c r="G1368" s="56"/>
      <c r="H1368" s="56"/>
      <c r="I1368" s="56"/>
      <c r="J1368" s="56"/>
      <c r="K1368" s="56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/>
      <c r="BF1368" s="56"/>
      <c r="BG1368" s="56"/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  <c r="BU1368" s="56"/>
      <c r="BV1368" s="56"/>
      <c r="BW1368" s="56"/>
      <c r="BX1368" s="56"/>
      <c r="BY1368" s="56"/>
      <c r="BZ1368" s="56"/>
      <c r="CA1368" s="56"/>
      <c r="CB1368" s="56"/>
      <c r="CC1368" s="56"/>
      <c r="CD1368" s="56"/>
      <c r="CE1368" s="56"/>
      <c r="CF1368" s="56"/>
      <c r="CG1368" s="56"/>
      <c r="CH1368" s="56"/>
      <c r="CI1368" s="56"/>
      <c r="CJ1368" s="56"/>
      <c r="CK1368" s="56"/>
      <c r="CL1368" s="56"/>
      <c r="CM1368" s="56"/>
      <c r="CN1368" s="56"/>
      <c r="CO1368" s="56"/>
      <c r="CP1368" s="56"/>
      <c r="CQ1368" s="56"/>
      <c r="CR1368" s="56"/>
      <c r="CS1368" s="56"/>
      <c r="CT1368" s="56"/>
      <c r="CU1368" s="56"/>
      <c r="CV1368" s="56"/>
      <c r="CW1368" s="56"/>
      <c r="CX1368" s="56"/>
      <c r="CY1368" s="56"/>
      <c r="CZ1368" s="56"/>
      <c r="DA1368" s="56"/>
      <c r="DB1368" s="56"/>
      <c r="DC1368" s="56"/>
      <c r="DD1368" s="56"/>
      <c r="DE1368" s="56"/>
      <c r="DF1368" s="56"/>
      <c r="DG1368" s="56"/>
      <c r="DH1368" s="56"/>
      <c r="DI1368" s="56"/>
      <c r="DJ1368" s="56"/>
      <c r="DK1368" s="56"/>
      <c r="DL1368" s="56"/>
      <c r="DM1368" s="56"/>
      <c r="DN1368" s="56"/>
      <c r="DO1368" s="56"/>
      <c r="DP1368" s="56"/>
      <c r="DQ1368" s="56"/>
      <c r="DR1368" s="56"/>
      <c r="DS1368" s="56"/>
      <c r="DT1368" s="56"/>
      <c r="DU1368" s="56"/>
      <c r="DV1368" s="56"/>
      <c r="DW1368" s="56"/>
      <c r="DX1368" s="56"/>
      <c r="DY1368" s="56"/>
      <c r="DZ1368" s="56"/>
      <c r="EA1368" s="56"/>
      <c r="EB1368" s="56"/>
      <c r="EC1368" s="56"/>
      <c r="ED1368" s="56"/>
      <c r="EE1368" s="56"/>
      <c r="EF1368" s="56"/>
      <c r="EG1368" s="56"/>
      <c r="EH1368" s="56"/>
      <c r="EI1368" s="56"/>
      <c r="EJ1368" s="56"/>
      <c r="EK1368" s="56"/>
      <c r="EL1368" s="56"/>
      <c r="EM1368" s="56"/>
      <c r="EN1368" s="56"/>
      <c r="EO1368" s="56"/>
      <c r="EP1368" s="56"/>
      <c r="EQ1368" s="56"/>
      <c r="ER1368" s="56"/>
      <c r="ES1368" s="56"/>
      <c r="ET1368" s="56"/>
      <c r="EU1368" s="56"/>
      <c r="EV1368" s="56"/>
      <c r="EW1368" s="56"/>
      <c r="EX1368" s="56"/>
      <c r="EY1368" s="56"/>
      <c r="EZ1368" s="56"/>
      <c r="FA1368" s="56"/>
      <c r="FB1368" s="56"/>
      <c r="FC1368" s="56"/>
      <c r="FD1368" s="56"/>
      <c r="FE1368" s="56"/>
      <c r="FF1368" s="56"/>
      <c r="FG1368" s="56"/>
      <c r="FH1368" s="56"/>
      <c r="FI1368" s="56"/>
      <c r="FJ1368" s="56"/>
      <c r="FK1368" s="56"/>
      <c r="FL1368" s="56"/>
      <c r="FM1368" s="56"/>
      <c r="FN1368" s="56"/>
      <c r="FO1368" s="56"/>
      <c r="FP1368" s="56"/>
      <c r="FQ1368" s="56"/>
      <c r="FR1368" s="56"/>
      <c r="FS1368" s="56"/>
      <c r="FT1368" s="56"/>
      <c r="FU1368" s="56"/>
      <c r="FV1368" s="56"/>
      <c r="FW1368" s="56"/>
      <c r="FX1368" s="56"/>
      <c r="FY1368" s="56"/>
      <c r="FZ1368" s="56"/>
      <c r="GA1368" s="56"/>
      <c r="GB1368" s="56"/>
      <c r="GC1368" s="56"/>
      <c r="GD1368" s="56"/>
      <c r="GE1368" s="56"/>
      <c r="GF1368" s="56"/>
      <c r="GG1368" s="56"/>
      <c r="GH1368" s="56"/>
      <c r="GI1368" s="56"/>
      <c r="GJ1368" s="56"/>
      <c r="GK1368" s="56"/>
      <c r="GL1368" s="56"/>
      <c r="GM1368" s="56"/>
      <c r="GN1368" s="56"/>
      <c r="GO1368" s="56"/>
      <c r="GP1368" s="56"/>
      <c r="GQ1368" s="56"/>
      <c r="GR1368" s="56"/>
      <c r="GS1368" s="56"/>
      <c r="GT1368" s="56"/>
      <c r="GU1368" s="56"/>
      <c r="GV1368" s="56"/>
      <c r="GW1368" s="56"/>
      <c r="GX1368" s="56"/>
      <c r="GY1368" s="56"/>
      <c r="GZ1368" s="56"/>
      <c r="HA1368" s="56"/>
      <c r="HB1368" s="56"/>
      <c r="HC1368" s="56"/>
      <c r="HD1368" s="56"/>
      <c r="HE1368" s="56"/>
      <c r="HF1368" s="56"/>
      <c r="HG1368" s="56"/>
      <c r="HH1368" s="56"/>
      <c r="HI1368" s="56"/>
      <c r="HJ1368" s="56"/>
      <c r="HK1368" s="56"/>
      <c r="HL1368" s="56"/>
      <c r="HM1368" s="56"/>
    </row>
    <row r="1369" spans="2:221" x14ac:dyDescent="0.25">
      <c r="B1369" s="56"/>
      <c r="C1369" s="56"/>
      <c r="D1369" s="56"/>
      <c r="E1369" s="56"/>
      <c r="F1369" s="56"/>
      <c r="G1369" s="56"/>
      <c r="H1369" s="56"/>
      <c r="I1369" s="56"/>
      <c r="J1369" s="56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/>
      <c r="BF1369" s="56"/>
      <c r="BG1369" s="56"/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  <c r="BU1369" s="56"/>
      <c r="BV1369" s="56"/>
      <c r="BW1369" s="56"/>
      <c r="BX1369" s="56"/>
      <c r="BY1369" s="56"/>
      <c r="BZ1369" s="56"/>
      <c r="CA1369" s="56"/>
      <c r="CB1369" s="56"/>
      <c r="CC1369" s="56"/>
      <c r="CD1369" s="56"/>
      <c r="CE1369" s="56"/>
      <c r="CF1369" s="56"/>
      <c r="CG1369" s="56"/>
      <c r="CH1369" s="56"/>
      <c r="CI1369" s="56"/>
      <c r="CJ1369" s="56"/>
      <c r="CK1369" s="56"/>
      <c r="CL1369" s="56"/>
      <c r="CM1369" s="56"/>
      <c r="CN1369" s="56"/>
      <c r="CO1369" s="56"/>
      <c r="CP1369" s="56"/>
      <c r="CQ1369" s="56"/>
      <c r="CR1369" s="56"/>
      <c r="CS1369" s="56"/>
      <c r="CT1369" s="56"/>
      <c r="CU1369" s="56"/>
      <c r="CV1369" s="56"/>
      <c r="CW1369" s="56"/>
      <c r="CX1369" s="56"/>
      <c r="CY1369" s="56"/>
      <c r="CZ1369" s="56"/>
      <c r="DA1369" s="56"/>
      <c r="DB1369" s="56"/>
      <c r="DC1369" s="56"/>
      <c r="DD1369" s="56"/>
      <c r="DE1369" s="56"/>
      <c r="DF1369" s="56"/>
      <c r="DG1369" s="56"/>
      <c r="DH1369" s="56"/>
      <c r="DI1369" s="56"/>
      <c r="DJ1369" s="56"/>
      <c r="DK1369" s="56"/>
      <c r="DL1369" s="56"/>
      <c r="DM1369" s="56"/>
      <c r="DN1369" s="56"/>
      <c r="DO1369" s="56"/>
      <c r="DP1369" s="56"/>
      <c r="DQ1369" s="56"/>
      <c r="DR1369" s="56"/>
      <c r="DS1369" s="56"/>
      <c r="DT1369" s="56"/>
      <c r="DU1369" s="56"/>
      <c r="DV1369" s="56"/>
      <c r="DW1369" s="56"/>
      <c r="DX1369" s="56"/>
      <c r="DY1369" s="56"/>
      <c r="DZ1369" s="56"/>
      <c r="EA1369" s="56"/>
      <c r="EB1369" s="56"/>
      <c r="EC1369" s="56"/>
      <c r="ED1369" s="56"/>
      <c r="EE1369" s="56"/>
      <c r="EF1369" s="56"/>
      <c r="EG1369" s="56"/>
      <c r="EH1369" s="56"/>
      <c r="EI1369" s="56"/>
      <c r="EJ1369" s="56"/>
      <c r="EK1369" s="56"/>
      <c r="EL1369" s="56"/>
      <c r="EM1369" s="56"/>
      <c r="EN1369" s="56"/>
      <c r="EO1369" s="56"/>
      <c r="EP1369" s="56"/>
      <c r="EQ1369" s="56"/>
      <c r="ER1369" s="56"/>
      <c r="ES1369" s="56"/>
      <c r="ET1369" s="56"/>
      <c r="EU1369" s="56"/>
      <c r="EV1369" s="56"/>
      <c r="EW1369" s="56"/>
      <c r="EX1369" s="56"/>
      <c r="EY1369" s="56"/>
      <c r="EZ1369" s="56"/>
      <c r="FA1369" s="56"/>
      <c r="FB1369" s="56"/>
      <c r="FC1369" s="56"/>
      <c r="FD1369" s="56"/>
      <c r="FE1369" s="56"/>
      <c r="FF1369" s="56"/>
      <c r="FG1369" s="56"/>
      <c r="FH1369" s="56"/>
      <c r="FI1369" s="56"/>
      <c r="FJ1369" s="56"/>
      <c r="FK1369" s="56"/>
      <c r="FL1369" s="56"/>
      <c r="FM1369" s="56"/>
      <c r="FN1369" s="56"/>
      <c r="FO1369" s="56"/>
      <c r="FP1369" s="56"/>
      <c r="FQ1369" s="56"/>
      <c r="FR1369" s="56"/>
      <c r="FS1369" s="56"/>
      <c r="FT1369" s="56"/>
      <c r="FU1369" s="56"/>
      <c r="FV1369" s="56"/>
      <c r="FW1369" s="56"/>
      <c r="FX1369" s="56"/>
      <c r="FY1369" s="56"/>
      <c r="FZ1369" s="56"/>
      <c r="GA1369" s="56"/>
      <c r="GB1369" s="56"/>
      <c r="GC1369" s="56"/>
      <c r="GD1369" s="56"/>
      <c r="GE1369" s="56"/>
      <c r="GF1369" s="56"/>
      <c r="GG1369" s="56"/>
      <c r="GH1369" s="56"/>
      <c r="GI1369" s="56"/>
      <c r="GJ1369" s="56"/>
      <c r="GK1369" s="56"/>
      <c r="GL1369" s="56"/>
      <c r="GM1369" s="56"/>
      <c r="GN1369" s="56"/>
      <c r="GO1369" s="56"/>
      <c r="GP1369" s="56"/>
      <c r="GQ1369" s="56"/>
      <c r="GR1369" s="56"/>
      <c r="GS1369" s="56"/>
      <c r="GT1369" s="56"/>
      <c r="GU1369" s="56"/>
      <c r="GV1369" s="56"/>
      <c r="GW1369" s="56"/>
      <c r="GX1369" s="56"/>
      <c r="GY1369" s="56"/>
      <c r="GZ1369" s="56"/>
      <c r="HA1369" s="56"/>
      <c r="HB1369" s="56"/>
      <c r="HC1369" s="56"/>
      <c r="HD1369" s="56"/>
      <c r="HE1369" s="56"/>
      <c r="HF1369" s="56"/>
      <c r="HG1369" s="56"/>
      <c r="HH1369" s="56"/>
      <c r="HI1369" s="56"/>
      <c r="HJ1369" s="56"/>
      <c r="HK1369" s="56"/>
      <c r="HL1369" s="56"/>
      <c r="HM1369" s="56"/>
    </row>
    <row r="1370" spans="2:221" x14ac:dyDescent="0.25">
      <c r="B1370" s="56"/>
      <c r="C1370" s="56"/>
      <c r="D1370" s="56"/>
      <c r="E1370" s="56"/>
      <c r="F1370" s="56"/>
      <c r="G1370" s="56"/>
      <c r="H1370" s="56"/>
      <c r="I1370" s="56"/>
      <c r="J1370" s="56"/>
      <c r="K1370" s="56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  <c r="BU1370" s="56"/>
      <c r="BV1370" s="56"/>
      <c r="BW1370" s="56"/>
      <c r="BX1370" s="56"/>
      <c r="BY1370" s="56"/>
      <c r="BZ1370" s="56"/>
      <c r="CA1370" s="56"/>
      <c r="CB1370" s="56"/>
      <c r="CC1370" s="56"/>
      <c r="CD1370" s="56"/>
      <c r="CE1370" s="56"/>
      <c r="CF1370" s="56"/>
      <c r="CG1370" s="56"/>
      <c r="CH1370" s="56"/>
      <c r="CI1370" s="56"/>
      <c r="CJ1370" s="56"/>
      <c r="CK1370" s="56"/>
      <c r="CL1370" s="56"/>
      <c r="CM1370" s="56"/>
      <c r="CN1370" s="56"/>
      <c r="CO1370" s="56"/>
      <c r="CP1370" s="56"/>
      <c r="CQ1370" s="56"/>
      <c r="CR1370" s="56"/>
      <c r="CS1370" s="56"/>
      <c r="CT1370" s="56"/>
      <c r="CU1370" s="56"/>
      <c r="CV1370" s="56"/>
      <c r="CW1370" s="56"/>
      <c r="CX1370" s="56"/>
      <c r="CY1370" s="56"/>
      <c r="CZ1370" s="56"/>
      <c r="DA1370" s="56"/>
      <c r="DB1370" s="56"/>
      <c r="DC1370" s="56"/>
      <c r="DD1370" s="56"/>
      <c r="DE1370" s="56"/>
      <c r="DF1370" s="56"/>
      <c r="DG1370" s="56"/>
      <c r="DH1370" s="56"/>
      <c r="DI1370" s="56"/>
      <c r="DJ1370" s="56"/>
      <c r="DK1370" s="56"/>
      <c r="DL1370" s="56"/>
      <c r="DM1370" s="56"/>
      <c r="DN1370" s="56"/>
      <c r="DO1370" s="56"/>
      <c r="DP1370" s="56"/>
      <c r="DQ1370" s="56"/>
      <c r="DR1370" s="56"/>
      <c r="DS1370" s="56"/>
      <c r="DT1370" s="56"/>
      <c r="DU1370" s="56"/>
      <c r="DV1370" s="56"/>
      <c r="DW1370" s="56"/>
      <c r="DX1370" s="56"/>
      <c r="DY1370" s="56"/>
      <c r="DZ1370" s="56"/>
      <c r="EA1370" s="56"/>
      <c r="EB1370" s="56"/>
      <c r="EC1370" s="56"/>
      <c r="ED1370" s="56"/>
      <c r="EE1370" s="56"/>
      <c r="EF1370" s="56"/>
      <c r="EG1370" s="56"/>
      <c r="EH1370" s="56"/>
      <c r="EI1370" s="56"/>
      <c r="EJ1370" s="56"/>
      <c r="EK1370" s="56"/>
      <c r="EL1370" s="56"/>
      <c r="EM1370" s="56"/>
      <c r="EN1370" s="56"/>
      <c r="EO1370" s="56"/>
      <c r="EP1370" s="56"/>
      <c r="EQ1370" s="56"/>
      <c r="ER1370" s="56"/>
      <c r="ES1370" s="56"/>
      <c r="ET1370" s="56"/>
      <c r="EU1370" s="56"/>
      <c r="EV1370" s="56"/>
      <c r="EW1370" s="56"/>
      <c r="EX1370" s="56"/>
      <c r="EY1370" s="56"/>
      <c r="EZ1370" s="56"/>
      <c r="FA1370" s="56"/>
      <c r="FB1370" s="56"/>
      <c r="FC1370" s="56"/>
      <c r="FD1370" s="56"/>
      <c r="FE1370" s="56"/>
      <c r="FF1370" s="56"/>
      <c r="FG1370" s="56"/>
      <c r="FH1370" s="56"/>
      <c r="FI1370" s="56"/>
      <c r="FJ1370" s="56"/>
      <c r="FK1370" s="56"/>
      <c r="FL1370" s="56"/>
      <c r="FM1370" s="56"/>
      <c r="FN1370" s="56"/>
      <c r="FO1370" s="56"/>
      <c r="FP1370" s="56"/>
      <c r="FQ1370" s="56"/>
      <c r="FR1370" s="56"/>
      <c r="FS1370" s="56"/>
      <c r="FT1370" s="56"/>
      <c r="FU1370" s="56"/>
      <c r="FV1370" s="56"/>
      <c r="FW1370" s="56"/>
      <c r="FX1370" s="56"/>
      <c r="FY1370" s="56"/>
      <c r="FZ1370" s="56"/>
      <c r="GA1370" s="56"/>
      <c r="GB1370" s="56"/>
      <c r="GC1370" s="56"/>
      <c r="GD1370" s="56"/>
      <c r="GE1370" s="56"/>
      <c r="GF1370" s="56"/>
      <c r="GG1370" s="56"/>
      <c r="GH1370" s="56"/>
      <c r="GI1370" s="56"/>
      <c r="GJ1370" s="56"/>
      <c r="GK1370" s="56"/>
      <c r="GL1370" s="56"/>
      <c r="GM1370" s="56"/>
      <c r="GN1370" s="56"/>
      <c r="GO1370" s="56"/>
      <c r="GP1370" s="56"/>
      <c r="GQ1370" s="56"/>
      <c r="GR1370" s="56"/>
      <c r="GS1370" s="56"/>
      <c r="GT1370" s="56"/>
      <c r="GU1370" s="56"/>
      <c r="GV1370" s="56"/>
      <c r="GW1370" s="56"/>
      <c r="GX1370" s="56"/>
      <c r="GY1370" s="56"/>
      <c r="GZ1370" s="56"/>
      <c r="HA1370" s="56"/>
      <c r="HB1370" s="56"/>
      <c r="HC1370" s="56"/>
      <c r="HD1370" s="56"/>
      <c r="HE1370" s="56"/>
      <c r="HF1370" s="56"/>
      <c r="HG1370" s="56"/>
      <c r="HH1370" s="56"/>
      <c r="HI1370" s="56"/>
      <c r="HJ1370" s="56"/>
      <c r="HK1370" s="56"/>
      <c r="HL1370" s="56"/>
      <c r="HM1370" s="56"/>
    </row>
    <row r="1371" spans="2:221" x14ac:dyDescent="0.25">
      <c r="B1371" s="56"/>
      <c r="C1371" s="56"/>
      <c r="D1371" s="56"/>
      <c r="E1371" s="56"/>
      <c r="F1371" s="56"/>
      <c r="G1371" s="56"/>
      <c r="H1371" s="56"/>
      <c r="I1371" s="56"/>
      <c r="J1371" s="56"/>
      <c r="K1371" s="56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/>
      <c r="BF1371" s="56"/>
      <c r="BG1371" s="56"/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  <c r="BU1371" s="56"/>
      <c r="BV1371" s="56"/>
      <c r="BW1371" s="56"/>
      <c r="BX1371" s="56"/>
      <c r="BY1371" s="56"/>
      <c r="BZ1371" s="56"/>
      <c r="CA1371" s="56"/>
      <c r="CB1371" s="56"/>
      <c r="CC1371" s="56"/>
      <c r="CD1371" s="56"/>
      <c r="CE1371" s="56"/>
      <c r="CF1371" s="56"/>
      <c r="CG1371" s="56"/>
      <c r="CH1371" s="56"/>
      <c r="CI1371" s="56"/>
      <c r="CJ1371" s="56"/>
      <c r="CK1371" s="56"/>
      <c r="CL1371" s="56"/>
      <c r="CM1371" s="56"/>
      <c r="CN1371" s="56"/>
      <c r="CO1371" s="56"/>
      <c r="CP1371" s="56"/>
      <c r="CQ1371" s="56"/>
      <c r="CR1371" s="56"/>
      <c r="CS1371" s="56"/>
      <c r="CT1371" s="56"/>
      <c r="CU1371" s="56"/>
      <c r="CV1371" s="56"/>
      <c r="CW1371" s="56"/>
      <c r="CX1371" s="56"/>
      <c r="CY1371" s="56"/>
      <c r="CZ1371" s="56"/>
      <c r="DA1371" s="56"/>
      <c r="DB1371" s="56"/>
      <c r="DC1371" s="56"/>
      <c r="DD1371" s="56"/>
      <c r="DE1371" s="56"/>
      <c r="DF1371" s="56"/>
      <c r="DG1371" s="56"/>
      <c r="DH1371" s="56"/>
      <c r="DI1371" s="56"/>
      <c r="DJ1371" s="56"/>
      <c r="DK1371" s="56"/>
      <c r="DL1371" s="56"/>
      <c r="DM1371" s="56"/>
      <c r="DN1371" s="56"/>
      <c r="DO1371" s="56"/>
      <c r="DP1371" s="56"/>
      <c r="DQ1371" s="56"/>
      <c r="DR1371" s="56"/>
      <c r="DS1371" s="56"/>
      <c r="DT1371" s="56"/>
      <c r="DU1371" s="56"/>
      <c r="DV1371" s="56"/>
      <c r="DW1371" s="56"/>
      <c r="DX1371" s="56"/>
      <c r="DY1371" s="56"/>
      <c r="DZ1371" s="56"/>
      <c r="EA1371" s="56"/>
      <c r="EB1371" s="56"/>
      <c r="EC1371" s="56"/>
      <c r="ED1371" s="56"/>
      <c r="EE1371" s="56"/>
      <c r="EF1371" s="56"/>
      <c r="EG1371" s="56"/>
      <c r="EH1371" s="56"/>
      <c r="EI1371" s="56"/>
      <c r="EJ1371" s="56"/>
      <c r="EK1371" s="56"/>
      <c r="EL1371" s="56"/>
      <c r="EM1371" s="56"/>
      <c r="EN1371" s="56"/>
      <c r="EO1371" s="56"/>
      <c r="EP1371" s="56"/>
      <c r="EQ1371" s="56"/>
      <c r="ER1371" s="56"/>
      <c r="ES1371" s="56"/>
      <c r="ET1371" s="56"/>
      <c r="EU1371" s="56"/>
      <c r="EV1371" s="56"/>
      <c r="EW1371" s="56"/>
      <c r="EX1371" s="56"/>
      <c r="EY1371" s="56"/>
      <c r="EZ1371" s="56"/>
      <c r="FA1371" s="56"/>
      <c r="FB1371" s="56"/>
      <c r="FC1371" s="56"/>
      <c r="FD1371" s="56"/>
      <c r="FE1371" s="56"/>
      <c r="FF1371" s="56"/>
      <c r="FG1371" s="56"/>
      <c r="FH1371" s="56"/>
      <c r="FI1371" s="56"/>
      <c r="FJ1371" s="56"/>
      <c r="FK1371" s="56"/>
      <c r="FL1371" s="56"/>
      <c r="FM1371" s="56"/>
      <c r="FN1371" s="56"/>
      <c r="FO1371" s="56"/>
      <c r="FP1371" s="56"/>
      <c r="FQ1371" s="56"/>
      <c r="FR1371" s="56"/>
      <c r="FS1371" s="56"/>
      <c r="FT1371" s="56"/>
      <c r="FU1371" s="56"/>
      <c r="FV1371" s="56"/>
      <c r="FW1371" s="56"/>
      <c r="FX1371" s="56"/>
      <c r="FY1371" s="56"/>
      <c r="FZ1371" s="56"/>
      <c r="GA1371" s="56"/>
      <c r="GB1371" s="56"/>
      <c r="GC1371" s="56"/>
      <c r="GD1371" s="56"/>
      <c r="GE1371" s="56"/>
      <c r="GF1371" s="56"/>
      <c r="GG1371" s="56"/>
      <c r="GH1371" s="56"/>
      <c r="GI1371" s="56"/>
      <c r="GJ1371" s="56"/>
      <c r="GK1371" s="56"/>
      <c r="GL1371" s="56"/>
      <c r="GM1371" s="56"/>
      <c r="GN1371" s="56"/>
      <c r="GO1371" s="56"/>
      <c r="GP1371" s="56"/>
      <c r="GQ1371" s="56"/>
      <c r="GR1371" s="56"/>
      <c r="GS1371" s="56"/>
      <c r="GT1371" s="56"/>
      <c r="GU1371" s="56"/>
      <c r="GV1371" s="56"/>
      <c r="GW1371" s="56"/>
      <c r="GX1371" s="56"/>
      <c r="GY1371" s="56"/>
      <c r="GZ1371" s="56"/>
      <c r="HA1371" s="56"/>
      <c r="HB1371" s="56"/>
      <c r="HC1371" s="56"/>
      <c r="HD1371" s="56"/>
      <c r="HE1371" s="56"/>
      <c r="HF1371" s="56"/>
      <c r="HG1371" s="56"/>
      <c r="HH1371" s="56"/>
      <c r="HI1371" s="56"/>
      <c r="HJ1371" s="56"/>
      <c r="HK1371" s="56"/>
      <c r="HL1371" s="56"/>
      <c r="HM1371" s="56"/>
    </row>
    <row r="1372" spans="2:221" x14ac:dyDescent="0.25">
      <c r="B1372" s="56"/>
      <c r="C1372" s="56"/>
      <c r="D1372" s="56"/>
      <c r="E1372" s="56"/>
      <c r="F1372" s="56"/>
      <c r="G1372" s="56"/>
      <c r="H1372" s="56"/>
      <c r="I1372" s="56"/>
      <c r="J1372" s="56"/>
      <c r="K1372" s="56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  <c r="BU1372" s="56"/>
      <c r="BV1372" s="56"/>
      <c r="BW1372" s="56"/>
      <c r="BX1372" s="56"/>
      <c r="BY1372" s="56"/>
      <c r="BZ1372" s="56"/>
      <c r="CA1372" s="56"/>
      <c r="CB1372" s="56"/>
      <c r="CC1372" s="56"/>
      <c r="CD1372" s="56"/>
      <c r="CE1372" s="56"/>
      <c r="CF1372" s="56"/>
      <c r="CG1372" s="56"/>
      <c r="CH1372" s="56"/>
      <c r="CI1372" s="56"/>
      <c r="CJ1372" s="56"/>
      <c r="CK1372" s="56"/>
      <c r="CL1372" s="56"/>
      <c r="CM1372" s="56"/>
      <c r="CN1372" s="56"/>
      <c r="CO1372" s="56"/>
      <c r="CP1372" s="56"/>
      <c r="CQ1372" s="56"/>
      <c r="CR1372" s="56"/>
      <c r="CS1372" s="56"/>
      <c r="CT1372" s="56"/>
      <c r="CU1372" s="56"/>
      <c r="CV1372" s="56"/>
      <c r="CW1372" s="56"/>
      <c r="CX1372" s="56"/>
      <c r="CY1372" s="56"/>
      <c r="CZ1372" s="56"/>
      <c r="DA1372" s="56"/>
      <c r="DB1372" s="56"/>
      <c r="DC1372" s="56"/>
      <c r="DD1372" s="56"/>
      <c r="DE1372" s="56"/>
      <c r="DF1372" s="56"/>
      <c r="DG1372" s="56"/>
      <c r="DH1372" s="56"/>
      <c r="DI1372" s="56"/>
      <c r="DJ1372" s="56"/>
      <c r="DK1372" s="56"/>
      <c r="DL1372" s="56"/>
      <c r="DM1372" s="56"/>
      <c r="DN1372" s="56"/>
      <c r="DO1372" s="56"/>
      <c r="DP1372" s="56"/>
      <c r="DQ1372" s="56"/>
      <c r="DR1372" s="56"/>
      <c r="DS1372" s="56"/>
      <c r="DT1372" s="56"/>
      <c r="DU1372" s="56"/>
      <c r="DV1372" s="56"/>
      <c r="DW1372" s="56"/>
      <c r="DX1372" s="56"/>
      <c r="DY1372" s="56"/>
      <c r="DZ1372" s="56"/>
      <c r="EA1372" s="56"/>
      <c r="EB1372" s="56"/>
      <c r="EC1372" s="56"/>
      <c r="ED1372" s="56"/>
      <c r="EE1372" s="56"/>
      <c r="EF1372" s="56"/>
      <c r="EG1372" s="56"/>
      <c r="EH1372" s="56"/>
      <c r="EI1372" s="56"/>
      <c r="EJ1372" s="56"/>
      <c r="EK1372" s="56"/>
      <c r="EL1372" s="56"/>
      <c r="EM1372" s="56"/>
      <c r="EN1372" s="56"/>
      <c r="EO1372" s="56"/>
      <c r="EP1372" s="56"/>
      <c r="EQ1372" s="56"/>
      <c r="ER1372" s="56"/>
      <c r="ES1372" s="56"/>
      <c r="ET1372" s="56"/>
      <c r="EU1372" s="56"/>
      <c r="EV1372" s="56"/>
      <c r="EW1372" s="56"/>
      <c r="EX1372" s="56"/>
      <c r="EY1372" s="56"/>
      <c r="EZ1372" s="56"/>
      <c r="FA1372" s="56"/>
      <c r="FB1372" s="56"/>
      <c r="FC1372" s="56"/>
      <c r="FD1372" s="56"/>
      <c r="FE1372" s="56"/>
      <c r="FF1372" s="56"/>
      <c r="FG1372" s="56"/>
      <c r="FH1372" s="56"/>
      <c r="FI1372" s="56"/>
      <c r="FJ1372" s="56"/>
      <c r="FK1372" s="56"/>
      <c r="FL1372" s="56"/>
      <c r="FM1372" s="56"/>
      <c r="FN1372" s="56"/>
      <c r="FO1372" s="56"/>
      <c r="FP1372" s="56"/>
      <c r="FQ1372" s="56"/>
      <c r="FR1372" s="56"/>
      <c r="FS1372" s="56"/>
      <c r="FT1372" s="56"/>
      <c r="FU1372" s="56"/>
      <c r="FV1372" s="56"/>
      <c r="FW1372" s="56"/>
      <c r="FX1372" s="56"/>
      <c r="FY1372" s="56"/>
      <c r="FZ1372" s="56"/>
      <c r="GA1372" s="56"/>
      <c r="GB1372" s="56"/>
      <c r="GC1372" s="56"/>
      <c r="GD1372" s="56"/>
      <c r="GE1372" s="56"/>
      <c r="GF1372" s="56"/>
      <c r="GG1372" s="56"/>
      <c r="GH1372" s="56"/>
      <c r="GI1372" s="56"/>
      <c r="GJ1372" s="56"/>
      <c r="GK1372" s="56"/>
      <c r="GL1372" s="56"/>
      <c r="GM1372" s="56"/>
      <c r="GN1372" s="56"/>
      <c r="GO1372" s="56"/>
      <c r="GP1372" s="56"/>
      <c r="GQ1372" s="56"/>
      <c r="GR1372" s="56"/>
      <c r="GS1372" s="56"/>
      <c r="GT1372" s="56"/>
      <c r="GU1372" s="56"/>
      <c r="GV1372" s="56"/>
      <c r="GW1372" s="56"/>
      <c r="GX1372" s="56"/>
      <c r="GY1372" s="56"/>
      <c r="GZ1372" s="56"/>
      <c r="HA1372" s="56"/>
      <c r="HB1372" s="56"/>
      <c r="HC1372" s="56"/>
      <c r="HD1372" s="56"/>
      <c r="HE1372" s="56"/>
      <c r="HF1372" s="56"/>
      <c r="HG1372" s="56"/>
      <c r="HH1372" s="56"/>
      <c r="HI1372" s="56"/>
      <c r="HJ1372" s="56"/>
      <c r="HK1372" s="56"/>
      <c r="HL1372" s="56"/>
      <c r="HM1372" s="56"/>
    </row>
    <row r="1373" spans="2:221" x14ac:dyDescent="0.25"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  <c r="CH1373" s="56"/>
      <c r="CI1373" s="56"/>
      <c r="CJ1373" s="56"/>
      <c r="CK1373" s="56"/>
      <c r="CL1373" s="56"/>
      <c r="CM1373" s="56"/>
      <c r="CN1373" s="56"/>
      <c r="CO1373" s="56"/>
      <c r="CP1373" s="56"/>
      <c r="CQ1373" s="56"/>
      <c r="CR1373" s="56"/>
      <c r="CS1373" s="56"/>
      <c r="CT1373" s="56"/>
      <c r="CU1373" s="56"/>
      <c r="CV1373" s="56"/>
      <c r="CW1373" s="56"/>
      <c r="CX1373" s="56"/>
      <c r="CY1373" s="56"/>
      <c r="CZ1373" s="56"/>
      <c r="DA1373" s="56"/>
      <c r="DB1373" s="56"/>
      <c r="DC1373" s="56"/>
      <c r="DD1373" s="56"/>
      <c r="DE1373" s="56"/>
      <c r="DF1373" s="56"/>
      <c r="DG1373" s="56"/>
      <c r="DH1373" s="56"/>
      <c r="DI1373" s="56"/>
      <c r="DJ1373" s="56"/>
      <c r="DK1373" s="56"/>
      <c r="DL1373" s="56"/>
      <c r="DM1373" s="56"/>
      <c r="DN1373" s="56"/>
      <c r="DO1373" s="56"/>
      <c r="DP1373" s="56"/>
      <c r="DQ1373" s="56"/>
      <c r="DR1373" s="56"/>
      <c r="DS1373" s="56"/>
      <c r="DT1373" s="56"/>
      <c r="DU1373" s="56"/>
      <c r="DV1373" s="56"/>
      <c r="DW1373" s="56"/>
      <c r="DX1373" s="56"/>
      <c r="DY1373" s="56"/>
      <c r="DZ1373" s="56"/>
      <c r="EA1373" s="56"/>
      <c r="EB1373" s="56"/>
      <c r="EC1373" s="56"/>
      <c r="ED1373" s="56"/>
      <c r="EE1373" s="56"/>
      <c r="EF1373" s="56"/>
      <c r="EG1373" s="56"/>
      <c r="EH1373" s="56"/>
      <c r="EI1373" s="56"/>
      <c r="EJ1373" s="56"/>
      <c r="EK1373" s="56"/>
      <c r="EL1373" s="56"/>
      <c r="EM1373" s="56"/>
      <c r="EN1373" s="56"/>
      <c r="EO1373" s="56"/>
      <c r="EP1373" s="56"/>
      <c r="EQ1373" s="56"/>
      <c r="ER1373" s="56"/>
      <c r="ES1373" s="56"/>
      <c r="ET1373" s="56"/>
      <c r="EU1373" s="56"/>
      <c r="EV1373" s="56"/>
      <c r="EW1373" s="56"/>
      <c r="EX1373" s="56"/>
      <c r="EY1373" s="56"/>
      <c r="EZ1373" s="56"/>
      <c r="FA1373" s="56"/>
      <c r="FB1373" s="56"/>
      <c r="FC1373" s="56"/>
      <c r="FD1373" s="56"/>
      <c r="FE1373" s="56"/>
      <c r="FF1373" s="56"/>
      <c r="FG1373" s="56"/>
      <c r="FH1373" s="56"/>
      <c r="FI1373" s="56"/>
      <c r="FJ1373" s="56"/>
      <c r="FK1373" s="56"/>
      <c r="FL1373" s="56"/>
      <c r="FM1373" s="56"/>
      <c r="FN1373" s="56"/>
      <c r="FO1373" s="56"/>
      <c r="FP1373" s="56"/>
      <c r="FQ1373" s="56"/>
      <c r="FR1373" s="56"/>
      <c r="FS1373" s="56"/>
      <c r="FT1373" s="56"/>
      <c r="FU1373" s="56"/>
      <c r="FV1373" s="56"/>
      <c r="FW1373" s="56"/>
      <c r="FX1373" s="56"/>
      <c r="FY1373" s="56"/>
      <c r="FZ1373" s="56"/>
      <c r="GA1373" s="56"/>
      <c r="GB1373" s="56"/>
      <c r="GC1373" s="56"/>
      <c r="GD1373" s="56"/>
      <c r="GE1373" s="56"/>
      <c r="GF1373" s="56"/>
      <c r="GG1373" s="56"/>
      <c r="GH1373" s="56"/>
      <c r="GI1373" s="56"/>
      <c r="GJ1373" s="56"/>
      <c r="GK1373" s="56"/>
      <c r="GL1373" s="56"/>
      <c r="GM1373" s="56"/>
      <c r="GN1373" s="56"/>
      <c r="GO1373" s="56"/>
      <c r="GP1373" s="56"/>
      <c r="GQ1373" s="56"/>
      <c r="GR1373" s="56"/>
      <c r="GS1373" s="56"/>
      <c r="GT1373" s="56"/>
      <c r="GU1373" s="56"/>
      <c r="GV1373" s="56"/>
      <c r="GW1373" s="56"/>
      <c r="GX1373" s="56"/>
      <c r="GY1373" s="56"/>
      <c r="GZ1373" s="56"/>
      <c r="HA1373" s="56"/>
      <c r="HB1373" s="56"/>
      <c r="HC1373" s="56"/>
      <c r="HD1373" s="56"/>
      <c r="HE1373" s="56"/>
      <c r="HF1373" s="56"/>
      <c r="HG1373" s="56"/>
      <c r="HH1373" s="56"/>
      <c r="HI1373" s="56"/>
      <c r="HJ1373" s="56"/>
      <c r="HK1373" s="56"/>
      <c r="HL1373" s="56"/>
      <c r="HM1373" s="56"/>
    </row>
    <row r="1374" spans="2:221" x14ac:dyDescent="0.25">
      <c r="B1374" s="56"/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/>
      <c r="BF1374" s="56"/>
      <c r="BG1374" s="56"/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  <c r="BU1374" s="56"/>
      <c r="BV1374" s="56"/>
      <c r="BW1374" s="56"/>
      <c r="BX1374" s="56"/>
      <c r="BY1374" s="56"/>
      <c r="BZ1374" s="56"/>
      <c r="CA1374" s="56"/>
      <c r="CB1374" s="56"/>
      <c r="CC1374" s="56"/>
      <c r="CD1374" s="56"/>
      <c r="CE1374" s="56"/>
      <c r="CF1374" s="56"/>
      <c r="CG1374" s="56"/>
      <c r="CH1374" s="56"/>
      <c r="CI1374" s="56"/>
      <c r="CJ1374" s="56"/>
      <c r="CK1374" s="56"/>
      <c r="CL1374" s="56"/>
      <c r="CM1374" s="56"/>
      <c r="CN1374" s="56"/>
      <c r="CO1374" s="56"/>
      <c r="CP1374" s="56"/>
      <c r="CQ1374" s="56"/>
      <c r="CR1374" s="56"/>
      <c r="CS1374" s="56"/>
      <c r="CT1374" s="56"/>
      <c r="CU1374" s="56"/>
      <c r="CV1374" s="56"/>
      <c r="CW1374" s="56"/>
      <c r="CX1374" s="56"/>
      <c r="CY1374" s="56"/>
      <c r="CZ1374" s="56"/>
      <c r="DA1374" s="56"/>
      <c r="DB1374" s="56"/>
      <c r="DC1374" s="56"/>
      <c r="DD1374" s="56"/>
      <c r="DE1374" s="56"/>
      <c r="DF1374" s="56"/>
      <c r="DG1374" s="56"/>
      <c r="DH1374" s="56"/>
      <c r="DI1374" s="56"/>
      <c r="DJ1374" s="56"/>
      <c r="DK1374" s="56"/>
      <c r="DL1374" s="56"/>
      <c r="DM1374" s="56"/>
      <c r="DN1374" s="56"/>
      <c r="DO1374" s="56"/>
      <c r="DP1374" s="56"/>
      <c r="DQ1374" s="56"/>
      <c r="DR1374" s="56"/>
      <c r="DS1374" s="56"/>
      <c r="DT1374" s="56"/>
      <c r="DU1374" s="56"/>
      <c r="DV1374" s="56"/>
      <c r="DW1374" s="56"/>
      <c r="DX1374" s="56"/>
      <c r="DY1374" s="56"/>
      <c r="DZ1374" s="56"/>
      <c r="EA1374" s="56"/>
      <c r="EB1374" s="56"/>
      <c r="EC1374" s="56"/>
      <c r="ED1374" s="56"/>
      <c r="EE1374" s="56"/>
      <c r="EF1374" s="56"/>
      <c r="EG1374" s="56"/>
      <c r="EH1374" s="56"/>
      <c r="EI1374" s="56"/>
      <c r="EJ1374" s="56"/>
      <c r="EK1374" s="56"/>
      <c r="EL1374" s="56"/>
      <c r="EM1374" s="56"/>
      <c r="EN1374" s="56"/>
      <c r="EO1374" s="56"/>
      <c r="EP1374" s="56"/>
      <c r="EQ1374" s="56"/>
      <c r="ER1374" s="56"/>
      <c r="ES1374" s="56"/>
      <c r="ET1374" s="56"/>
      <c r="EU1374" s="56"/>
      <c r="EV1374" s="56"/>
      <c r="EW1374" s="56"/>
      <c r="EX1374" s="56"/>
      <c r="EY1374" s="56"/>
      <c r="EZ1374" s="56"/>
      <c r="FA1374" s="56"/>
      <c r="FB1374" s="56"/>
      <c r="FC1374" s="56"/>
      <c r="FD1374" s="56"/>
      <c r="FE1374" s="56"/>
      <c r="FF1374" s="56"/>
      <c r="FG1374" s="56"/>
      <c r="FH1374" s="56"/>
      <c r="FI1374" s="56"/>
      <c r="FJ1374" s="56"/>
      <c r="FK1374" s="56"/>
      <c r="FL1374" s="56"/>
      <c r="FM1374" s="56"/>
      <c r="FN1374" s="56"/>
      <c r="FO1374" s="56"/>
      <c r="FP1374" s="56"/>
      <c r="FQ1374" s="56"/>
      <c r="FR1374" s="56"/>
      <c r="FS1374" s="56"/>
      <c r="FT1374" s="56"/>
      <c r="FU1374" s="56"/>
      <c r="FV1374" s="56"/>
      <c r="FW1374" s="56"/>
      <c r="FX1374" s="56"/>
      <c r="FY1374" s="56"/>
      <c r="FZ1374" s="56"/>
      <c r="GA1374" s="56"/>
      <c r="GB1374" s="56"/>
      <c r="GC1374" s="56"/>
      <c r="GD1374" s="56"/>
      <c r="GE1374" s="56"/>
      <c r="GF1374" s="56"/>
      <c r="GG1374" s="56"/>
      <c r="GH1374" s="56"/>
      <c r="GI1374" s="56"/>
      <c r="GJ1374" s="56"/>
      <c r="GK1374" s="56"/>
      <c r="GL1374" s="56"/>
      <c r="GM1374" s="56"/>
      <c r="GN1374" s="56"/>
      <c r="GO1374" s="56"/>
      <c r="GP1374" s="56"/>
      <c r="GQ1374" s="56"/>
      <c r="GR1374" s="56"/>
      <c r="GS1374" s="56"/>
      <c r="GT1374" s="56"/>
      <c r="GU1374" s="56"/>
      <c r="GV1374" s="56"/>
      <c r="GW1374" s="56"/>
      <c r="GX1374" s="56"/>
      <c r="GY1374" s="56"/>
      <c r="GZ1374" s="56"/>
      <c r="HA1374" s="56"/>
      <c r="HB1374" s="56"/>
      <c r="HC1374" s="56"/>
      <c r="HD1374" s="56"/>
      <c r="HE1374" s="56"/>
      <c r="HF1374" s="56"/>
      <c r="HG1374" s="56"/>
      <c r="HH1374" s="56"/>
      <c r="HI1374" s="56"/>
      <c r="HJ1374" s="56"/>
      <c r="HK1374" s="56"/>
      <c r="HL1374" s="56"/>
      <c r="HM1374" s="56"/>
    </row>
    <row r="1375" spans="2:221" x14ac:dyDescent="0.25">
      <c r="B1375" s="56"/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/>
      <c r="BF1375" s="56"/>
      <c r="BG1375" s="56"/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  <c r="BU1375" s="56"/>
      <c r="BV1375" s="56"/>
      <c r="BW1375" s="56"/>
      <c r="BX1375" s="56"/>
      <c r="BY1375" s="56"/>
      <c r="BZ1375" s="56"/>
      <c r="CA1375" s="56"/>
      <c r="CB1375" s="56"/>
      <c r="CC1375" s="56"/>
      <c r="CD1375" s="56"/>
      <c r="CE1375" s="56"/>
      <c r="CF1375" s="56"/>
      <c r="CG1375" s="56"/>
      <c r="CH1375" s="56"/>
      <c r="CI1375" s="56"/>
      <c r="CJ1375" s="56"/>
      <c r="CK1375" s="56"/>
      <c r="CL1375" s="56"/>
      <c r="CM1375" s="56"/>
      <c r="CN1375" s="56"/>
      <c r="CO1375" s="56"/>
      <c r="CP1375" s="56"/>
      <c r="CQ1375" s="56"/>
      <c r="CR1375" s="56"/>
      <c r="CS1375" s="56"/>
      <c r="CT1375" s="56"/>
      <c r="CU1375" s="56"/>
      <c r="CV1375" s="56"/>
      <c r="CW1375" s="56"/>
      <c r="CX1375" s="56"/>
      <c r="CY1375" s="56"/>
      <c r="CZ1375" s="56"/>
      <c r="DA1375" s="56"/>
      <c r="DB1375" s="56"/>
      <c r="DC1375" s="56"/>
      <c r="DD1375" s="56"/>
      <c r="DE1375" s="56"/>
      <c r="DF1375" s="56"/>
      <c r="DG1375" s="56"/>
      <c r="DH1375" s="56"/>
      <c r="DI1375" s="56"/>
      <c r="DJ1375" s="56"/>
      <c r="DK1375" s="56"/>
      <c r="DL1375" s="56"/>
      <c r="DM1375" s="56"/>
      <c r="DN1375" s="56"/>
      <c r="DO1375" s="56"/>
      <c r="DP1375" s="56"/>
      <c r="DQ1375" s="56"/>
      <c r="DR1375" s="56"/>
      <c r="DS1375" s="56"/>
      <c r="DT1375" s="56"/>
      <c r="DU1375" s="56"/>
      <c r="DV1375" s="56"/>
      <c r="DW1375" s="56"/>
      <c r="DX1375" s="56"/>
      <c r="DY1375" s="56"/>
      <c r="DZ1375" s="56"/>
      <c r="EA1375" s="56"/>
      <c r="EB1375" s="56"/>
      <c r="EC1375" s="56"/>
      <c r="ED1375" s="56"/>
      <c r="EE1375" s="56"/>
      <c r="EF1375" s="56"/>
      <c r="EG1375" s="56"/>
      <c r="EH1375" s="56"/>
      <c r="EI1375" s="56"/>
      <c r="EJ1375" s="56"/>
      <c r="EK1375" s="56"/>
      <c r="EL1375" s="56"/>
      <c r="EM1375" s="56"/>
      <c r="EN1375" s="56"/>
      <c r="EO1375" s="56"/>
      <c r="EP1375" s="56"/>
      <c r="EQ1375" s="56"/>
      <c r="ER1375" s="56"/>
      <c r="ES1375" s="56"/>
      <c r="ET1375" s="56"/>
      <c r="EU1375" s="56"/>
      <c r="EV1375" s="56"/>
      <c r="EW1375" s="56"/>
      <c r="EX1375" s="56"/>
      <c r="EY1375" s="56"/>
      <c r="EZ1375" s="56"/>
      <c r="FA1375" s="56"/>
      <c r="FB1375" s="56"/>
      <c r="FC1375" s="56"/>
      <c r="FD1375" s="56"/>
      <c r="FE1375" s="56"/>
      <c r="FF1375" s="56"/>
      <c r="FG1375" s="56"/>
      <c r="FH1375" s="56"/>
      <c r="FI1375" s="56"/>
      <c r="FJ1375" s="56"/>
      <c r="FK1375" s="56"/>
      <c r="FL1375" s="56"/>
      <c r="FM1375" s="56"/>
      <c r="FN1375" s="56"/>
      <c r="FO1375" s="56"/>
      <c r="FP1375" s="56"/>
      <c r="FQ1375" s="56"/>
      <c r="FR1375" s="56"/>
      <c r="FS1375" s="56"/>
      <c r="FT1375" s="56"/>
      <c r="FU1375" s="56"/>
      <c r="FV1375" s="56"/>
      <c r="FW1375" s="56"/>
      <c r="FX1375" s="56"/>
      <c r="FY1375" s="56"/>
      <c r="FZ1375" s="56"/>
      <c r="GA1375" s="56"/>
      <c r="GB1375" s="56"/>
      <c r="GC1375" s="56"/>
      <c r="GD1375" s="56"/>
      <c r="GE1375" s="56"/>
      <c r="GF1375" s="56"/>
      <c r="GG1375" s="56"/>
      <c r="GH1375" s="56"/>
      <c r="GI1375" s="56"/>
      <c r="GJ1375" s="56"/>
      <c r="GK1375" s="56"/>
      <c r="GL1375" s="56"/>
      <c r="GM1375" s="56"/>
      <c r="GN1375" s="56"/>
      <c r="GO1375" s="56"/>
      <c r="GP1375" s="56"/>
      <c r="GQ1375" s="56"/>
      <c r="GR1375" s="56"/>
      <c r="GS1375" s="56"/>
      <c r="GT1375" s="56"/>
      <c r="GU1375" s="56"/>
      <c r="GV1375" s="56"/>
      <c r="GW1375" s="56"/>
      <c r="GX1375" s="56"/>
      <c r="GY1375" s="56"/>
      <c r="GZ1375" s="56"/>
      <c r="HA1375" s="56"/>
      <c r="HB1375" s="56"/>
      <c r="HC1375" s="56"/>
      <c r="HD1375" s="56"/>
      <c r="HE1375" s="56"/>
      <c r="HF1375" s="56"/>
      <c r="HG1375" s="56"/>
      <c r="HH1375" s="56"/>
      <c r="HI1375" s="56"/>
      <c r="HJ1375" s="56"/>
      <c r="HK1375" s="56"/>
      <c r="HL1375" s="56"/>
      <c r="HM1375" s="56"/>
    </row>
    <row r="1376" spans="2:221" x14ac:dyDescent="0.25">
      <c r="B1376" s="56"/>
      <c r="C1376" s="56"/>
      <c r="D1376" s="56"/>
      <c r="E1376" s="56"/>
      <c r="F1376" s="56"/>
      <c r="G1376" s="56"/>
      <c r="H1376" s="56"/>
      <c r="I1376" s="56"/>
      <c r="J1376" s="56"/>
      <c r="K1376" s="56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/>
      <c r="BF1376" s="56"/>
      <c r="BG1376" s="56"/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  <c r="BU1376" s="56"/>
      <c r="BV1376" s="56"/>
      <c r="BW1376" s="56"/>
      <c r="BX1376" s="56"/>
      <c r="BY1376" s="56"/>
      <c r="BZ1376" s="56"/>
      <c r="CA1376" s="56"/>
      <c r="CB1376" s="56"/>
      <c r="CC1376" s="56"/>
      <c r="CD1376" s="56"/>
      <c r="CE1376" s="56"/>
      <c r="CF1376" s="56"/>
      <c r="CG1376" s="56"/>
      <c r="CH1376" s="56"/>
      <c r="CI1376" s="56"/>
      <c r="CJ1376" s="56"/>
      <c r="CK1376" s="56"/>
      <c r="CL1376" s="56"/>
      <c r="CM1376" s="56"/>
      <c r="CN1376" s="56"/>
      <c r="CO1376" s="56"/>
      <c r="CP1376" s="56"/>
      <c r="CQ1376" s="56"/>
      <c r="CR1376" s="56"/>
      <c r="CS1376" s="56"/>
      <c r="CT1376" s="56"/>
      <c r="CU1376" s="56"/>
      <c r="CV1376" s="56"/>
      <c r="CW1376" s="56"/>
      <c r="CX1376" s="56"/>
      <c r="CY1376" s="56"/>
      <c r="CZ1376" s="56"/>
      <c r="DA1376" s="56"/>
      <c r="DB1376" s="56"/>
      <c r="DC1376" s="56"/>
      <c r="DD1376" s="56"/>
      <c r="DE1376" s="56"/>
      <c r="DF1376" s="56"/>
      <c r="DG1376" s="56"/>
      <c r="DH1376" s="56"/>
      <c r="DI1376" s="56"/>
      <c r="DJ1376" s="56"/>
      <c r="DK1376" s="56"/>
      <c r="DL1376" s="56"/>
      <c r="DM1376" s="56"/>
      <c r="DN1376" s="56"/>
      <c r="DO1376" s="56"/>
      <c r="DP1376" s="56"/>
      <c r="DQ1376" s="56"/>
      <c r="DR1376" s="56"/>
      <c r="DS1376" s="56"/>
      <c r="DT1376" s="56"/>
      <c r="DU1376" s="56"/>
      <c r="DV1376" s="56"/>
      <c r="DW1376" s="56"/>
      <c r="DX1376" s="56"/>
      <c r="DY1376" s="56"/>
      <c r="DZ1376" s="56"/>
      <c r="EA1376" s="56"/>
      <c r="EB1376" s="56"/>
      <c r="EC1376" s="56"/>
      <c r="ED1376" s="56"/>
      <c r="EE1376" s="56"/>
      <c r="EF1376" s="56"/>
      <c r="EG1376" s="56"/>
      <c r="EH1376" s="56"/>
      <c r="EI1376" s="56"/>
      <c r="EJ1376" s="56"/>
      <c r="EK1376" s="56"/>
      <c r="EL1376" s="56"/>
      <c r="EM1376" s="56"/>
      <c r="EN1376" s="56"/>
      <c r="EO1376" s="56"/>
      <c r="EP1376" s="56"/>
      <c r="EQ1376" s="56"/>
      <c r="ER1376" s="56"/>
      <c r="ES1376" s="56"/>
      <c r="ET1376" s="56"/>
      <c r="EU1376" s="56"/>
      <c r="EV1376" s="56"/>
      <c r="EW1376" s="56"/>
      <c r="EX1376" s="56"/>
      <c r="EY1376" s="56"/>
      <c r="EZ1376" s="56"/>
      <c r="FA1376" s="56"/>
      <c r="FB1376" s="56"/>
      <c r="FC1376" s="56"/>
      <c r="FD1376" s="56"/>
      <c r="FE1376" s="56"/>
      <c r="FF1376" s="56"/>
      <c r="FG1376" s="56"/>
      <c r="FH1376" s="56"/>
      <c r="FI1376" s="56"/>
      <c r="FJ1376" s="56"/>
      <c r="FK1376" s="56"/>
      <c r="FL1376" s="56"/>
      <c r="FM1376" s="56"/>
      <c r="FN1376" s="56"/>
      <c r="FO1376" s="56"/>
      <c r="FP1376" s="56"/>
      <c r="FQ1376" s="56"/>
      <c r="FR1376" s="56"/>
      <c r="FS1376" s="56"/>
      <c r="FT1376" s="56"/>
      <c r="FU1376" s="56"/>
      <c r="FV1376" s="56"/>
      <c r="FW1376" s="56"/>
      <c r="FX1376" s="56"/>
      <c r="FY1376" s="56"/>
      <c r="FZ1376" s="56"/>
      <c r="GA1376" s="56"/>
      <c r="GB1376" s="56"/>
      <c r="GC1376" s="56"/>
      <c r="GD1376" s="56"/>
      <c r="GE1376" s="56"/>
      <c r="GF1376" s="56"/>
      <c r="GG1376" s="56"/>
      <c r="GH1376" s="56"/>
      <c r="GI1376" s="56"/>
      <c r="GJ1376" s="56"/>
      <c r="GK1376" s="56"/>
      <c r="GL1376" s="56"/>
      <c r="GM1376" s="56"/>
      <c r="GN1376" s="56"/>
      <c r="GO1376" s="56"/>
      <c r="GP1376" s="56"/>
      <c r="GQ1376" s="56"/>
      <c r="GR1376" s="56"/>
      <c r="GS1376" s="56"/>
      <c r="GT1376" s="56"/>
      <c r="GU1376" s="56"/>
      <c r="GV1376" s="56"/>
      <c r="GW1376" s="56"/>
      <c r="GX1376" s="56"/>
      <c r="GY1376" s="56"/>
      <c r="GZ1376" s="56"/>
      <c r="HA1376" s="56"/>
      <c r="HB1376" s="56"/>
      <c r="HC1376" s="56"/>
      <c r="HD1376" s="56"/>
      <c r="HE1376" s="56"/>
      <c r="HF1376" s="56"/>
      <c r="HG1376" s="56"/>
      <c r="HH1376" s="56"/>
      <c r="HI1376" s="56"/>
      <c r="HJ1376" s="56"/>
      <c r="HK1376" s="56"/>
      <c r="HL1376" s="56"/>
      <c r="HM1376" s="56"/>
    </row>
    <row r="1377" spans="2:221" x14ac:dyDescent="0.25">
      <c r="B1377" s="56"/>
      <c r="C1377" s="56"/>
      <c r="D1377" s="56"/>
      <c r="E1377" s="56"/>
      <c r="F1377" s="56"/>
      <c r="G1377" s="56"/>
      <c r="H1377" s="56"/>
      <c r="I1377" s="56"/>
      <c r="J1377" s="56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/>
      <c r="BF1377" s="56"/>
      <c r="BG1377" s="56"/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  <c r="BU1377" s="56"/>
      <c r="BV1377" s="56"/>
      <c r="BW1377" s="56"/>
      <c r="BX1377" s="56"/>
      <c r="BY1377" s="56"/>
      <c r="BZ1377" s="56"/>
      <c r="CA1377" s="56"/>
      <c r="CB1377" s="56"/>
      <c r="CC1377" s="56"/>
      <c r="CD1377" s="56"/>
      <c r="CE1377" s="56"/>
      <c r="CF1377" s="56"/>
      <c r="CG1377" s="56"/>
      <c r="CH1377" s="56"/>
      <c r="CI1377" s="56"/>
      <c r="CJ1377" s="56"/>
      <c r="CK1377" s="56"/>
      <c r="CL1377" s="56"/>
      <c r="CM1377" s="56"/>
      <c r="CN1377" s="56"/>
      <c r="CO1377" s="56"/>
      <c r="CP1377" s="56"/>
      <c r="CQ1377" s="56"/>
      <c r="CR1377" s="56"/>
      <c r="CS1377" s="56"/>
      <c r="CT1377" s="56"/>
      <c r="CU1377" s="56"/>
      <c r="CV1377" s="56"/>
      <c r="CW1377" s="56"/>
      <c r="CX1377" s="56"/>
      <c r="CY1377" s="56"/>
      <c r="CZ1377" s="56"/>
      <c r="DA1377" s="56"/>
      <c r="DB1377" s="56"/>
      <c r="DC1377" s="56"/>
      <c r="DD1377" s="56"/>
      <c r="DE1377" s="56"/>
      <c r="DF1377" s="56"/>
      <c r="DG1377" s="56"/>
      <c r="DH1377" s="56"/>
      <c r="DI1377" s="56"/>
      <c r="DJ1377" s="56"/>
      <c r="DK1377" s="56"/>
      <c r="DL1377" s="56"/>
      <c r="DM1377" s="56"/>
      <c r="DN1377" s="56"/>
      <c r="DO1377" s="56"/>
      <c r="DP1377" s="56"/>
      <c r="DQ1377" s="56"/>
      <c r="DR1377" s="56"/>
      <c r="DS1377" s="56"/>
      <c r="DT1377" s="56"/>
      <c r="DU1377" s="56"/>
      <c r="DV1377" s="56"/>
      <c r="DW1377" s="56"/>
      <c r="DX1377" s="56"/>
      <c r="DY1377" s="56"/>
      <c r="DZ1377" s="56"/>
      <c r="EA1377" s="56"/>
      <c r="EB1377" s="56"/>
      <c r="EC1377" s="56"/>
      <c r="ED1377" s="56"/>
      <c r="EE1377" s="56"/>
      <c r="EF1377" s="56"/>
      <c r="EG1377" s="56"/>
      <c r="EH1377" s="56"/>
      <c r="EI1377" s="56"/>
      <c r="EJ1377" s="56"/>
      <c r="EK1377" s="56"/>
      <c r="EL1377" s="56"/>
      <c r="EM1377" s="56"/>
      <c r="EN1377" s="56"/>
      <c r="EO1377" s="56"/>
      <c r="EP1377" s="56"/>
      <c r="EQ1377" s="56"/>
      <c r="ER1377" s="56"/>
      <c r="ES1377" s="56"/>
      <c r="ET1377" s="56"/>
      <c r="EU1377" s="56"/>
      <c r="EV1377" s="56"/>
      <c r="EW1377" s="56"/>
      <c r="EX1377" s="56"/>
      <c r="EY1377" s="56"/>
      <c r="EZ1377" s="56"/>
      <c r="FA1377" s="56"/>
      <c r="FB1377" s="56"/>
      <c r="FC1377" s="56"/>
      <c r="FD1377" s="56"/>
      <c r="FE1377" s="56"/>
      <c r="FF1377" s="56"/>
      <c r="FG1377" s="56"/>
      <c r="FH1377" s="56"/>
      <c r="FI1377" s="56"/>
      <c r="FJ1377" s="56"/>
      <c r="FK1377" s="56"/>
      <c r="FL1377" s="56"/>
      <c r="FM1377" s="56"/>
      <c r="FN1377" s="56"/>
      <c r="FO1377" s="56"/>
      <c r="FP1377" s="56"/>
      <c r="FQ1377" s="56"/>
      <c r="FR1377" s="56"/>
      <c r="FS1377" s="56"/>
      <c r="FT1377" s="56"/>
      <c r="FU1377" s="56"/>
      <c r="FV1377" s="56"/>
      <c r="FW1377" s="56"/>
      <c r="FX1377" s="56"/>
      <c r="FY1377" s="56"/>
      <c r="FZ1377" s="56"/>
      <c r="GA1377" s="56"/>
      <c r="GB1377" s="56"/>
      <c r="GC1377" s="56"/>
      <c r="GD1377" s="56"/>
      <c r="GE1377" s="56"/>
      <c r="GF1377" s="56"/>
      <c r="GG1377" s="56"/>
      <c r="GH1377" s="56"/>
      <c r="GI1377" s="56"/>
      <c r="GJ1377" s="56"/>
      <c r="GK1377" s="56"/>
      <c r="GL1377" s="56"/>
      <c r="GM1377" s="56"/>
      <c r="GN1377" s="56"/>
      <c r="GO1377" s="56"/>
      <c r="GP1377" s="56"/>
      <c r="GQ1377" s="56"/>
      <c r="GR1377" s="56"/>
      <c r="GS1377" s="56"/>
      <c r="GT1377" s="56"/>
      <c r="GU1377" s="56"/>
      <c r="GV1377" s="56"/>
      <c r="GW1377" s="56"/>
      <c r="GX1377" s="56"/>
      <c r="GY1377" s="56"/>
      <c r="GZ1377" s="56"/>
      <c r="HA1377" s="56"/>
      <c r="HB1377" s="56"/>
      <c r="HC1377" s="56"/>
      <c r="HD1377" s="56"/>
      <c r="HE1377" s="56"/>
      <c r="HF1377" s="56"/>
      <c r="HG1377" s="56"/>
      <c r="HH1377" s="56"/>
      <c r="HI1377" s="56"/>
      <c r="HJ1377" s="56"/>
      <c r="HK1377" s="56"/>
      <c r="HL1377" s="56"/>
      <c r="HM1377" s="56"/>
    </row>
    <row r="1378" spans="2:221" x14ac:dyDescent="0.25"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  <c r="BU1378" s="56"/>
      <c r="BV1378" s="56"/>
      <c r="BW1378" s="56"/>
      <c r="BX1378" s="56"/>
      <c r="BY1378" s="56"/>
      <c r="BZ1378" s="56"/>
      <c r="CA1378" s="56"/>
      <c r="CB1378" s="56"/>
      <c r="CC1378" s="56"/>
      <c r="CD1378" s="56"/>
      <c r="CE1378" s="56"/>
      <c r="CF1378" s="56"/>
      <c r="CG1378" s="56"/>
      <c r="CH1378" s="56"/>
      <c r="CI1378" s="56"/>
      <c r="CJ1378" s="56"/>
      <c r="CK1378" s="56"/>
      <c r="CL1378" s="56"/>
      <c r="CM1378" s="56"/>
      <c r="CN1378" s="56"/>
      <c r="CO1378" s="56"/>
      <c r="CP1378" s="56"/>
      <c r="CQ1378" s="56"/>
      <c r="CR1378" s="56"/>
      <c r="CS1378" s="56"/>
      <c r="CT1378" s="56"/>
      <c r="CU1378" s="56"/>
      <c r="CV1378" s="56"/>
      <c r="CW1378" s="56"/>
      <c r="CX1378" s="56"/>
      <c r="CY1378" s="56"/>
      <c r="CZ1378" s="56"/>
      <c r="DA1378" s="56"/>
      <c r="DB1378" s="56"/>
      <c r="DC1378" s="56"/>
      <c r="DD1378" s="56"/>
      <c r="DE1378" s="56"/>
      <c r="DF1378" s="56"/>
      <c r="DG1378" s="56"/>
      <c r="DH1378" s="56"/>
      <c r="DI1378" s="56"/>
      <c r="DJ1378" s="56"/>
      <c r="DK1378" s="56"/>
      <c r="DL1378" s="56"/>
      <c r="DM1378" s="56"/>
      <c r="DN1378" s="56"/>
      <c r="DO1378" s="56"/>
      <c r="DP1378" s="56"/>
      <c r="DQ1378" s="56"/>
      <c r="DR1378" s="56"/>
      <c r="DS1378" s="56"/>
      <c r="DT1378" s="56"/>
      <c r="DU1378" s="56"/>
      <c r="DV1378" s="56"/>
      <c r="DW1378" s="56"/>
      <c r="DX1378" s="56"/>
      <c r="DY1378" s="56"/>
      <c r="DZ1378" s="56"/>
      <c r="EA1378" s="56"/>
      <c r="EB1378" s="56"/>
      <c r="EC1378" s="56"/>
      <c r="ED1378" s="56"/>
      <c r="EE1378" s="56"/>
      <c r="EF1378" s="56"/>
      <c r="EG1378" s="56"/>
      <c r="EH1378" s="56"/>
      <c r="EI1378" s="56"/>
      <c r="EJ1378" s="56"/>
      <c r="EK1378" s="56"/>
      <c r="EL1378" s="56"/>
      <c r="EM1378" s="56"/>
      <c r="EN1378" s="56"/>
      <c r="EO1378" s="56"/>
      <c r="EP1378" s="56"/>
      <c r="EQ1378" s="56"/>
      <c r="ER1378" s="56"/>
      <c r="ES1378" s="56"/>
      <c r="ET1378" s="56"/>
      <c r="EU1378" s="56"/>
      <c r="EV1378" s="56"/>
      <c r="EW1378" s="56"/>
      <c r="EX1378" s="56"/>
      <c r="EY1378" s="56"/>
      <c r="EZ1378" s="56"/>
      <c r="FA1378" s="56"/>
      <c r="FB1378" s="56"/>
      <c r="FC1378" s="56"/>
      <c r="FD1378" s="56"/>
      <c r="FE1378" s="56"/>
      <c r="FF1378" s="56"/>
      <c r="FG1378" s="56"/>
      <c r="FH1378" s="56"/>
      <c r="FI1378" s="56"/>
      <c r="FJ1378" s="56"/>
      <c r="FK1378" s="56"/>
      <c r="FL1378" s="56"/>
      <c r="FM1378" s="56"/>
      <c r="FN1378" s="56"/>
      <c r="FO1378" s="56"/>
      <c r="FP1378" s="56"/>
      <c r="FQ1378" s="56"/>
      <c r="FR1378" s="56"/>
      <c r="FS1378" s="56"/>
      <c r="FT1378" s="56"/>
      <c r="FU1378" s="56"/>
      <c r="FV1378" s="56"/>
      <c r="FW1378" s="56"/>
      <c r="FX1378" s="56"/>
      <c r="FY1378" s="56"/>
      <c r="FZ1378" s="56"/>
      <c r="GA1378" s="56"/>
      <c r="GB1378" s="56"/>
      <c r="GC1378" s="56"/>
      <c r="GD1378" s="56"/>
      <c r="GE1378" s="56"/>
      <c r="GF1378" s="56"/>
      <c r="GG1378" s="56"/>
      <c r="GH1378" s="56"/>
      <c r="GI1378" s="56"/>
      <c r="GJ1378" s="56"/>
      <c r="GK1378" s="56"/>
      <c r="GL1378" s="56"/>
      <c r="GM1378" s="56"/>
      <c r="GN1378" s="56"/>
      <c r="GO1378" s="56"/>
      <c r="GP1378" s="56"/>
      <c r="GQ1378" s="56"/>
      <c r="GR1378" s="56"/>
      <c r="GS1378" s="56"/>
      <c r="GT1378" s="56"/>
      <c r="GU1378" s="56"/>
      <c r="GV1378" s="56"/>
      <c r="GW1378" s="56"/>
      <c r="GX1378" s="56"/>
      <c r="GY1378" s="56"/>
      <c r="GZ1378" s="56"/>
      <c r="HA1378" s="56"/>
      <c r="HB1378" s="56"/>
      <c r="HC1378" s="56"/>
      <c r="HD1378" s="56"/>
      <c r="HE1378" s="56"/>
      <c r="HF1378" s="56"/>
      <c r="HG1378" s="56"/>
      <c r="HH1378" s="56"/>
      <c r="HI1378" s="56"/>
      <c r="HJ1378" s="56"/>
      <c r="HK1378" s="56"/>
      <c r="HL1378" s="56"/>
      <c r="HM1378" s="56"/>
    </row>
    <row r="1379" spans="2:221" x14ac:dyDescent="0.25">
      <c r="B1379" s="56"/>
      <c r="C1379" s="56"/>
      <c r="D1379" s="56"/>
      <c r="E1379" s="56"/>
      <c r="F1379" s="56"/>
      <c r="G1379" s="56"/>
      <c r="H1379" s="56"/>
      <c r="I1379" s="56"/>
      <c r="J1379" s="56"/>
      <c r="K1379" s="56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  <c r="AY1379" s="56"/>
      <c r="AZ1379" s="56"/>
      <c r="BA1379" s="56"/>
      <c r="BB1379" s="56"/>
      <c r="BC1379" s="56"/>
      <c r="BD1379" s="56"/>
      <c r="BE1379" s="56"/>
      <c r="BF1379" s="56"/>
      <c r="BG1379" s="56"/>
      <c r="BH1379" s="56"/>
      <c r="BI1379" s="56"/>
      <c r="BJ1379" s="56"/>
      <c r="BK1379" s="56"/>
      <c r="BL1379" s="56"/>
      <c r="BM1379" s="56"/>
      <c r="BN1379" s="56"/>
      <c r="BO1379" s="56"/>
      <c r="BP1379" s="56"/>
      <c r="BQ1379" s="56"/>
      <c r="BR1379" s="56"/>
      <c r="BS1379" s="56"/>
      <c r="BT1379" s="56"/>
      <c r="BU1379" s="56"/>
      <c r="BV1379" s="56"/>
      <c r="BW1379" s="56"/>
      <c r="BX1379" s="56"/>
      <c r="BY1379" s="56"/>
      <c r="BZ1379" s="56"/>
      <c r="CA1379" s="56"/>
      <c r="CB1379" s="56"/>
      <c r="CC1379" s="56"/>
      <c r="CD1379" s="56"/>
      <c r="CE1379" s="56"/>
      <c r="CF1379" s="56"/>
      <c r="CG1379" s="56"/>
      <c r="CH1379" s="56"/>
      <c r="CI1379" s="56"/>
      <c r="CJ1379" s="56"/>
      <c r="CK1379" s="56"/>
      <c r="CL1379" s="56"/>
      <c r="CM1379" s="56"/>
      <c r="CN1379" s="56"/>
      <c r="CO1379" s="56"/>
      <c r="CP1379" s="56"/>
      <c r="CQ1379" s="56"/>
      <c r="CR1379" s="56"/>
      <c r="CS1379" s="56"/>
      <c r="CT1379" s="56"/>
      <c r="CU1379" s="56"/>
      <c r="CV1379" s="56"/>
      <c r="CW1379" s="56"/>
      <c r="CX1379" s="56"/>
      <c r="CY1379" s="56"/>
      <c r="CZ1379" s="56"/>
      <c r="DA1379" s="56"/>
      <c r="DB1379" s="56"/>
      <c r="DC1379" s="56"/>
      <c r="DD1379" s="56"/>
      <c r="DE1379" s="56"/>
      <c r="DF1379" s="56"/>
      <c r="DG1379" s="56"/>
      <c r="DH1379" s="56"/>
      <c r="DI1379" s="56"/>
      <c r="DJ1379" s="56"/>
      <c r="DK1379" s="56"/>
      <c r="DL1379" s="56"/>
      <c r="DM1379" s="56"/>
      <c r="DN1379" s="56"/>
      <c r="DO1379" s="56"/>
      <c r="DP1379" s="56"/>
      <c r="DQ1379" s="56"/>
      <c r="DR1379" s="56"/>
      <c r="DS1379" s="56"/>
      <c r="DT1379" s="56"/>
      <c r="DU1379" s="56"/>
      <c r="DV1379" s="56"/>
      <c r="DW1379" s="56"/>
      <c r="DX1379" s="56"/>
      <c r="DY1379" s="56"/>
      <c r="DZ1379" s="56"/>
      <c r="EA1379" s="56"/>
      <c r="EB1379" s="56"/>
      <c r="EC1379" s="56"/>
      <c r="ED1379" s="56"/>
      <c r="EE1379" s="56"/>
      <c r="EF1379" s="56"/>
      <c r="EG1379" s="56"/>
      <c r="EH1379" s="56"/>
      <c r="EI1379" s="56"/>
      <c r="EJ1379" s="56"/>
      <c r="EK1379" s="56"/>
      <c r="EL1379" s="56"/>
      <c r="EM1379" s="56"/>
      <c r="EN1379" s="56"/>
      <c r="EO1379" s="56"/>
      <c r="EP1379" s="56"/>
      <c r="EQ1379" s="56"/>
      <c r="ER1379" s="56"/>
      <c r="ES1379" s="56"/>
      <c r="ET1379" s="56"/>
      <c r="EU1379" s="56"/>
      <c r="EV1379" s="56"/>
      <c r="EW1379" s="56"/>
      <c r="EX1379" s="56"/>
      <c r="EY1379" s="56"/>
      <c r="EZ1379" s="56"/>
      <c r="FA1379" s="56"/>
      <c r="FB1379" s="56"/>
      <c r="FC1379" s="56"/>
      <c r="FD1379" s="56"/>
      <c r="FE1379" s="56"/>
      <c r="FF1379" s="56"/>
      <c r="FG1379" s="56"/>
      <c r="FH1379" s="56"/>
      <c r="FI1379" s="56"/>
      <c r="FJ1379" s="56"/>
      <c r="FK1379" s="56"/>
      <c r="FL1379" s="56"/>
      <c r="FM1379" s="56"/>
      <c r="FN1379" s="56"/>
      <c r="FO1379" s="56"/>
      <c r="FP1379" s="56"/>
      <c r="FQ1379" s="56"/>
      <c r="FR1379" s="56"/>
      <c r="FS1379" s="56"/>
      <c r="FT1379" s="56"/>
      <c r="FU1379" s="56"/>
      <c r="FV1379" s="56"/>
      <c r="FW1379" s="56"/>
      <c r="FX1379" s="56"/>
      <c r="FY1379" s="56"/>
      <c r="FZ1379" s="56"/>
      <c r="GA1379" s="56"/>
      <c r="GB1379" s="56"/>
      <c r="GC1379" s="56"/>
      <c r="GD1379" s="56"/>
      <c r="GE1379" s="56"/>
      <c r="GF1379" s="56"/>
      <c r="GG1379" s="56"/>
      <c r="GH1379" s="56"/>
      <c r="GI1379" s="56"/>
      <c r="GJ1379" s="56"/>
      <c r="GK1379" s="56"/>
      <c r="GL1379" s="56"/>
      <c r="GM1379" s="56"/>
      <c r="GN1379" s="56"/>
      <c r="GO1379" s="56"/>
      <c r="GP1379" s="56"/>
      <c r="GQ1379" s="56"/>
      <c r="GR1379" s="56"/>
      <c r="GS1379" s="56"/>
      <c r="GT1379" s="56"/>
      <c r="GU1379" s="56"/>
      <c r="GV1379" s="56"/>
      <c r="GW1379" s="56"/>
      <c r="GX1379" s="56"/>
      <c r="GY1379" s="56"/>
      <c r="GZ1379" s="56"/>
      <c r="HA1379" s="56"/>
      <c r="HB1379" s="56"/>
      <c r="HC1379" s="56"/>
      <c r="HD1379" s="56"/>
      <c r="HE1379" s="56"/>
      <c r="HF1379" s="56"/>
      <c r="HG1379" s="56"/>
      <c r="HH1379" s="56"/>
      <c r="HI1379" s="56"/>
      <c r="HJ1379" s="56"/>
      <c r="HK1379" s="56"/>
      <c r="HL1379" s="56"/>
      <c r="HM1379" s="56"/>
    </row>
    <row r="1380" spans="2:221" x14ac:dyDescent="0.25">
      <c r="B1380" s="56"/>
      <c r="C1380" s="56"/>
      <c r="D1380" s="56"/>
      <c r="E1380" s="56"/>
      <c r="F1380" s="56"/>
      <c r="G1380" s="56"/>
      <c r="H1380" s="56"/>
      <c r="I1380" s="56"/>
      <c r="J1380" s="56"/>
      <c r="K1380" s="56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/>
      <c r="BF1380" s="56"/>
      <c r="BG1380" s="56"/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  <c r="BU1380" s="56"/>
      <c r="BV1380" s="56"/>
      <c r="BW1380" s="56"/>
      <c r="BX1380" s="56"/>
      <c r="BY1380" s="56"/>
      <c r="BZ1380" s="56"/>
      <c r="CA1380" s="56"/>
      <c r="CB1380" s="56"/>
      <c r="CC1380" s="56"/>
      <c r="CD1380" s="56"/>
      <c r="CE1380" s="56"/>
      <c r="CF1380" s="56"/>
      <c r="CG1380" s="56"/>
      <c r="CH1380" s="56"/>
      <c r="CI1380" s="56"/>
      <c r="CJ1380" s="56"/>
      <c r="CK1380" s="56"/>
      <c r="CL1380" s="56"/>
      <c r="CM1380" s="56"/>
      <c r="CN1380" s="56"/>
      <c r="CO1380" s="56"/>
      <c r="CP1380" s="56"/>
      <c r="CQ1380" s="56"/>
      <c r="CR1380" s="56"/>
      <c r="CS1380" s="56"/>
      <c r="CT1380" s="56"/>
      <c r="CU1380" s="56"/>
      <c r="CV1380" s="56"/>
      <c r="CW1380" s="56"/>
      <c r="CX1380" s="56"/>
      <c r="CY1380" s="56"/>
      <c r="CZ1380" s="56"/>
      <c r="DA1380" s="56"/>
      <c r="DB1380" s="56"/>
      <c r="DC1380" s="56"/>
      <c r="DD1380" s="56"/>
      <c r="DE1380" s="56"/>
      <c r="DF1380" s="56"/>
      <c r="DG1380" s="56"/>
      <c r="DH1380" s="56"/>
      <c r="DI1380" s="56"/>
      <c r="DJ1380" s="56"/>
      <c r="DK1380" s="56"/>
      <c r="DL1380" s="56"/>
      <c r="DM1380" s="56"/>
      <c r="DN1380" s="56"/>
      <c r="DO1380" s="56"/>
      <c r="DP1380" s="56"/>
      <c r="DQ1380" s="56"/>
      <c r="DR1380" s="56"/>
      <c r="DS1380" s="56"/>
      <c r="DT1380" s="56"/>
      <c r="DU1380" s="56"/>
      <c r="DV1380" s="56"/>
      <c r="DW1380" s="56"/>
      <c r="DX1380" s="56"/>
      <c r="DY1380" s="56"/>
      <c r="DZ1380" s="56"/>
      <c r="EA1380" s="56"/>
      <c r="EB1380" s="56"/>
      <c r="EC1380" s="56"/>
      <c r="ED1380" s="56"/>
      <c r="EE1380" s="56"/>
      <c r="EF1380" s="56"/>
      <c r="EG1380" s="56"/>
      <c r="EH1380" s="56"/>
      <c r="EI1380" s="56"/>
      <c r="EJ1380" s="56"/>
      <c r="EK1380" s="56"/>
      <c r="EL1380" s="56"/>
      <c r="EM1380" s="56"/>
      <c r="EN1380" s="56"/>
      <c r="EO1380" s="56"/>
      <c r="EP1380" s="56"/>
      <c r="EQ1380" s="56"/>
      <c r="ER1380" s="56"/>
      <c r="ES1380" s="56"/>
      <c r="ET1380" s="56"/>
      <c r="EU1380" s="56"/>
      <c r="EV1380" s="56"/>
      <c r="EW1380" s="56"/>
      <c r="EX1380" s="56"/>
      <c r="EY1380" s="56"/>
      <c r="EZ1380" s="56"/>
      <c r="FA1380" s="56"/>
      <c r="FB1380" s="56"/>
      <c r="FC1380" s="56"/>
      <c r="FD1380" s="56"/>
      <c r="FE1380" s="56"/>
      <c r="FF1380" s="56"/>
      <c r="FG1380" s="56"/>
      <c r="FH1380" s="56"/>
      <c r="FI1380" s="56"/>
      <c r="FJ1380" s="56"/>
      <c r="FK1380" s="56"/>
      <c r="FL1380" s="56"/>
      <c r="FM1380" s="56"/>
      <c r="FN1380" s="56"/>
      <c r="FO1380" s="56"/>
      <c r="FP1380" s="56"/>
      <c r="FQ1380" s="56"/>
      <c r="FR1380" s="56"/>
      <c r="FS1380" s="56"/>
      <c r="FT1380" s="56"/>
      <c r="FU1380" s="56"/>
      <c r="FV1380" s="56"/>
      <c r="FW1380" s="56"/>
      <c r="FX1380" s="56"/>
      <c r="FY1380" s="56"/>
      <c r="FZ1380" s="56"/>
      <c r="GA1380" s="56"/>
      <c r="GB1380" s="56"/>
      <c r="GC1380" s="56"/>
      <c r="GD1380" s="56"/>
      <c r="GE1380" s="56"/>
      <c r="GF1380" s="56"/>
      <c r="GG1380" s="56"/>
      <c r="GH1380" s="56"/>
      <c r="GI1380" s="56"/>
      <c r="GJ1380" s="56"/>
      <c r="GK1380" s="56"/>
      <c r="GL1380" s="56"/>
      <c r="GM1380" s="56"/>
      <c r="GN1380" s="56"/>
      <c r="GO1380" s="56"/>
      <c r="GP1380" s="56"/>
      <c r="GQ1380" s="56"/>
      <c r="GR1380" s="56"/>
      <c r="GS1380" s="56"/>
      <c r="GT1380" s="56"/>
      <c r="GU1380" s="56"/>
      <c r="GV1380" s="56"/>
      <c r="GW1380" s="56"/>
      <c r="GX1380" s="56"/>
      <c r="GY1380" s="56"/>
      <c r="GZ1380" s="56"/>
      <c r="HA1380" s="56"/>
      <c r="HB1380" s="56"/>
      <c r="HC1380" s="56"/>
      <c r="HD1380" s="56"/>
      <c r="HE1380" s="56"/>
      <c r="HF1380" s="56"/>
      <c r="HG1380" s="56"/>
      <c r="HH1380" s="56"/>
      <c r="HI1380" s="56"/>
      <c r="HJ1380" s="56"/>
      <c r="HK1380" s="56"/>
      <c r="HL1380" s="56"/>
      <c r="HM1380" s="56"/>
    </row>
    <row r="1381" spans="2:221" x14ac:dyDescent="0.25">
      <c r="B1381" s="56"/>
      <c r="C1381" s="56"/>
      <c r="D1381" s="56"/>
      <c r="E1381" s="56"/>
      <c r="F1381" s="56"/>
      <c r="G1381" s="56"/>
      <c r="H1381" s="56"/>
      <c r="I1381" s="56"/>
      <c r="J1381" s="56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/>
      <c r="BF1381" s="56"/>
      <c r="BG1381" s="56"/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  <c r="BU1381" s="56"/>
      <c r="BV1381" s="56"/>
      <c r="BW1381" s="56"/>
      <c r="BX1381" s="56"/>
      <c r="BY1381" s="56"/>
      <c r="BZ1381" s="56"/>
      <c r="CA1381" s="56"/>
      <c r="CB1381" s="56"/>
      <c r="CC1381" s="56"/>
      <c r="CD1381" s="56"/>
      <c r="CE1381" s="56"/>
      <c r="CF1381" s="56"/>
      <c r="CG1381" s="56"/>
      <c r="CH1381" s="56"/>
      <c r="CI1381" s="56"/>
      <c r="CJ1381" s="56"/>
      <c r="CK1381" s="56"/>
      <c r="CL1381" s="56"/>
      <c r="CM1381" s="56"/>
      <c r="CN1381" s="56"/>
      <c r="CO1381" s="56"/>
      <c r="CP1381" s="56"/>
      <c r="CQ1381" s="56"/>
      <c r="CR1381" s="56"/>
      <c r="CS1381" s="56"/>
      <c r="CT1381" s="56"/>
      <c r="CU1381" s="56"/>
      <c r="CV1381" s="56"/>
      <c r="CW1381" s="56"/>
      <c r="CX1381" s="56"/>
      <c r="CY1381" s="56"/>
      <c r="CZ1381" s="56"/>
      <c r="DA1381" s="56"/>
      <c r="DB1381" s="56"/>
      <c r="DC1381" s="56"/>
      <c r="DD1381" s="56"/>
      <c r="DE1381" s="56"/>
      <c r="DF1381" s="56"/>
      <c r="DG1381" s="56"/>
      <c r="DH1381" s="56"/>
      <c r="DI1381" s="56"/>
      <c r="DJ1381" s="56"/>
      <c r="DK1381" s="56"/>
      <c r="DL1381" s="56"/>
      <c r="DM1381" s="56"/>
      <c r="DN1381" s="56"/>
      <c r="DO1381" s="56"/>
      <c r="DP1381" s="56"/>
      <c r="DQ1381" s="56"/>
      <c r="DR1381" s="56"/>
      <c r="DS1381" s="56"/>
      <c r="DT1381" s="56"/>
      <c r="DU1381" s="56"/>
      <c r="DV1381" s="56"/>
      <c r="DW1381" s="56"/>
      <c r="DX1381" s="56"/>
      <c r="DY1381" s="56"/>
      <c r="DZ1381" s="56"/>
      <c r="EA1381" s="56"/>
      <c r="EB1381" s="56"/>
      <c r="EC1381" s="56"/>
      <c r="ED1381" s="56"/>
      <c r="EE1381" s="56"/>
      <c r="EF1381" s="56"/>
      <c r="EG1381" s="56"/>
      <c r="EH1381" s="56"/>
      <c r="EI1381" s="56"/>
      <c r="EJ1381" s="56"/>
      <c r="EK1381" s="56"/>
      <c r="EL1381" s="56"/>
      <c r="EM1381" s="56"/>
      <c r="EN1381" s="56"/>
      <c r="EO1381" s="56"/>
      <c r="EP1381" s="56"/>
      <c r="EQ1381" s="56"/>
      <c r="ER1381" s="56"/>
      <c r="ES1381" s="56"/>
      <c r="ET1381" s="56"/>
      <c r="EU1381" s="56"/>
      <c r="EV1381" s="56"/>
      <c r="EW1381" s="56"/>
      <c r="EX1381" s="56"/>
      <c r="EY1381" s="56"/>
      <c r="EZ1381" s="56"/>
      <c r="FA1381" s="56"/>
      <c r="FB1381" s="56"/>
      <c r="FC1381" s="56"/>
      <c r="FD1381" s="56"/>
      <c r="FE1381" s="56"/>
      <c r="FF1381" s="56"/>
      <c r="FG1381" s="56"/>
      <c r="FH1381" s="56"/>
      <c r="FI1381" s="56"/>
      <c r="FJ1381" s="56"/>
      <c r="FK1381" s="56"/>
      <c r="FL1381" s="56"/>
      <c r="FM1381" s="56"/>
      <c r="FN1381" s="56"/>
      <c r="FO1381" s="56"/>
      <c r="FP1381" s="56"/>
      <c r="FQ1381" s="56"/>
      <c r="FR1381" s="56"/>
      <c r="FS1381" s="56"/>
      <c r="FT1381" s="56"/>
      <c r="FU1381" s="56"/>
      <c r="FV1381" s="56"/>
      <c r="FW1381" s="56"/>
      <c r="FX1381" s="56"/>
      <c r="FY1381" s="56"/>
      <c r="FZ1381" s="56"/>
      <c r="GA1381" s="56"/>
      <c r="GB1381" s="56"/>
      <c r="GC1381" s="56"/>
      <c r="GD1381" s="56"/>
      <c r="GE1381" s="56"/>
      <c r="GF1381" s="56"/>
      <c r="GG1381" s="56"/>
      <c r="GH1381" s="56"/>
      <c r="GI1381" s="56"/>
      <c r="GJ1381" s="56"/>
      <c r="GK1381" s="56"/>
      <c r="GL1381" s="56"/>
      <c r="GM1381" s="56"/>
      <c r="GN1381" s="56"/>
      <c r="GO1381" s="56"/>
      <c r="GP1381" s="56"/>
      <c r="GQ1381" s="56"/>
      <c r="GR1381" s="56"/>
      <c r="GS1381" s="56"/>
      <c r="GT1381" s="56"/>
      <c r="GU1381" s="56"/>
      <c r="GV1381" s="56"/>
      <c r="GW1381" s="56"/>
      <c r="GX1381" s="56"/>
      <c r="GY1381" s="56"/>
      <c r="GZ1381" s="56"/>
      <c r="HA1381" s="56"/>
      <c r="HB1381" s="56"/>
      <c r="HC1381" s="56"/>
      <c r="HD1381" s="56"/>
      <c r="HE1381" s="56"/>
      <c r="HF1381" s="56"/>
      <c r="HG1381" s="56"/>
      <c r="HH1381" s="56"/>
      <c r="HI1381" s="56"/>
      <c r="HJ1381" s="56"/>
      <c r="HK1381" s="56"/>
      <c r="HL1381" s="56"/>
      <c r="HM1381" s="56"/>
    </row>
    <row r="1382" spans="2:221" x14ac:dyDescent="0.25">
      <c r="B1382" s="56"/>
      <c r="C1382" s="56"/>
      <c r="D1382" s="56"/>
      <c r="E1382" s="56"/>
      <c r="F1382" s="56"/>
      <c r="G1382" s="56"/>
      <c r="H1382" s="56"/>
      <c r="I1382" s="56"/>
      <c r="J1382" s="56"/>
      <c r="K1382" s="56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  <c r="AV1382" s="56"/>
      <c r="AW1382" s="56"/>
      <c r="AX1382" s="56"/>
      <c r="AY1382" s="56"/>
      <c r="AZ1382" s="56"/>
      <c r="BA1382" s="56"/>
      <c r="BB1382" s="56"/>
      <c r="BC1382" s="56"/>
      <c r="BD1382" s="56"/>
      <c r="BE1382" s="56"/>
      <c r="BF1382" s="56"/>
      <c r="BG1382" s="56"/>
      <c r="BH1382" s="56"/>
      <c r="BI1382" s="56"/>
      <c r="BJ1382" s="56"/>
      <c r="BK1382" s="56"/>
      <c r="BL1382" s="56"/>
      <c r="BM1382" s="56"/>
      <c r="BN1382" s="56"/>
      <c r="BO1382" s="56"/>
      <c r="BP1382" s="56"/>
      <c r="BQ1382" s="56"/>
      <c r="BR1382" s="56"/>
      <c r="BS1382" s="56"/>
      <c r="BT1382" s="56"/>
      <c r="BU1382" s="56"/>
      <c r="BV1382" s="56"/>
      <c r="BW1382" s="56"/>
      <c r="BX1382" s="56"/>
      <c r="BY1382" s="56"/>
      <c r="BZ1382" s="56"/>
      <c r="CA1382" s="56"/>
      <c r="CB1382" s="56"/>
      <c r="CC1382" s="56"/>
      <c r="CD1382" s="56"/>
      <c r="CE1382" s="56"/>
      <c r="CF1382" s="56"/>
      <c r="CG1382" s="56"/>
      <c r="CH1382" s="56"/>
      <c r="CI1382" s="56"/>
      <c r="CJ1382" s="56"/>
      <c r="CK1382" s="56"/>
      <c r="CL1382" s="56"/>
      <c r="CM1382" s="56"/>
      <c r="CN1382" s="56"/>
      <c r="CO1382" s="56"/>
      <c r="CP1382" s="56"/>
      <c r="CQ1382" s="56"/>
      <c r="CR1382" s="56"/>
      <c r="CS1382" s="56"/>
      <c r="CT1382" s="56"/>
      <c r="CU1382" s="56"/>
      <c r="CV1382" s="56"/>
      <c r="CW1382" s="56"/>
      <c r="CX1382" s="56"/>
      <c r="CY1382" s="56"/>
      <c r="CZ1382" s="56"/>
      <c r="DA1382" s="56"/>
      <c r="DB1382" s="56"/>
      <c r="DC1382" s="56"/>
      <c r="DD1382" s="56"/>
      <c r="DE1382" s="56"/>
      <c r="DF1382" s="56"/>
      <c r="DG1382" s="56"/>
      <c r="DH1382" s="56"/>
      <c r="DI1382" s="56"/>
      <c r="DJ1382" s="56"/>
      <c r="DK1382" s="56"/>
      <c r="DL1382" s="56"/>
      <c r="DM1382" s="56"/>
      <c r="DN1382" s="56"/>
      <c r="DO1382" s="56"/>
      <c r="DP1382" s="56"/>
      <c r="DQ1382" s="56"/>
      <c r="DR1382" s="56"/>
      <c r="DS1382" s="56"/>
      <c r="DT1382" s="56"/>
      <c r="DU1382" s="56"/>
      <c r="DV1382" s="56"/>
      <c r="DW1382" s="56"/>
      <c r="DX1382" s="56"/>
      <c r="DY1382" s="56"/>
      <c r="DZ1382" s="56"/>
      <c r="EA1382" s="56"/>
      <c r="EB1382" s="56"/>
      <c r="EC1382" s="56"/>
      <c r="ED1382" s="56"/>
      <c r="EE1382" s="56"/>
      <c r="EF1382" s="56"/>
      <c r="EG1382" s="56"/>
      <c r="EH1382" s="56"/>
      <c r="EI1382" s="56"/>
      <c r="EJ1382" s="56"/>
      <c r="EK1382" s="56"/>
      <c r="EL1382" s="56"/>
      <c r="EM1382" s="56"/>
      <c r="EN1382" s="56"/>
      <c r="EO1382" s="56"/>
      <c r="EP1382" s="56"/>
      <c r="EQ1382" s="56"/>
      <c r="ER1382" s="56"/>
      <c r="ES1382" s="56"/>
      <c r="ET1382" s="56"/>
      <c r="EU1382" s="56"/>
      <c r="EV1382" s="56"/>
      <c r="EW1382" s="56"/>
      <c r="EX1382" s="56"/>
      <c r="EY1382" s="56"/>
      <c r="EZ1382" s="56"/>
      <c r="FA1382" s="56"/>
      <c r="FB1382" s="56"/>
      <c r="FC1382" s="56"/>
      <c r="FD1382" s="56"/>
      <c r="FE1382" s="56"/>
      <c r="FF1382" s="56"/>
      <c r="FG1382" s="56"/>
      <c r="FH1382" s="56"/>
      <c r="FI1382" s="56"/>
      <c r="FJ1382" s="56"/>
      <c r="FK1382" s="56"/>
      <c r="FL1382" s="56"/>
      <c r="FM1382" s="56"/>
      <c r="FN1382" s="56"/>
      <c r="FO1382" s="56"/>
      <c r="FP1382" s="56"/>
      <c r="FQ1382" s="56"/>
      <c r="FR1382" s="56"/>
      <c r="FS1382" s="56"/>
      <c r="FT1382" s="56"/>
      <c r="FU1382" s="56"/>
      <c r="FV1382" s="56"/>
      <c r="FW1382" s="56"/>
      <c r="FX1382" s="56"/>
      <c r="FY1382" s="56"/>
      <c r="FZ1382" s="56"/>
      <c r="GA1382" s="56"/>
      <c r="GB1382" s="56"/>
      <c r="GC1382" s="56"/>
      <c r="GD1382" s="56"/>
      <c r="GE1382" s="56"/>
      <c r="GF1382" s="56"/>
      <c r="GG1382" s="56"/>
      <c r="GH1382" s="56"/>
      <c r="GI1382" s="56"/>
      <c r="GJ1382" s="56"/>
      <c r="GK1382" s="56"/>
      <c r="GL1382" s="56"/>
      <c r="GM1382" s="56"/>
      <c r="GN1382" s="56"/>
      <c r="GO1382" s="56"/>
      <c r="GP1382" s="56"/>
      <c r="GQ1382" s="56"/>
      <c r="GR1382" s="56"/>
      <c r="GS1382" s="56"/>
      <c r="GT1382" s="56"/>
      <c r="GU1382" s="56"/>
      <c r="GV1382" s="56"/>
      <c r="GW1382" s="56"/>
      <c r="GX1382" s="56"/>
      <c r="GY1382" s="56"/>
      <c r="GZ1382" s="56"/>
      <c r="HA1382" s="56"/>
      <c r="HB1382" s="56"/>
      <c r="HC1382" s="56"/>
      <c r="HD1382" s="56"/>
      <c r="HE1382" s="56"/>
      <c r="HF1382" s="56"/>
      <c r="HG1382" s="56"/>
      <c r="HH1382" s="56"/>
      <c r="HI1382" s="56"/>
      <c r="HJ1382" s="56"/>
      <c r="HK1382" s="56"/>
      <c r="HL1382" s="56"/>
      <c r="HM1382" s="56"/>
    </row>
    <row r="1383" spans="2:221" x14ac:dyDescent="0.25">
      <c r="B1383" s="56"/>
      <c r="C1383" s="56"/>
      <c r="D1383" s="56"/>
      <c r="E1383" s="56"/>
      <c r="F1383" s="56"/>
      <c r="G1383" s="56"/>
      <c r="H1383" s="56"/>
      <c r="I1383" s="56"/>
      <c r="J1383" s="56"/>
      <c r="K1383" s="56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/>
      <c r="BF1383" s="56"/>
      <c r="BG1383" s="56"/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  <c r="BU1383" s="56"/>
      <c r="BV1383" s="56"/>
      <c r="BW1383" s="56"/>
      <c r="BX1383" s="56"/>
      <c r="BY1383" s="56"/>
      <c r="BZ1383" s="56"/>
      <c r="CA1383" s="56"/>
      <c r="CB1383" s="56"/>
      <c r="CC1383" s="56"/>
      <c r="CD1383" s="56"/>
      <c r="CE1383" s="56"/>
      <c r="CF1383" s="56"/>
      <c r="CG1383" s="56"/>
      <c r="CH1383" s="56"/>
      <c r="CI1383" s="56"/>
      <c r="CJ1383" s="56"/>
      <c r="CK1383" s="56"/>
      <c r="CL1383" s="56"/>
      <c r="CM1383" s="56"/>
      <c r="CN1383" s="56"/>
      <c r="CO1383" s="56"/>
      <c r="CP1383" s="56"/>
      <c r="CQ1383" s="56"/>
      <c r="CR1383" s="56"/>
      <c r="CS1383" s="56"/>
      <c r="CT1383" s="56"/>
      <c r="CU1383" s="56"/>
      <c r="CV1383" s="56"/>
      <c r="CW1383" s="56"/>
      <c r="CX1383" s="56"/>
      <c r="CY1383" s="56"/>
      <c r="CZ1383" s="56"/>
      <c r="DA1383" s="56"/>
      <c r="DB1383" s="56"/>
      <c r="DC1383" s="56"/>
      <c r="DD1383" s="56"/>
      <c r="DE1383" s="56"/>
      <c r="DF1383" s="56"/>
      <c r="DG1383" s="56"/>
      <c r="DH1383" s="56"/>
      <c r="DI1383" s="56"/>
      <c r="DJ1383" s="56"/>
      <c r="DK1383" s="56"/>
      <c r="DL1383" s="56"/>
      <c r="DM1383" s="56"/>
      <c r="DN1383" s="56"/>
      <c r="DO1383" s="56"/>
      <c r="DP1383" s="56"/>
      <c r="DQ1383" s="56"/>
      <c r="DR1383" s="56"/>
      <c r="DS1383" s="56"/>
      <c r="DT1383" s="56"/>
      <c r="DU1383" s="56"/>
      <c r="DV1383" s="56"/>
      <c r="DW1383" s="56"/>
      <c r="DX1383" s="56"/>
      <c r="DY1383" s="56"/>
      <c r="DZ1383" s="56"/>
      <c r="EA1383" s="56"/>
      <c r="EB1383" s="56"/>
      <c r="EC1383" s="56"/>
      <c r="ED1383" s="56"/>
      <c r="EE1383" s="56"/>
      <c r="EF1383" s="56"/>
      <c r="EG1383" s="56"/>
      <c r="EH1383" s="56"/>
      <c r="EI1383" s="56"/>
      <c r="EJ1383" s="56"/>
      <c r="EK1383" s="56"/>
      <c r="EL1383" s="56"/>
      <c r="EM1383" s="56"/>
      <c r="EN1383" s="56"/>
      <c r="EO1383" s="56"/>
      <c r="EP1383" s="56"/>
      <c r="EQ1383" s="56"/>
      <c r="ER1383" s="56"/>
      <c r="ES1383" s="56"/>
      <c r="ET1383" s="56"/>
      <c r="EU1383" s="56"/>
      <c r="EV1383" s="56"/>
      <c r="EW1383" s="56"/>
      <c r="EX1383" s="56"/>
      <c r="EY1383" s="56"/>
      <c r="EZ1383" s="56"/>
      <c r="FA1383" s="56"/>
      <c r="FB1383" s="56"/>
      <c r="FC1383" s="56"/>
      <c r="FD1383" s="56"/>
      <c r="FE1383" s="56"/>
      <c r="FF1383" s="56"/>
      <c r="FG1383" s="56"/>
      <c r="FH1383" s="56"/>
      <c r="FI1383" s="56"/>
      <c r="FJ1383" s="56"/>
      <c r="FK1383" s="56"/>
      <c r="FL1383" s="56"/>
      <c r="FM1383" s="56"/>
      <c r="FN1383" s="56"/>
      <c r="FO1383" s="56"/>
      <c r="FP1383" s="56"/>
      <c r="FQ1383" s="56"/>
      <c r="FR1383" s="56"/>
      <c r="FS1383" s="56"/>
      <c r="FT1383" s="56"/>
      <c r="FU1383" s="56"/>
      <c r="FV1383" s="56"/>
      <c r="FW1383" s="56"/>
      <c r="FX1383" s="56"/>
      <c r="FY1383" s="56"/>
      <c r="FZ1383" s="56"/>
      <c r="GA1383" s="56"/>
      <c r="GB1383" s="56"/>
      <c r="GC1383" s="56"/>
      <c r="GD1383" s="56"/>
      <c r="GE1383" s="56"/>
      <c r="GF1383" s="56"/>
      <c r="GG1383" s="56"/>
      <c r="GH1383" s="56"/>
      <c r="GI1383" s="56"/>
      <c r="GJ1383" s="56"/>
      <c r="GK1383" s="56"/>
      <c r="GL1383" s="56"/>
      <c r="GM1383" s="56"/>
      <c r="GN1383" s="56"/>
      <c r="GO1383" s="56"/>
      <c r="GP1383" s="56"/>
      <c r="GQ1383" s="56"/>
      <c r="GR1383" s="56"/>
      <c r="GS1383" s="56"/>
      <c r="GT1383" s="56"/>
      <c r="GU1383" s="56"/>
      <c r="GV1383" s="56"/>
      <c r="GW1383" s="56"/>
      <c r="GX1383" s="56"/>
      <c r="GY1383" s="56"/>
      <c r="GZ1383" s="56"/>
      <c r="HA1383" s="56"/>
      <c r="HB1383" s="56"/>
      <c r="HC1383" s="56"/>
      <c r="HD1383" s="56"/>
      <c r="HE1383" s="56"/>
      <c r="HF1383" s="56"/>
      <c r="HG1383" s="56"/>
      <c r="HH1383" s="56"/>
      <c r="HI1383" s="56"/>
      <c r="HJ1383" s="56"/>
      <c r="HK1383" s="56"/>
      <c r="HL1383" s="56"/>
      <c r="HM1383" s="56"/>
    </row>
    <row r="1384" spans="2:221" x14ac:dyDescent="0.25">
      <c r="B1384" s="56"/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/>
      <c r="BF1384" s="56"/>
      <c r="BG1384" s="56"/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  <c r="BU1384" s="56"/>
      <c r="BV1384" s="56"/>
      <c r="BW1384" s="56"/>
      <c r="BX1384" s="56"/>
      <c r="BY1384" s="56"/>
      <c r="BZ1384" s="56"/>
      <c r="CA1384" s="56"/>
      <c r="CB1384" s="56"/>
      <c r="CC1384" s="56"/>
      <c r="CD1384" s="56"/>
      <c r="CE1384" s="56"/>
      <c r="CF1384" s="56"/>
      <c r="CG1384" s="56"/>
      <c r="CH1384" s="56"/>
      <c r="CI1384" s="56"/>
      <c r="CJ1384" s="56"/>
      <c r="CK1384" s="56"/>
      <c r="CL1384" s="56"/>
      <c r="CM1384" s="56"/>
      <c r="CN1384" s="56"/>
      <c r="CO1384" s="56"/>
      <c r="CP1384" s="56"/>
      <c r="CQ1384" s="56"/>
      <c r="CR1384" s="56"/>
      <c r="CS1384" s="56"/>
      <c r="CT1384" s="56"/>
      <c r="CU1384" s="56"/>
      <c r="CV1384" s="56"/>
      <c r="CW1384" s="56"/>
      <c r="CX1384" s="56"/>
      <c r="CY1384" s="56"/>
      <c r="CZ1384" s="56"/>
      <c r="DA1384" s="56"/>
      <c r="DB1384" s="56"/>
      <c r="DC1384" s="56"/>
      <c r="DD1384" s="56"/>
      <c r="DE1384" s="56"/>
      <c r="DF1384" s="56"/>
      <c r="DG1384" s="56"/>
      <c r="DH1384" s="56"/>
      <c r="DI1384" s="56"/>
      <c r="DJ1384" s="56"/>
      <c r="DK1384" s="56"/>
      <c r="DL1384" s="56"/>
      <c r="DM1384" s="56"/>
      <c r="DN1384" s="56"/>
      <c r="DO1384" s="56"/>
      <c r="DP1384" s="56"/>
      <c r="DQ1384" s="56"/>
      <c r="DR1384" s="56"/>
      <c r="DS1384" s="56"/>
      <c r="DT1384" s="56"/>
      <c r="DU1384" s="56"/>
      <c r="DV1384" s="56"/>
      <c r="DW1384" s="56"/>
      <c r="DX1384" s="56"/>
      <c r="DY1384" s="56"/>
      <c r="DZ1384" s="56"/>
      <c r="EA1384" s="56"/>
      <c r="EB1384" s="56"/>
      <c r="EC1384" s="56"/>
      <c r="ED1384" s="56"/>
      <c r="EE1384" s="56"/>
      <c r="EF1384" s="56"/>
      <c r="EG1384" s="56"/>
      <c r="EH1384" s="56"/>
      <c r="EI1384" s="56"/>
      <c r="EJ1384" s="56"/>
      <c r="EK1384" s="56"/>
      <c r="EL1384" s="56"/>
      <c r="EM1384" s="56"/>
      <c r="EN1384" s="56"/>
      <c r="EO1384" s="56"/>
      <c r="EP1384" s="56"/>
      <c r="EQ1384" s="56"/>
      <c r="ER1384" s="56"/>
      <c r="ES1384" s="56"/>
      <c r="ET1384" s="56"/>
      <c r="EU1384" s="56"/>
      <c r="EV1384" s="56"/>
      <c r="EW1384" s="56"/>
      <c r="EX1384" s="56"/>
      <c r="EY1384" s="56"/>
      <c r="EZ1384" s="56"/>
      <c r="FA1384" s="56"/>
      <c r="FB1384" s="56"/>
      <c r="FC1384" s="56"/>
      <c r="FD1384" s="56"/>
      <c r="FE1384" s="56"/>
      <c r="FF1384" s="56"/>
      <c r="FG1384" s="56"/>
      <c r="FH1384" s="56"/>
      <c r="FI1384" s="56"/>
      <c r="FJ1384" s="56"/>
      <c r="FK1384" s="56"/>
      <c r="FL1384" s="56"/>
      <c r="FM1384" s="56"/>
      <c r="FN1384" s="56"/>
      <c r="FO1384" s="56"/>
      <c r="FP1384" s="56"/>
      <c r="FQ1384" s="56"/>
      <c r="FR1384" s="56"/>
      <c r="FS1384" s="56"/>
      <c r="FT1384" s="56"/>
      <c r="FU1384" s="56"/>
      <c r="FV1384" s="56"/>
      <c r="FW1384" s="56"/>
      <c r="FX1384" s="56"/>
      <c r="FY1384" s="56"/>
      <c r="FZ1384" s="56"/>
      <c r="GA1384" s="56"/>
      <c r="GB1384" s="56"/>
      <c r="GC1384" s="56"/>
      <c r="GD1384" s="56"/>
      <c r="GE1384" s="56"/>
      <c r="GF1384" s="56"/>
      <c r="GG1384" s="56"/>
      <c r="GH1384" s="56"/>
      <c r="GI1384" s="56"/>
      <c r="GJ1384" s="56"/>
      <c r="GK1384" s="56"/>
      <c r="GL1384" s="56"/>
      <c r="GM1384" s="56"/>
      <c r="GN1384" s="56"/>
      <c r="GO1384" s="56"/>
      <c r="GP1384" s="56"/>
      <c r="GQ1384" s="56"/>
      <c r="GR1384" s="56"/>
      <c r="GS1384" s="56"/>
      <c r="GT1384" s="56"/>
      <c r="GU1384" s="56"/>
      <c r="GV1384" s="56"/>
      <c r="GW1384" s="56"/>
      <c r="GX1384" s="56"/>
      <c r="GY1384" s="56"/>
      <c r="GZ1384" s="56"/>
      <c r="HA1384" s="56"/>
      <c r="HB1384" s="56"/>
      <c r="HC1384" s="56"/>
      <c r="HD1384" s="56"/>
      <c r="HE1384" s="56"/>
      <c r="HF1384" s="56"/>
      <c r="HG1384" s="56"/>
      <c r="HH1384" s="56"/>
      <c r="HI1384" s="56"/>
      <c r="HJ1384" s="56"/>
      <c r="HK1384" s="56"/>
      <c r="HL1384" s="56"/>
      <c r="HM1384" s="56"/>
    </row>
    <row r="1385" spans="2:221" x14ac:dyDescent="0.25">
      <c r="B1385" s="56"/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  <c r="BU1385" s="56"/>
      <c r="BV1385" s="56"/>
      <c r="BW1385" s="56"/>
      <c r="BX1385" s="56"/>
      <c r="BY1385" s="56"/>
      <c r="BZ1385" s="56"/>
      <c r="CA1385" s="56"/>
      <c r="CB1385" s="56"/>
      <c r="CC1385" s="56"/>
      <c r="CD1385" s="56"/>
      <c r="CE1385" s="56"/>
      <c r="CF1385" s="56"/>
      <c r="CG1385" s="56"/>
      <c r="CH1385" s="56"/>
      <c r="CI1385" s="56"/>
      <c r="CJ1385" s="56"/>
      <c r="CK1385" s="56"/>
      <c r="CL1385" s="56"/>
      <c r="CM1385" s="56"/>
      <c r="CN1385" s="56"/>
      <c r="CO1385" s="56"/>
      <c r="CP1385" s="56"/>
      <c r="CQ1385" s="56"/>
      <c r="CR1385" s="56"/>
      <c r="CS1385" s="56"/>
      <c r="CT1385" s="56"/>
      <c r="CU1385" s="56"/>
      <c r="CV1385" s="56"/>
      <c r="CW1385" s="56"/>
      <c r="CX1385" s="56"/>
      <c r="CY1385" s="56"/>
      <c r="CZ1385" s="56"/>
      <c r="DA1385" s="56"/>
      <c r="DB1385" s="56"/>
      <c r="DC1385" s="56"/>
      <c r="DD1385" s="56"/>
      <c r="DE1385" s="56"/>
      <c r="DF1385" s="56"/>
      <c r="DG1385" s="56"/>
      <c r="DH1385" s="56"/>
      <c r="DI1385" s="56"/>
      <c r="DJ1385" s="56"/>
      <c r="DK1385" s="56"/>
      <c r="DL1385" s="56"/>
      <c r="DM1385" s="56"/>
      <c r="DN1385" s="56"/>
      <c r="DO1385" s="56"/>
      <c r="DP1385" s="56"/>
      <c r="DQ1385" s="56"/>
      <c r="DR1385" s="56"/>
      <c r="DS1385" s="56"/>
      <c r="DT1385" s="56"/>
      <c r="DU1385" s="56"/>
      <c r="DV1385" s="56"/>
      <c r="DW1385" s="56"/>
      <c r="DX1385" s="56"/>
      <c r="DY1385" s="56"/>
      <c r="DZ1385" s="56"/>
      <c r="EA1385" s="56"/>
      <c r="EB1385" s="56"/>
      <c r="EC1385" s="56"/>
      <c r="ED1385" s="56"/>
      <c r="EE1385" s="56"/>
      <c r="EF1385" s="56"/>
      <c r="EG1385" s="56"/>
      <c r="EH1385" s="56"/>
      <c r="EI1385" s="56"/>
      <c r="EJ1385" s="56"/>
      <c r="EK1385" s="56"/>
      <c r="EL1385" s="56"/>
      <c r="EM1385" s="56"/>
      <c r="EN1385" s="56"/>
      <c r="EO1385" s="56"/>
      <c r="EP1385" s="56"/>
      <c r="EQ1385" s="56"/>
      <c r="ER1385" s="56"/>
      <c r="ES1385" s="56"/>
      <c r="ET1385" s="56"/>
      <c r="EU1385" s="56"/>
      <c r="EV1385" s="56"/>
      <c r="EW1385" s="56"/>
      <c r="EX1385" s="56"/>
      <c r="EY1385" s="56"/>
      <c r="EZ1385" s="56"/>
      <c r="FA1385" s="56"/>
      <c r="FB1385" s="56"/>
      <c r="FC1385" s="56"/>
      <c r="FD1385" s="56"/>
      <c r="FE1385" s="56"/>
      <c r="FF1385" s="56"/>
      <c r="FG1385" s="56"/>
      <c r="FH1385" s="56"/>
      <c r="FI1385" s="56"/>
      <c r="FJ1385" s="56"/>
      <c r="FK1385" s="56"/>
      <c r="FL1385" s="56"/>
      <c r="FM1385" s="56"/>
      <c r="FN1385" s="56"/>
      <c r="FO1385" s="56"/>
      <c r="FP1385" s="56"/>
      <c r="FQ1385" s="56"/>
      <c r="FR1385" s="56"/>
      <c r="FS1385" s="56"/>
      <c r="FT1385" s="56"/>
      <c r="FU1385" s="56"/>
      <c r="FV1385" s="56"/>
      <c r="FW1385" s="56"/>
      <c r="FX1385" s="56"/>
      <c r="FY1385" s="56"/>
      <c r="FZ1385" s="56"/>
      <c r="GA1385" s="56"/>
      <c r="GB1385" s="56"/>
      <c r="GC1385" s="56"/>
      <c r="GD1385" s="56"/>
      <c r="GE1385" s="56"/>
      <c r="GF1385" s="56"/>
      <c r="GG1385" s="56"/>
      <c r="GH1385" s="56"/>
      <c r="GI1385" s="56"/>
      <c r="GJ1385" s="56"/>
      <c r="GK1385" s="56"/>
      <c r="GL1385" s="56"/>
      <c r="GM1385" s="56"/>
      <c r="GN1385" s="56"/>
      <c r="GO1385" s="56"/>
      <c r="GP1385" s="56"/>
      <c r="GQ1385" s="56"/>
      <c r="GR1385" s="56"/>
      <c r="GS1385" s="56"/>
      <c r="GT1385" s="56"/>
      <c r="GU1385" s="56"/>
      <c r="GV1385" s="56"/>
      <c r="GW1385" s="56"/>
      <c r="GX1385" s="56"/>
      <c r="GY1385" s="56"/>
      <c r="GZ1385" s="56"/>
      <c r="HA1385" s="56"/>
      <c r="HB1385" s="56"/>
      <c r="HC1385" s="56"/>
      <c r="HD1385" s="56"/>
      <c r="HE1385" s="56"/>
      <c r="HF1385" s="56"/>
      <c r="HG1385" s="56"/>
      <c r="HH1385" s="56"/>
      <c r="HI1385" s="56"/>
      <c r="HJ1385" s="56"/>
      <c r="HK1385" s="56"/>
      <c r="HL1385" s="56"/>
      <c r="HM1385" s="56"/>
    </row>
    <row r="1386" spans="2:221" x14ac:dyDescent="0.25">
      <c r="B1386" s="56"/>
      <c r="C1386" s="56"/>
      <c r="D1386" s="56"/>
      <c r="E1386" s="56"/>
      <c r="F1386" s="56"/>
      <c r="G1386" s="56"/>
      <c r="H1386" s="56"/>
      <c r="I1386" s="56"/>
      <c r="J1386" s="56"/>
      <c r="K1386" s="56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  <c r="BU1386" s="56"/>
      <c r="BV1386" s="56"/>
      <c r="BW1386" s="56"/>
      <c r="BX1386" s="56"/>
      <c r="BY1386" s="56"/>
      <c r="BZ1386" s="56"/>
      <c r="CA1386" s="56"/>
      <c r="CB1386" s="56"/>
      <c r="CC1386" s="56"/>
      <c r="CD1386" s="56"/>
      <c r="CE1386" s="56"/>
      <c r="CF1386" s="56"/>
      <c r="CG1386" s="56"/>
      <c r="CH1386" s="56"/>
      <c r="CI1386" s="56"/>
      <c r="CJ1386" s="56"/>
      <c r="CK1386" s="56"/>
      <c r="CL1386" s="56"/>
      <c r="CM1386" s="56"/>
      <c r="CN1386" s="56"/>
      <c r="CO1386" s="56"/>
      <c r="CP1386" s="56"/>
      <c r="CQ1386" s="56"/>
      <c r="CR1386" s="56"/>
      <c r="CS1386" s="56"/>
      <c r="CT1386" s="56"/>
      <c r="CU1386" s="56"/>
      <c r="CV1386" s="56"/>
      <c r="CW1386" s="56"/>
      <c r="CX1386" s="56"/>
      <c r="CY1386" s="56"/>
      <c r="CZ1386" s="56"/>
      <c r="DA1386" s="56"/>
      <c r="DB1386" s="56"/>
      <c r="DC1386" s="56"/>
      <c r="DD1386" s="56"/>
      <c r="DE1386" s="56"/>
      <c r="DF1386" s="56"/>
      <c r="DG1386" s="56"/>
      <c r="DH1386" s="56"/>
      <c r="DI1386" s="56"/>
      <c r="DJ1386" s="56"/>
      <c r="DK1386" s="56"/>
      <c r="DL1386" s="56"/>
      <c r="DM1386" s="56"/>
      <c r="DN1386" s="56"/>
      <c r="DO1386" s="56"/>
      <c r="DP1386" s="56"/>
      <c r="DQ1386" s="56"/>
      <c r="DR1386" s="56"/>
      <c r="DS1386" s="56"/>
      <c r="DT1386" s="56"/>
      <c r="DU1386" s="56"/>
      <c r="DV1386" s="56"/>
      <c r="DW1386" s="56"/>
      <c r="DX1386" s="56"/>
      <c r="DY1386" s="56"/>
      <c r="DZ1386" s="56"/>
      <c r="EA1386" s="56"/>
      <c r="EB1386" s="56"/>
      <c r="EC1386" s="56"/>
      <c r="ED1386" s="56"/>
      <c r="EE1386" s="56"/>
      <c r="EF1386" s="56"/>
      <c r="EG1386" s="56"/>
      <c r="EH1386" s="56"/>
      <c r="EI1386" s="56"/>
      <c r="EJ1386" s="56"/>
      <c r="EK1386" s="56"/>
      <c r="EL1386" s="56"/>
      <c r="EM1386" s="56"/>
      <c r="EN1386" s="56"/>
      <c r="EO1386" s="56"/>
      <c r="EP1386" s="56"/>
      <c r="EQ1386" s="56"/>
      <c r="ER1386" s="56"/>
      <c r="ES1386" s="56"/>
      <c r="ET1386" s="56"/>
      <c r="EU1386" s="56"/>
      <c r="EV1386" s="56"/>
      <c r="EW1386" s="56"/>
      <c r="EX1386" s="56"/>
      <c r="EY1386" s="56"/>
      <c r="EZ1386" s="56"/>
      <c r="FA1386" s="56"/>
      <c r="FB1386" s="56"/>
      <c r="FC1386" s="56"/>
      <c r="FD1386" s="56"/>
      <c r="FE1386" s="56"/>
      <c r="FF1386" s="56"/>
      <c r="FG1386" s="56"/>
      <c r="FH1386" s="56"/>
      <c r="FI1386" s="56"/>
      <c r="FJ1386" s="56"/>
      <c r="FK1386" s="56"/>
      <c r="FL1386" s="56"/>
      <c r="FM1386" s="56"/>
      <c r="FN1386" s="56"/>
      <c r="FO1386" s="56"/>
      <c r="FP1386" s="56"/>
      <c r="FQ1386" s="56"/>
      <c r="FR1386" s="56"/>
      <c r="FS1386" s="56"/>
      <c r="FT1386" s="56"/>
      <c r="FU1386" s="56"/>
      <c r="FV1386" s="56"/>
      <c r="FW1386" s="56"/>
      <c r="FX1386" s="56"/>
      <c r="FY1386" s="56"/>
      <c r="FZ1386" s="56"/>
      <c r="GA1386" s="56"/>
      <c r="GB1386" s="56"/>
      <c r="GC1386" s="56"/>
      <c r="GD1386" s="56"/>
      <c r="GE1386" s="56"/>
      <c r="GF1386" s="56"/>
      <c r="GG1386" s="56"/>
      <c r="GH1386" s="56"/>
      <c r="GI1386" s="56"/>
      <c r="GJ1386" s="56"/>
      <c r="GK1386" s="56"/>
      <c r="GL1386" s="56"/>
      <c r="GM1386" s="56"/>
      <c r="GN1386" s="56"/>
      <c r="GO1386" s="56"/>
      <c r="GP1386" s="56"/>
      <c r="GQ1386" s="56"/>
      <c r="GR1386" s="56"/>
      <c r="GS1386" s="56"/>
      <c r="GT1386" s="56"/>
      <c r="GU1386" s="56"/>
      <c r="GV1386" s="56"/>
      <c r="GW1386" s="56"/>
      <c r="GX1386" s="56"/>
      <c r="GY1386" s="56"/>
      <c r="GZ1386" s="56"/>
      <c r="HA1386" s="56"/>
      <c r="HB1386" s="56"/>
      <c r="HC1386" s="56"/>
      <c r="HD1386" s="56"/>
      <c r="HE1386" s="56"/>
      <c r="HF1386" s="56"/>
      <c r="HG1386" s="56"/>
      <c r="HH1386" s="56"/>
      <c r="HI1386" s="56"/>
      <c r="HJ1386" s="56"/>
      <c r="HK1386" s="56"/>
      <c r="HL1386" s="56"/>
      <c r="HM1386" s="56"/>
    </row>
    <row r="1387" spans="2:221" x14ac:dyDescent="0.25">
      <c r="B1387" s="56"/>
      <c r="C1387" s="56"/>
      <c r="D1387" s="56"/>
      <c r="E1387" s="56"/>
      <c r="F1387" s="56"/>
      <c r="G1387" s="56"/>
      <c r="H1387" s="56"/>
      <c r="I1387" s="56"/>
      <c r="J1387" s="56"/>
      <c r="K1387" s="56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/>
      <c r="BF1387" s="56"/>
      <c r="BG1387" s="56"/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  <c r="BU1387" s="56"/>
      <c r="BV1387" s="56"/>
      <c r="BW1387" s="56"/>
      <c r="BX1387" s="56"/>
      <c r="BY1387" s="56"/>
      <c r="BZ1387" s="56"/>
      <c r="CA1387" s="56"/>
      <c r="CB1387" s="56"/>
      <c r="CC1387" s="56"/>
      <c r="CD1387" s="56"/>
      <c r="CE1387" s="56"/>
      <c r="CF1387" s="56"/>
      <c r="CG1387" s="56"/>
      <c r="CH1387" s="56"/>
      <c r="CI1387" s="56"/>
      <c r="CJ1387" s="56"/>
      <c r="CK1387" s="56"/>
      <c r="CL1387" s="56"/>
      <c r="CM1387" s="56"/>
      <c r="CN1387" s="56"/>
      <c r="CO1387" s="56"/>
      <c r="CP1387" s="56"/>
      <c r="CQ1387" s="56"/>
      <c r="CR1387" s="56"/>
      <c r="CS1387" s="56"/>
      <c r="CT1387" s="56"/>
      <c r="CU1387" s="56"/>
      <c r="CV1387" s="56"/>
      <c r="CW1387" s="56"/>
      <c r="CX1387" s="56"/>
      <c r="CY1387" s="56"/>
      <c r="CZ1387" s="56"/>
      <c r="DA1387" s="56"/>
      <c r="DB1387" s="56"/>
      <c r="DC1387" s="56"/>
      <c r="DD1387" s="56"/>
      <c r="DE1387" s="56"/>
      <c r="DF1387" s="56"/>
      <c r="DG1387" s="56"/>
      <c r="DH1387" s="56"/>
      <c r="DI1387" s="56"/>
      <c r="DJ1387" s="56"/>
      <c r="DK1387" s="56"/>
      <c r="DL1387" s="56"/>
      <c r="DM1387" s="56"/>
      <c r="DN1387" s="56"/>
      <c r="DO1387" s="56"/>
      <c r="DP1387" s="56"/>
      <c r="DQ1387" s="56"/>
      <c r="DR1387" s="56"/>
      <c r="DS1387" s="56"/>
      <c r="DT1387" s="56"/>
      <c r="DU1387" s="56"/>
      <c r="DV1387" s="56"/>
      <c r="DW1387" s="56"/>
      <c r="DX1387" s="56"/>
      <c r="DY1387" s="56"/>
      <c r="DZ1387" s="56"/>
      <c r="EA1387" s="56"/>
      <c r="EB1387" s="56"/>
      <c r="EC1387" s="56"/>
      <c r="ED1387" s="56"/>
      <c r="EE1387" s="56"/>
      <c r="EF1387" s="56"/>
      <c r="EG1387" s="56"/>
      <c r="EH1387" s="56"/>
      <c r="EI1387" s="56"/>
      <c r="EJ1387" s="56"/>
      <c r="EK1387" s="56"/>
      <c r="EL1387" s="56"/>
      <c r="EM1387" s="56"/>
      <c r="EN1387" s="56"/>
      <c r="EO1387" s="56"/>
      <c r="EP1387" s="56"/>
      <c r="EQ1387" s="56"/>
      <c r="ER1387" s="56"/>
      <c r="ES1387" s="56"/>
      <c r="ET1387" s="56"/>
      <c r="EU1387" s="56"/>
      <c r="EV1387" s="56"/>
      <c r="EW1387" s="56"/>
      <c r="EX1387" s="56"/>
      <c r="EY1387" s="56"/>
      <c r="EZ1387" s="56"/>
      <c r="FA1387" s="56"/>
      <c r="FB1387" s="56"/>
      <c r="FC1387" s="56"/>
      <c r="FD1387" s="56"/>
      <c r="FE1387" s="56"/>
      <c r="FF1387" s="56"/>
      <c r="FG1387" s="56"/>
      <c r="FH1387" s="56"/>
      <c r="FI1387" s="56"/>
      <c r="FJ1387" s="56"/>
      <c r="FK1387" s="56"/>
      <c r="FL1387" s="56"/>
      <c r="FM1387" s="56"/>
      <c r="FN1387" s="56"/>
      <c r="FO1387" s="56"/>
      <c r="FP1387" s="56"/>
      <c r="FQ1387" s="56"/>
      <c r="FR1387" s="56"/>
      <c r="FS1387" s="56"/>
      <c r="FT1387" s="56"/>
      <c r="FU1387" s="56"/>
      <c r="FV1387" s="56"/>
      <c r="FW1387" s="56"/>
      <c r="FX1387" s="56"/>
      <c r="FY1387" s="56"/>
      <c r="FZ1387" s="56"/>
      <c r="GA1387" s="56"/>
      <c r="GB1387" s="56"/>
      <c r="GC1387" s="56"/>
      <c r="GD1387" s="56"/>
      <c r="GE1387" s="56"/>
      <c r="GF1387" s="56"/>
      <c r="GG1387" s="56"/>
      <c r="GH1387" s="56"/>
      <c r="GI1387" s="56"/>
      <c r="GJ1387" s="56"/>
      <c r="GK1387" s="56"/>
      <c r="GL1387" s="56"/>
      <c r="GM1387" s="56"/>
      <c r="GN1387" s="56"/>
      <c r="GO1387" s="56"/>
      <c r="GP1387" s="56"/>
      <c r="GQ1387" s="56"/>
      <c r="GR1387" s="56"/>
      <c r="GS1387" s="56"/>
      <c r="GT1387" s="56"/>
      <c r="GU1387" s="56"/>
      <c r="GV1387" s="56"/>
      <c r="GW1387" s="56"/>
      <c r="GX1387" s="56"/>
      <c r="GY1387" s="56"/>
      <c r="GZ1387" s="56"/>
      <c r="HA1387" s="56"/>
      <c r="HB1387" s="56"/>
      <c r="HC1387" s="56"/>
      <c r="HD1387" s="56"/>
      <c r="HE1387" s="56"/>
      <c r="HF1387" s="56"/>
      <c r="HG1387" s="56"/>
      <c r="HH1387" s="56"/>
      <c r="HI1387" s="56"/>
      <c r="HJ1387" s="56"/>
      <c r="HK1387" s="56"/>
      <c r="HL1387" s="56"/>
      <c r="HM1387" s="56"/>
    </row>
    <row r="1388" spans="2:221" x14ac:dyDescent="0.25">
      <c r="B1388" s="56"/>
      <c r="C1388" s="56"/>
      <c r="D1388" s="56"/>
      <c r="E1388" s="56"/>
      <c r="F1388" s="56"/>
      <c r="G1388" s="56"/>
      <c r="H1388" s="56"/>
      <c r="I1388" s="56"/>
      <c r="J1388" s="56"/>
      <c r="K1388" s="56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/>
      <c r="BF1388" s="56"/>
      <c r="BG1388" s="56"/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  <c r="BU1388" s="56"/>
      <c r="BV1388" s="56"/>
      <c r="BW1388" s="56"/>
      <c r="BX1388" s="56"/>
      <c r="BY1388" s="56"/>
      <c r="BZ1388" s="56"/>
      <c r="CA1388" s="56"/>
      <c r="CB1388" s="56"/>
      <c r="CC1388" s="56"/>
      <c r="CD1388" s="56"/>
      <c r="CE1388" s="56"/>
      <c r="CF1388" s="56"/>
      <c r="CG1388" s="56"/>
      <c r="CH1388" s="56"/>
      <c r="CI1388" s="56"/>
      <c r="CJ1388" s="56"/>
      <c r="CK1388" s="56"/>
      <c r="CL1388" s="56"/>
      <c r="CM1388" s="56"/>
      <c r="CN1388" s="56"/>
      <c r="CO1388" s="56"/>
      <c r="CP1388" s="56"/>
      <c r="CQ1388" s="56"/>
      <c r="CR1388" s="56"/>
      <c r="CS1388" s="56"/>
      <c r="CT1388" s="56"/>
      <c r="CU1388" s="56"/>
      <c r="CV1388" s="56"/>
      <c r="CW1388" s="56"/>
      <c r="CX1388" s="56"/>
      <c r="CY1388" s="56"/>
      <c r="CZ1388" s="56"/>
      <c r="DA1388" s="56"/>
      <c r="DB1388" s="56"/>
      <c r="DC1388" s="56"/>
      <c r="DD1388" s="56"/>
      <c r="DE1388" s="56"/>
      <c r="DF1388" s="56"/>
      <c r="DG1388" s="56"/>
      <c r="DH1388" s="56"/>
      <c r="DI1388" s="56"/>
      <c r="DJ1388" s="56"/>
      <c r="DK1388" s="56"/>
      <c r="DL1388" s="56"/>
      <c r="DM1388" s="56"/>
      <c r="DN1388" s="56"/>
      <c r="DO1388" s="56"/>
      <c r="DP1388" s="56"/>
      <c r="DQ1388" s="56"/>
      <c r="DR1388" s="56"/>
      <c r="DS1388" s="56"/>
      <c r="DT1388" s="56"/>
      <c r="DU1388" s="56"/>
      <c r="DV1388" s="56"/>
      <c r="DW1388" s="56"/>
      <c r="DX1388" s="56"/>
      <c r="DY1388" s="56"/>
      <c r="DZ1388" s="56"/>
      <c r="EA1388" s="56"/>
      <c r="EB1388" s="56"/>
      <c r="EC1388" s="56"/>
      <c r="ED1388" s="56"/>
      <c r="EE1388" s="56"/>
      <c r="EF1388" s="56"/>
      <c r="EG1388" s="56"/>
      <c r="EH1388" s="56"/>
      <c r="EI1388" s="56"/>
      <c r="EJ1388" s="56"/>
      <c r="EK1388" s="56"/>
      <c r="EL1388" s="56"/>
      <c r="EM1388" s="56"/>
      <c r="EN1388" s="56"/>
      <c r="EO1388" s="56"/>
      <c r="EP1388" s="56"/>
      <c r="EQ1388" s="56"/>
      <c r="ER1388" s="56"/>
      <c r="ES1388" s="56"/>
      <c r="ET1388" s="56"/>
      <c r="EU1388" s="56"/>
      <c r="EV1388" s="56"/>
      <c r="EW1388" s="56"/>
      <c r="EX1388" s="56"/>
      <c r="EY1388" s="56"/>
      <c r="EZ1388" s="56"/>
      <c r="FA1388" s="56"/>
      <c r="FB1388" s="56"/>
      <c r="FC1388" s="56"/>
      <c r="FD1388" s="56"/>
      <c r="FE1388" s="56"/>
      <c r="FF1388" s="56"/>
      <c r="FG1388" s="56"/>
      <c r="FH1388" s="56"/>
      <c r="FI1388" s="56"/>
      <c r="FJ1388" s="56"/>
      <c r="FK1388" s="56"/>
      <c r="FL1388" s="56"/>
      <c r="FM1388" s="56"/>
      <c r="FN1388" s="56"/>
      <c r="FO1388" s="56"/>
      <c r="FP1388" s="56"/>
      <c r="FQ1388" s="56"/>
      <c r="FR1388" s="56"/>
      <c r="FS1388" s="56"/>
      <c r="FT1388" s="56"/>
      <c r="FU1388" s="56"/>
      <c r="FV1388" s="56"/>
      <c r="FW1388" s="56"/>
      <c r="FX1388" s="56"/>
      <c r="FY1388" s="56"/>
      <c r="FZ1388" s="56"/>
      <c r="GA1388" s="56"/>
      <c r="GB1388" s="56"/>
      <c r="GC1388" s="56"/>
      <c r="GD1388" s="56"/>
      <c r="GE1388" s="56"/>
      <c r="GF1388" s="56"/>
      <c r="GG1388" s="56"/>
      <c r="GH1388" s="56"/>
      <c r="GI1388" s="56"/>
      <c r="GJ1388" s="56"/>
      <c r="GK1388" s="56"/>
      <c r="GL1388" s="56"/>
      <c r="GM1388" s="56"/>
      <c r="GN1388" s="56"/>
      <c r="GO1388" s="56"/>
      <c r="GP1388" s="56"/>
      <c r="GQ1388" s="56"/>
      <c r="GR1388" s="56"/>
      <c r="GS1388" s="56"/>
      <c r="GT1388" s="56"/>
      <c r="GU1388" s="56"/>
      <c r="GV1388" s="56"/>
      <c r="GW1388" s="56"/>
      <c r="GX1388" s="56"/>
      <c r="GY1388" s="56"/>
      <c r="GZ1388" s="56"/>
      <c r="HA1388" s="56"/>
      <c r="HB1388" s="56"/>
      <c r="HC1388" s="56"/>
      <c r="HD1388" s="56"/>
      <c r="HE1388" s="56"/>
      <c r="HF1388" s="56"/>
      <c r="HG1388" s="56"/>
      <c r="HH1388" s="56"/>
      <c r="HI1388" s="56"/>
      <c r="HJ1388" s="56"/>
      <c r="HK1388" s="56"/>
      <c r="HL1388" s="56"/>
      <c r="HM1388" s="56"/>
    </row>
    <row r="1389" spans="2:221" x14ac:dyDescent="0.25">
      <c r="B1389" s="56"/>
      <c r="C1389" s="56"/>
      <c r="D1389" s="56"/>
      <c r="E1389" s="56"/>
      <c r="F1389" s="56"/>
      <c r="G1389" s="56"/>
      <c r="H1389" s="56"/>
      <c r="I1389" s="56"/>
      <c r="J1389" s="56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  <c r="BU1389" s="56"/>
      <c r="BV1389" s="56"/>
      <c r="BW1389" s="56"/>
      <c r="BX1389" s="56"/>
      <c r="BY1389" s="56"/>
      <c r="BZ1389" s="56"/>
      <c r="CA1389" s="56"/>
      <c r="CB1389" s="56"/>
      <c r="CC1389" s="56"/>
      <c r="CD1389" s="56"/>
      <c r="CE1389" s="56"/>
      <c r="CF1389" s="56"/>
      <c r="CG1389" s="56"/>
      <c r="CH1389" s="56"/>
      <c r="CI1389" s="56"/>
      <c r="CJ1389" s="56"/>
      <c r="CK1389" s="56"/>
      <c r="CL1389" s="56"/>
      <c r="CM1389" s="56"/>
      <c r="CN1389" s="56"/>
      <c r="CO1389" s="56"/>
      <c r="CP1389" s="56"/>
      <c r="CQ1389" s="56"/>
      <c r="CR1389" s="56"/>
      <c r="CS1389" s="56"/>
      <c r="CT1389" s="56"/>
      <c r="CU1389" s="56"/>
      <c r="CV1389" s="56"/>
      <c r="CW1389" s="56"/>
      <c r="CX1389" s="56"/>
      <c r="CY1389" s="56"/>
      <c r="CZ1389" s="56"/>
      <c r="DA1389" s="56"/>
      <c r="DB1389" s="56"/>
      <c r="DC1389" s="56"/>
      <c r="DD1389" s="56"/>
      <c r="DE1389" s="56"/>
      <c r="DF1389" s="56"/>
      <c r="DG1389" s="56"/>
      <c r="DH1389" s="56"/>
      <c r="DI1389" s="56"/>
      <c r="DJ1389" s="56"/>
      <c r="DK1389" s="56"/>
      <c r="DL1389" s="56"/>
      <c r="DM1389" s="56"/>
      <c r="DN1389" s="56"/>
      <c r="DO1389" s="56"/>
      <c r="DP1389" s="56"/>
      <c r="DQ1389" s="56"/>
      <c r="DR1389" s="56"/>
      <c r="DS1389" s="56"/>
      <c r="DT1389" s="56"/>
      <c r="DU1389" s="56"/>
      <c r="DV1389" s="56"/>
      <c r="DW1389" s="56"/>
      <c r="DX1389" s="56"/>
      <c r="DY1389" s="56"/>
      <c r="DZ1389" s="56"/>
      <c r="EA1389" s="56"/>
      <c r="EB1389" s="56"/>
      <c r="EC1389" s="56"/>
      <c r="ED1389" s="56"/>
      <c r="EE1389" s="56"/>
      <c r="EF1389" s="56"/>
      <c r="EG1389" s="56"/>
      <c r="EH1389" s="56"/>
      <c r="EI1389" s="56"/>
      <c r="EJ1389" s="56"/>
      <c r="EK1389" s="56"/>
      <c r="EL1389" s="56"/>
      <c r="EM1389" s="56"/>
      <c r="EN1389" s="56"/>
      <c r="EO1389" s="56"/>
      <c r="EP1389" s="56"/>
      <c r="EQ1389" s="56"/>
      <c r="ER1389" s="56"/>
      <c r="ES1389" s="56"/>
      <c r="ET1389" s="56"/>
      <c r="EU1389" s="56"/>
      <c r="EV1389" s="56"/>
      <c r="EW1389" s="56"/>
      <c r="EX1389" s="56"/>
      <c r="EY1389" s="56"/>
      <c r="EZ1389" s="56"/>
      <c r="FA1389" s="56"/>
      <c r="FB1389" s="56"/>
      <c r="FC1389" s="56"/>
      <c r="FD1389" s="56"/>
      <c r="FE1389" s="56"/>
      <c r="FF1389" s="56"/>
      <c r="FG1389" s="56"/>
      <c r="FH1389" s="56"/>
      <c r="FI1389" s="56"/>
      <c r="FJ1389" s="56"/>
      <c r="FK1389" s="56"/>
      <c r="FL1389" s="56"/>
      <c r="FM1389" s="56"/>
      <c r="FN1389" s="56"/>
      <c r="FO1389" s="56"/>
      <c r="FP1389" s="56"/>
      <c r="FQ1389" s="56"/>
      <c r="FR1389" s="56"/>
      <c r="FS1389" s="56"/>
      <c r="FT1389" s="56"/>
      <c r="FU1389" s="56"/>
      <c r="FV1389" s="56"/>
      <c r="FW1389" s="56"/>
      <c r="FX1389" s="56"/>
      <c r="FY1389" s="56"/>
      <c r="FZ1389" s="56"/>
      <c r="GA1389" s="56"/>
      <c r="GB1389" s="56"/>
      <c r="GC1389" s="56"/>
      <c r="GD1389" s="56"/>
      <c r="GE1389" s="56"/>
      <c r="GF1389" s="56"/>
      <c r="GG1389" s="56"/>
      <c r="GH1389" s="56"/>
      <c r="GI1389" s="56"/>
      <c r="GJ1389" s="56"/>
      <c r="GK1389" s="56"/>
      <c r="GL1389" s="56"/>
      <c r="GM1389" s="56"/>
      <c r="GN1389" s="56"/>
      <c r="GO1389" s="56"/>
      <c r="GP1389" s="56"/>
      <c r="GQ1389" s="56"/>
      <c r="GR1389" s="56"/>
      <c r="GS1389" s="56"/>
      <c r="GT1389" s="56"/>
      <c r="GU1389" s="56"/>
      <c r="GV1389" s="56"/>
      <c r="GW1389" s="56"/>
      <c r="GX1389" s="56"/>
      <c r="GY1389" s="56"/>
      <c r="GZ1389" s="56"/>
      <c r="HA1389" s="56"/>
      <c r="HB1389" s="56"/>
      <c r="HC1389" s="56"/>
      <c r="HD1389" s="56"/>
      <c r="HE1389" s="56"/>
      <c r="HF1389" s="56"/>
      <c r="HG1389" s="56"/>
      <c r="HH1389" s="56"/>
      <c r="HI1389" s="56"/>
      <c r="HJ1389" s="56"/>
      <c r="HK1389" s="56"/>
      <c r="HL1389" s="56"/>
      <c r="HM1389" s="56"/>
    </row>
    <row r="1390" spans="2:221" x14ac:dyDescent="0.25">
      <c r="B1390" s="56"/>
      <c r="C1390" s="56"/>
      <c r="D1390" s="56"/>
      <c r="E1390" s="56"/>
      <c r="F1390" s="56"/>
      <c r="G1390" s="56"/>
      <c r="H1390" s="56"/>
      <c r="I1390" s="56"/>
      <c r="J1390" s="56"/>
      <c r="K1390" s="56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/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  <c r="BU1390" s="56"/>
      <c r="BV1390" s="56"/>
      <c r="BW1390" s="56"/>
      <c r="BX1390" s="56"/>
      <c r="BY1390" s="56"/>
      <c r="BZ1390" s="56"/>
      <c r="CA1390" s="56"/>
      <c r="CB1390" s="56"/>
      <c r="CC1390" s="56"/>
      <c r="CD1390" s="56"/>
      <c r="CE1390" s="56"/>
      <c r="CF1390" s="56"/>
      <c r="CG1390" s="56"/>
      <c r="CH1390" s="56"/>
      <c r="CI1390" s="56"/>
      <c r="CJ1390" s="56"/>
      <c r="CK1390" s="56"/>
      <c r="CL1390" s="56"/>
      <c r="CM1390" s="56"/>
      <c r="CN1390" s="56"/>
      <c r="CO1390" s="56"/>
      <c r="CP1390" s="56"/>
      <c r="CQ1390" s="56"/>
      <c r="CR1390" s="56"/>
      <c r="CS1390" s="56"/>
      <c r="CT1390" s="56"/>
      <c r="CU1390" s="56"/>
      <c r="CV1390" s="56"/>
      <c r="CW1390" s="56"/>
      <c r="CX1390" s="56"/>
      <c r="CY1390" s="56"/>
      <c r="CZ1390" s="56"/>
      <c r="DA1390" s="56"/>
      <c r="DB1390" s="56"/>
      <c r="DC1390" s="56"/>
      <c r="DD1390" s="56"/>
      <c r="DE1390" s="56"/>
      <c r="DF1390" s="56"/>
      <c r="DG1390" s="56"/>
      <c r="DH1390" s="56"/>
      <c r="DI1390" s="56"/>
      <c r="DJ1390" s="56"/>
      <c r="DK1390" s="56"/>
      <c r="DL1390" s="56"/>
      <c r="DM1390" s="56"/>
      <c r="DN1390" s="56"/>
      <c r="DO1390" s="56"/>
      <c r="DP1390" s="56"/>
      <c r="DQ1390" s="56"/>
      <c r="DR1390" s="56"/>
      <c r="DS1390" s="56"/>
      <c r="DT1390" s="56"/>
      <c r="DU1390" s="56"/>
      <c r="DV1390" s="56"/>
      <c r="DW1390" s="56"/>
      <c r="DX1390" s="56"/>
      <c r="DY1390" s="56"/>
      <c r="DZ1390" s="56"/>
      <c r="EA1390" s="56"/>
      <c r="EB1390" s="56"/>
      <c r="EC1390" s="56"/>
      <c r="ED1390" s="56"/>
      <c r="EE1390" s="56"/>
      <c r="EF1390" s="56"/>
      <c r="EG1390" s="56"/>
      <c r="EH1390" s="56"/>
      <c r="EI1390" s="56"/>
      <c r="EJ1390" s="56"/>
      <c r="EK1390" s="56"/>
      <c r="EL1390" s="56"/>
      <c r="EM1390" s="56"/>
      <c r="EN1390" s="56"/>
      <c r="EO1390" s="56"/>
      <c r="EP1390" s="56"/>
      <c r="EQ1390" s="56"/>
      <c r="ER1390" s="56"/>
      <c r="ES1390" s="56"/>
      <c r="ET1390" s="56"/>
      <c r="EU1390" s="56"/>
      <c r="EV1390" s="56"/>
      <c r="EW1390" s="56"/>
      <c r="EX1390" s="56"/>
      <c r="EY1390" s="56"/>
      <c r="EZ1390" s="56"/>
      <c r="FA1390" s="56"/>
      <c r="FB1390" s="56"/>
      <c r="FC1390" s="56"/>
      <c r="FD1390" s="56"/>
      <c r="FE1390" s="56"/>
      <c r="FF1390" s="56"/>
      <c r="FG1390" s="56"/>
      <c r="FH1390" s="56"/>
      <c r="FI1390" s="56"/>
      <c r="FJ1390" s="56"/>
      <c r="FK1390" s="56"/>
      <c r="FL1390" s="56"/>
      <c r="FM1390" s="56"/>
      <c r="FN1390" s="56"/>
      <c r="FO1390" s="56"/>
      <c r="FP1390" s="56"/>
      <c r="FQ1390" s="56"/>
      <c r="FR1390" s="56"/>
      <c r="FS1390" s="56"/>
      <c r="FT1390" s="56"/>
      <c r="FU1390" s="56"/>
      <c r="FV1390" s="56"/>
      <c r="FW1390" s="56"/>
      <c r="FX1390" s="56"/>
      <c r="FY1390" s="56"/>
      <c r="FZ1390" s="56"/>
      <c r="GA1390" s="56"/>
      <c r="GB1390" s="56"/>
      <c r="GC1390" s="56"/>
      <c r="GD1390" s="56"/>
      <c r="GE1390" s="56"/>
      <c r="GF1390" s="56"/>
      <c r="GG1390" s="56"/>
      <c r="GH1390" s="56"/>
      <c r="GI1390" s="56"/>
      <c r="GJ1390" s="56"/>
      <c r="GK1390" s="56"/>
      <c r="GL1390" s="56"/>
      <c r="GM1390" s="56"/>
      <c r="GN1390" s="56"/>
      <c r="GO1390" s="56"/>
      <c r="GP1390" s="56"/>
      <c r="GQ1390" s="56"/>
      <c r="GR1390" s="56"/>
      <c r="GS1390" s="56"/>
      <c r="GT1390" s="56"/>
      <c r="GU1390" s="56"/>
      <c r="GV1390" s="56"/>
      <c r="GW1390" s="56"/>
      <c r="GX1390" s="56"/>
      <c r="GY1390" s="56"/>
      <c r="GZ1390" s="56"/>
      <c r="HA1390" s="56"/>
      <c r="HB1390" s="56"/>
      <c r="HC1390" s="56"/>
      <c r="HD1390" s="56"/>
      <c r="HE1390" s="56"/>
      <c r="HF1390" s="56"/>
      <c r="HG1390" s="56"/>
      <c r="HH1390" s="56"/>
      <c r="HI1390" s="56"/>
      <c r="HJ1390" s="56"/>
      <c r="HK1390" s="56"/>
      <c r="HL1390" s="56"/>
      <c r="HM1390" s="56"/>
    </row>
    <row r="1391" spans="2:221" x14ac:dyDescent="0.25">
      <c r="B1391" s="56"/>
      <c r="C1391" s="56"/>
      <c r="D1391" s="56"/>
      <c r="E1391" s="56"/>
      <c r="F1391" s="56"/>
      <c r="G1391" s="56"/>
      <c r="H1391" s="56"/>
      <c r="I1391" s="56"/>
      <c r="J1391" s="56"/>
      <c r="K1391" s="56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  <c r="BU1391" s="56"/>
      <c r="BV1391" s="56"/>
      <c r="BW1391" s="56"/>
      <c r="BX1391" s="56"/>
      <c r="BY1391" s="56"/>
      <c r="BZ1391" s="56"/>
      <c r="CA1391" s="56"/>
      <c r="CB1391" s="56"/>
      <c r="CC1391" s="56"/>
      <c r="CD1391" s="56"/>
      <c r="CE1391" s="56"/>
      <c r="CF1391" s="56"/>
      <c r="CG1391" s="56"/>
      <c r="CH1391" s="56"/>
      <c r="CI1391" s="56"/>
      <c r="CJ1391" s="56"/>
      <c r="CK1391" s="56"/>
      <c r="CL1391" s="56"/>
      <c r="CM1391" s="56"/>
      <c r="CN1391" s="56"/>
      <c r="CO1391" s="56"/>
      <c r="CP1391" s="56"/>
      <c r="CQ1391" s="56"/>
      <c r="CR1391" s="56"/>
      <c r="CS1391" s="56"/>
      <c r="CT1391" s="56"/>
      <c r="CU1391" s="56"/>
      <c r="CV1391" s="56"/>
      <c r="CW1391" s="56"/>
      <c r="CX1391" s="56"/>
      <c r="CY1391" s="56"/>
      <c r="CZ1391" s="56"/>
      <c r="DA1391" s="56"/>
      <c r="DB1391" s="56"/>
      <c r="DC1391" s="56"/>
      <c r="DD1391" s="56"/>
      <c r="DE1391" s="56"/>
      <c r="DF1391" s="56"/>
      <c r="DG1391" s="56"/>
      <c r="DH1391" s="56"/>
      <c r="DI1391" s="56"/>
      <c r="DJ1391" s="56"/>
      <c r="DK1391" s="56"/>
      <c r="DL1391" s="56"/>
      <c r="DM1391" s="56"/>
      <c r="DN1391" s="56"/>
      <c r="DO1391" s="56"/>
      <c r="DP1391" s="56"/>
      <c r="DQ1391" s="56"/>
      <c r="DR1391" s="56"/>
      <c r="DS1391" s="56"/>
      <c r="DT1391" s="56"/>
      <c r="DU1391" s="56"/>
      <c r="DV1391" s="56"/>
      <c r="DW1391" s="56"/>
      <c r="DX1391" s="56"/>
      <c r="DY1391" s="56"/>
      <c r="DZ1391" s="56"/>
      <c r="EA1391" s="56"/>
      <c r="EB1391" s="56"/>
      <c r="EC1391" s="56"/>
      <c r="ED1391" s="56"/>
      <c r="EE1391" s="56"/>
      <c r="EF1391" s="56"/>
      <c r="EG1391" s="56"/>
      <c r="EH1391" s="56"/>
      <c r="EI1391" s="56"/>
      <c r="EJ1391" s="56"/>
      <c r="EK1391" s="56"/>
      <c r="EL1391" s="56"/>
      <c r="EM1391" s="56"/>
      <c r="EN1391" s="56"/>
      <c r="EO1391" s="56"/>
      <c r="EP1391" s="56"/>
      <c r="EQ1391" s="56"/>
      <c r="ER1391" s="56"/>
      <c r="ES1391" s="56"/>
      <c r="ET1391" s="56"/>
      <c r="EU1391" s="56"/>
      <c r="EV1391" s="56"/>
      <c r="EW1391" s="56"/>
      <c r="EX1391" s="56"/>
      <c r="EY1391" s="56"/>
      <c r="EZ1391" s="56"/>
      <c r="FA1391" s="56"/>
      <c r="FB1391" s="56"/>
      <c r="FC1391" s="56"/>
      <c r="FD1391" s="56"/>
      <c r="FE1391" s="56"/>
      <c r="FF1391" s="56"/>
      <c r="FG1391" s="56"/>
      <c r="FH1391" s="56"/>
      <c r="FI1391" s="56"/>
      <c r="FJ1391" s="56"/>
      <c r="FK1391" s="56"/>
      <c r="FL1391" s="56"/>
      <c r="FM1391" s="56"/>
      <c r="FN1391" s="56"/>
      <c r="FO1391" s="56"/>
      <c r="FP1391" s="56"/>
      <c r="FQ1391" s="56"/>
      <c r="FR1391" s="56"/>
      <c r="FS1391" s="56"/>
      <c r="FT1391" s="56"/>
      <c r="FU1391" s="56"/>
      <c r="FV1391" s="56"/>
      <c r="FW1391" s="56"/>
      <c r="FX1391" s="56"/>
      <c r="FY1391" s="56"/>
      <c r="FZ1391" s="56"/>
      <c r="GA1391" s="56"/>
      <c r="GB1391" s="56"/>
      <c r="GC1391" s="56"/>
      <c r="GD1391" s="56"/>
      <c r="GE1391" s="56"/>
      <c r="GF1391" s="56"/>
      <c r="GG1391" s="56"/>
      <c r="GH1391" s="56"/>
      <c r="GI1391" s="56"/>
      <c r="GJ1391" s="56"/>
      <c r="GK1391" s="56"/>
      <c r="GL1391" s="56"/>
      <c r="GM1391" s="56"/>
      <c r="GN1391" s="56"/>
      <c r="GO1391" s="56"/>
      <c r="GP1391" s="56"/>
      <c r="GQ1391" s="56"/>
      <c r="GR1391" s="56"/>
      <c r="GS1391" s="56"/>
      <c r="GT1391" s="56"/>
      <c r="GU1391" s="56"/>
      <c r="GV1391" s="56"/>
      <c r="GW1391" s="56"/>
      <c r="GX1391" s="56"/>
      <c r="GY1391" s="56"/>
      <c r="GZ1391" s="56"/>
      <c r="HA1391" s="56"/>
      <c r="HB1391" s="56"/>
      <c r="HC1391" s="56"/>
      <c r="HD1391" s="56"/>
      <c r="HE1391" s="56"/>
      <c r="HF1391" s="56"/>
      <c r="HG1391" s="56"/>
      <c r="HH1391" s="56"/>
      <c r="HI1391" s="56"/>
      <c r="HJ1391" s="56"/>
      <c r="HK1391" s="56"/>
      <c r="HL1391" s="56"/>
      <c r="HM1391" s="56"/>
    </row>
    <row r="1392" spans="2:221" x14ac:dyDescent="0.25">
      <c r="B1392" s="56"/>
      <c r="C1392" s="56"/>
      <c r="D1392" s="56"/>
      <c r="E1392" s="56"/>
      <c r="F1392" s="56"/>
      <c r="G1392" s="56"/>
      <c r="H1392" s="56"/>
      <c r="I1392" s="56"/>
      <c r="J1392" s="56"/>
      <c r="K1392" s="56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X1392" s="56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/>
      <c r="BF1392" s="56"/>
      <c r="BG1392" s="56"/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  <c r="BU1392" s="56"/>
      <c r="BV1392" s="56"/>
      <c r="BW1392" s="56"/>
      <c r="BX1392" s="56"/>
      <c r="BY1392" s="56"/>
      <c r="BZ1392" s="56"/>
      <c r="CA1392" s="56"/>
      <c r="CB1392" s="56"/>
      <c r="CC1392" s="56"/>
      <c r="CD1392" s="56"/>
      <c r="CE1392" s="56"/>
      <c r="CF1392" s="56"/>
      <c r="CG1392" s="56"/>
      <c r="CH1392" s="56"/>
      <c r="CI1392" s="56"/>
      <c r="CJ1392" s="56"/>
      <c r="CK1392" s="56"/>
      <c r="CL1392" s="56"/>
      <c r="CM1392" s="56"/>
      <c r="CN1392" s="56"/>
      <c r="CO1392" s="56"/>
      <c r="CP1392" s="56"/>
      <c r="CQ1392" s="56"/>
      <c r="CR1392" s="56"/>
      <c r="CS1392" s="56"/>
      <c r="CT1392" s="56"/>
      <c r="CU1392" s="56"/>
      <c r="CV1392" s="56"/>
      <c r="CW1392" s="56"/>
      <c r="CX1392" s="56"/>
      <c r="CY1392" s="56"/>
      <c r="CZ1392" s="56"/>
      <c r="DA1392" s="56"/>
      <c r="DB1392" s="56"/>
      <c r="DC1392" s="56"/>
      <c r="DD1392" s="56"/>
      <c r="DE1392" s="56"/>
      <c r="DF1392" s="56"/>
      <c r="DG1392" s="56"/>
      <c r="DH1392" s="56"/>
      <c r="DI1392" s="56"/>
      <c r="DJ1392" s="56"/>
      <c r="DK1392" s="56"/>
      <c r="DL1392" s="56"/>
      <c r="DM1392" s="56"/>
      <c r="DN1392" s="56"/>
      <c r="DO1392" s="56"/>
      <c r="DP1392" s="56"/>
      <c r="DQ1392" s="56"/>
      <c r="DR1392" s="56"/>
      <c r="DS1392" s="56"/>
      <c r="DT1392" s="56"/>
      <c r="DU1392" s="56"/>
      <c r="DV1392" s="56"/>
      <c r="DW1392" s="56"/>
      <c r="DX1392" s="56"/>
      <c r="DY1392" s="56"/>
      <c r="DZ1392" s="56"/>
      <c r="EA1392" s="56"/>
      <c r="EB1392" s="56"/>
      <c r="EC1392" s="56"/>
      <c r="ED1392" s="56"/>
      <c r="EE1392" s="56"/>
      <c r="EF1392" s="56"/>
      <c r="EG1392" s="56"/>
      <c r="EH1392" s="56"/>
      <c r="EI1392" s="56"/>
      <c r="EJ1392" s="56"/>
      <c r="EK1392" s="56"/>
      <c r="EL1392" s="56"/>
      <c r="EM1392" s="56"/>
      <c r="EN1392" s="56"/>
      <c r="EO1392" s="56"/>
      <c r="EP1392" s="56"/>
      <c r="EQ1392" s="56"/>
      <c r="ER1392" s="56"/>
      <c r="ES1392" s="56"/>
      <c r="ET1392" s="56"/>
      <c r="EU1392" s="56"/>
      <c r="EV1392" s="56"/>
      <c r="EW1392" s="56"/>
      <c r="EX1392" s="56"/>
      <c r="EY1392" s="56"/>
      <c r="EZ1392" s="56"/>
      <c r="FA1392" s="56"/>
      <c r="FB1392" s="56"/>
      <c r="FC1392" s="56"/>
      <c r="FD1392" s="56"/>
      <c r="FE1392" s="56"/>
      <c r="FF1392" s="56"/>
      <c r="FG1392" s="56"/>
      <c r="FH1392" s="56"/>
      <c r="FI1392" s="56"/>
      <c r="FJ1392" s="56"/>
      <c r="FK1392" s="56"/>
      <c r="FL1392" s="56"/>
      <c r="FM1392" s="56"/>
      <c r="FN1392" s="56"/>
      <c r="FO1392" s="56"/>
      <c r="FP1392" s="56"/>
      <c r="FQ1392" s="56"/>
      <c r="FR1392" s="56"/>
      <c r="FS1392" s="56"/>
      <c r="FT1392" s="56"/>
      <c r="FU1392" s="56"/>
      <c r="FV1392" s="56"/>
      <c r="FW1392" s="56"/>
      <c r="FX1392" s="56"/>
      <c r="FY1392" s="56"/>
      <c r="FZ1392" s="56"/>
      <c r="GA1392" s="56"/>
      <c r="GB1392" s="56"/>
      <c r="GC1392" s="56"/>
      <c r="GD1392" s="56"/>
      <c r="GE1392" s="56"/>
      <c r="GF1392" s="56"/>
      <c r="GG1392" s="56"/>
      <c r="GH1392" s="56"/>
      <c r="GI1392" s="56"/>
      <c r="GJ1392" s="56"/>
      <c r="GK1392" s="56"/>
      <c r="GL1392" s="56"/>
      <c r="GM1392" s="56"/>
      <c r="GN1392" s="56"/>
      <c r="GO1392" s="56"/>
      <c r="GP1392" s="56"/>
      <c r="GQ1392" s="56"/>
      <c r="GR1392" s="56"/>
      <c r="GS1392" s="56"/>
      <c r="GT1392" s="56"/>
      <c r="GU1392" s="56"/>
      <c r="GV1392" s="56"/>
      <c r="GW1392" s="56"/>
      <c r="GX1392" s="56"/>
      <c r="GY1392" s="56"/>
      <c r="GZ1392" s="56"/>
      <c r="HA1392" s="56"/>
      <c r="HB1392" s="56"/>
      <c r="HC1392" s="56"/>
      <c r="HD1392" s="56"/>
      <c r="HE1392" s="56"/>
      <c r="HF1392" s="56"/>
      <c r="HG1392" s="56"/>
      <c r="HH1392" s="56"/>
      <c r="HI1392" s="56"/>
      <c r="HJ1392" s="56"/>
      <c r="HK1392" s="56"/>
      <c r="HL1392" s="56"/>
      <c r="HM1392" s="56"/>
    </row>
    <row r="1393" spans="2:221" x14ac:dyDescent="0.25">
      <c r="B1393" s="56"/>
      <c r="C1393" s="56"/>
      <c r="D1393" s="56"/>
      <c r="E1393" s="56"/>
      <c r="F1393" s="56"/>
      <c r="G1393" s="56"/>
      <c r="H1393" s="56"/>
      <c r="I1393" s="56"/>
      <c r="J1393" s="56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  <c r="AY1393" s="56"/>
      <c r="AZ1393" s="56"/>
      <c r="BA1393" s="56"/>
      <c r="BB1393" s="56"/>
      <c r="BC1393" s="56"/>
      <c r="BD1393" s="56"/>
      <c r="BE1393" s="56"/>
      <c r="BF1393" s="56"/>
      <c r="BG1393" s="56"/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56"/>
      <c r="BS1393" s="56"/>
      <c r="BT1393" s="56"/>
      <c r="BU1393" s="56"/>
      <c r="BV1393" s="56"/>
      <c r="BW1393" s="56"/>
      <c r="BX1393" s="56"/>
      <c r="BY1393" s="56"/>
      <c r="BZ1393" s="56"/>
      <c r="CA1393" s="56"/>
      <c r="CB1393" s="56"/>
      <c r="CC1393" s="56"/>
      <c r="CD1393" s="56"/>
      <c r="CE1393" s="56"/>
      <c r="CF1393" s="56"/>
      <c r="CG1393" s="56"/>
      <c r="CH1393" s="56"/>
      <c r="CI1393" s="56"/>
      <c r="CJ1393" s="56"/>
      <c r="CK1393" s="56"/>
      <c r="CL1393" s="56"/>
      <c r="CM1393" s="56"/>
      <c r="CN1393" s="56"/>
      <c r="CO1393" s="56"/>
      <c r="CP1393" s="56"/>
      <c r="CQ1393" s="56"/>
      <c r="CR1393" s="56"/>
      <c r="CS1393" s="56"/>
      <c r="CT1393" s="56"/>
      <c r="CU1393" s="56"/>
      <c r="CV1393" s="56"/>
      <c r="CW1393" s="56"/>
      <c r="CX1393" s="56"/>
      <c r="CY1393" s="56"/>
      <c r="CZ1393" s="56"/>
      <c r="DA1393" s="56"/>
      <c r="DB1393" s="56"/>
      <c r="DC1393" s="56"/>
      <c r="DD1393" s="56"/>
      <c r="DE1393" s="56"/>
      <c r="DF1393" s="56"/>
      <c r="DG1393" s="56"/>
      <c r="DH1393" s="56"/>
      <c r="DI1393" s="56"/>
      <c r="DJ1393" s="56"/>
      <c r="DK1393" s="56"/>
      <c r="DL1393" s="56"/>
      <c r="DM1393" s="56"/>
      <c r="DN1393" s="56"/>
      <c r="DO1393" s="56"/>
      <c r="DP1393" s="56"/>
      <c r="DQ1393" s="56"/>
      <c r="DR1393" s="56"/>
      <c r="DS1393" s="56"/>
      <c r="DT1393" s="56"/>
      <c r="DU1393" s="56"/>
      <c r="DV1393" s="56"/>
      <c r="DW1393" s="56"/>
      <c r="DX1393" s="56"/>
      <c r="DY1393" s="56"/>
      <c r="DZ1393" s="56"/>
      <c r="EA1393" s="56"/>
      <c r="EB1393" s="56"/>
      <c r="EC1393" s="56"/>
      <c r="ED1393" s="56"/>
      <c r="EE1393" s="56"/>
      <c r="EF1393" s="56"/>
      <c r="EG1393" s="56"/>
      <c r="EH1393" s="56"/>
      <c r="EI1393" s="56"/>
      <c r="EJ1393" s="56"/>
      <c r="EK1393" s="56"/>
      <c r="EL1393" s="56"/>
      <c r="EM1393" s="56"/>
      <c r="EN1393" s="56"/>
      <c r="EO1393" s="56"/>
      <c r="EP1393" s="56"/>
      <c r="EQ1393" s="56"/>
      <c r="ER1393" s="56"/>
      <c r="ES1393" s="56"/>
      <c r="ET1393" s="56"/>
      <c r="EU1393" s="56"/>
      <c r="EV1393" s="56"/>
      <c r="EW1393" s="56"/>
      <c r="EX1393" s="56"/>
      <c r="EY1393" s="56"/>
      <c r="EZ1393" s="56"/>
      <c r="FA1393" s="56"/>
      <c r="FB1393" s="56"/>
      <c r="FC1393" s="56"/>
      <c r="FD1393" s="56"/>
      <c r="FE1393" s="56"/>
      <c r="FF1393" s="56"/>
      <c r="FG1393" s="56"/>
      <c r="FH1393" s="56"/>
      <c r="FI1393" s="56"/>
      <c r="FJ1393" s="56"/>
      <c r="FK1393" s="56"/>
      <c r="FL1393" s="56"/>
      <c r="FM1393" s="56"/>
      <c r="FN1393" s="56"/>
      <c r="FO1393" s="56"/>
      <c r="FP1393" s="56"/>
      <c r="FQ1393" s="56"/>
      <c r="FR1393" s="56"/>
      <c r="FS1393" s="56"/>
      <c r="FT1393" s="56"/>
      <c r="FU1393" s="56"/>
      <c r="FV1393" s="56"/>
      <c r="FW1393" s="56"/>
      <c r="FX1393" s="56"/>
      <c r="FY1393" s="56"/>
      <c r="FZ1393" s="56"/>
      <c r="GA1393" s="56"/>
      <c r="GB1393" s="56"/>
      <c r="GC1393" s="56"/>
      <c r="GD1393" s="56"/>
      <c r="GE1393" s="56"/>
      <c r="GF1393" s="56"/>
      <c r="GG1393" s="56"/>
      <c r="GH1393" s="56"/>
      <c r="GI1393" s="56"/>
      <c r="GJ1393" s="56"/>
      <c r="GK1393" s="56"/>
      <c r="GL1393" s="56"/>
      <c r="GM1393" s="56"/>
      <c r="GN1393" s="56"/>
      <c r="GO1393" s="56"/>
      <c r="GP1393" s="56"/>
      <c r="GQ1393" s="56"/>
      <c r="GR1393" s="56"/>
      <c r="GS1393" s="56"/>
      <c r="GT1393" s="56"/>
      <c r="GU1393" s="56"/>
      <c r="GV1393" s="56"/>
      <c r="GW1393" s="56"/>
      <c r="GX1393" s="56"/>
      <c r="GY1393" s="56"/>
      <c r="GZ1393" s="56"/>
      <c r="HA1393" s="56"/>
      <c r="HB1393" s="56"/>
      <c r="HC1393" s="56"/>
      <c r="HD1393" s="56"/>
      <c r="HE1393" s="56"/>
      <c r="HF1393" s="56"/>
      <c r="HG1393" s="56"/>
      <c r="HH1393" s="56"/>
      <c r="HI1393" s="56"/>
      <c r="HJ1393" s="56"/>
      <c r="HK1393" s="56"/>
      <c r="HL1393" s="56"/>
      <c r="HM1393" s="56"/>
    </row>
    <row r="1394" spans="2:221" x14ac:dyDescent="0.25">
      <c r="B1394" s="56"/>
      <c r="C1394" s="56"/>
      <c r="D1394" s="56"/>
      <c r="E1394" s="56"/>
      <c r="F1394" s="56"/>
      <c r="G1394" s="56"/>
      <c r="H1394" s="56"/>
      <c r="I1394" s="56"/>
      <c r="J1394" s="56"/>
      <c r="K1394" s="56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/>
      <c r="BF1394" s="56"/>
      <c r="BG1394" s="56"/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  <c r="BU1394" s="56"/>
      <c r="BV1394" s="56"/>
      <c r="BW1394" s="56"/>
      <c r="BX1394" s="56"/>
      <c r="BY1394" s="56"/>
      <c r="BZ1394" s="56"/>
      <c r="CA1394" s="56"/>
      <c r="CB1394" s="56"/>
      <c r="CC1394" s="56"/>
      <c r="CD1394" s="56"/>
      <c r="CE1394" s="56"/>
      <c r="CF1394" s="56"/>
      <c r="CG1394" s="56"/>
      <c r="CH1394" s="56"/>
      <c r="CI1394" s="56"/>
      <c r="CJ1394" s="56"/>
      <c r="CK1394" s="56"/>
      <c r="CL1394" s="56"/>
      <c r="CM1394" s="56"/>
      <c r="CN1394" s="56"/>
      <c r="CO1394" s="56"/>
      <c r="CP1394" s="56"/>
      <c r="CQ1394" s="56"/>
      <c r="CR1394" s="56"/>
      <c r="CS1394" s="56"/>
      <c r="CT1394" s="56"/>
      <c r="CU1394" s="56"/>
      <c r="CV1394" s="56"/>
      <c r="CW1394" s="56"/>
      <c r="CX1394" s="56"/>
      <c r="CY1394" s="56"/>
      <c r="CZ1394" s="56"/>
      <c r="DA1394" s="56"/>
      <c r="DB1394" s="56"/>
      <c r="DC1394" s="56"/>
      <c r="DD1394" s="56"/>
      <c r="DE1394" s="56"/>
      <c r="DF1394" s="56"/>
      <c r="DG1394" s="56"/>
      <c r="DH1394" s="56"/>
      <c r="DI1394" s="56"/>
      <c r="DJ1394" s="56"/>
      <c r="DK1394" s="56"/>
      <c r="DL1394" s="56"/>
      <c r="DM1394" s="56"/>
      <c r="DN1394" s="56"/>
      <c r="DO1394" s="56"/>
      <c r="DP1394" s="56"/>
      <c r="DQ1394" s="56"/>
      <c r="DR1394" s="56"/>
      <c r="DS1394" s="56"/>
      <c r="DT1394" s="56"/>
      <c r="DU1394" s="56"/>
      <c r="DV1394" s="56"/>
      <c r="DW1394" s="56"/>
      <c r="DX1394" s="56"/>
      <c r="DY1394" s="56"/>
      <c r="DZ1394" s="56"/>
      <c r="EA1394" s="56"/>
      <c r="EB1394" s="56"/>
      <c r="EC1394" s="56"/>
      <c r="ED1394" s="56"/>
      <c r="EE1394" s="56"/>
      <c r="EF1394" s="56"/>
      <c r="EG1394" s="56"/>
      <c r="EH1394" s="56"/>
      <c r="EI1394" s="56"/>
      <c r="EJ1394" s="56"/>
      <c r="EK1394" s="56"/>
      <c r="EL1394" s="56"/>
      <c r="EM1394" s="56"/>
      <c r="EN1394" s="56"/>
      <c r="EO1394" s="56"/>
      <c r="EP1394" s="56"/>
      <c r="EQ1394" s="56"/>
      <c r="ER1394" s="56"/>
      <c r="ES1394" s="56"/>
      <c r="ET1394" s="56"/>
      <c r="EU1394" s="56"/>
      <c r="EV1394" s="56"/>
      <c r="EW1394" s="56"/>
      <c r="EX1394" s="56"/>
      <c r="EY1394" s="56"/>
      <c r="EZ1394" s="56"/>
      <c r="FA1394" s="56"/>
      <c r="FB1394" s="56"/>
      <c r="FC1394" s="56"/>
      <c r="FD1394" s="56"/>
      <c r="FE1394" s="56"/>
      <c r="FF1394" s="56"/>
      <c r="FG1394" s="56"/>
      <c r="FH1394" s="56"/>
      <c r="FI1394" s="56"/>
      <c r="FJ1394" s="56"/>
      <c r="FK1394" s="56"/>
      <c r="FL1394" s="56"/>
      <c r="FM1394" s="56"/>
      <c r="FN1394" s="56"/>
      <c r="FO1394" s="56"/>
      <c r="FP1394" s="56"/>
      <c r="FQ1394" s="56"/>
      <c r="FR1394" s="56"/>
      <c r="FS1394" s="56"/>
      <c r="FT1394" s="56"/>
      <c r="FU1394" s="56"/>
      <c r="FV1394" s="56"/>
      <c r="FW1394" s="56"/>
      <c r="FX1394" s="56"/>
      <c r="FY1394" s="56"/>
      <c r="FZ1394" s="56"/>
      <c r="GA1394" s="56"/>
      <c r="GB1394" s="56"/>
      <c r="GC1394" s="56"/>
      <c r="GD1394" s="56"/>
      <c r="GE1394" s="56"/>
      <c r="GF1394" s="56"/>
      <c r="GG1394" s="56"/>
      <c r="GH1394" s="56"/>
      <c r="GI1394" s="56"/>
      <c r="GJ1394" s="56"/>
      <c r="GK1394" s="56"/>
      <c r="GL1394" s="56"/>
      <c r="GM1394" s="56"/>
      <c r="GN1394" s="56"/>
      <c r="GO1394" s="56"/>
      <c r="GP1394" s="56"/>
      <c r="GQ1394" s="56"/>
      <c r="GR1394" s="56"/>
      <c r="GS1394" s="56"/>
      <c r="GT1394" s="56"/>
      <c r="GU1394" s="56"/>
      <c r="GV1394" s="56"/>
      <c r="GW1394" s="56"/>
      <c r="GX1394" s="56"/>
      <c r="GY1394" s="56"/>
      <c r="GZ1394" s="56"/>
      <c r="HA1394" s="56"/>
      <c r="HB1394" s="56"/>
      <c r="HC1394" s="56"/>
      <c r="HD1394" s="56"/>
      <c r="HE1394" s="56"/>
      <c r="HF1394" s="56"/>
      <c r="HG1394" s="56"/>
      <c r="HH1394" s="56"/>
      <c r="HI1394" s="56"/>
      <c r="HJ1394" s="56"/>
      <c r="HK1394" s="56"/>
      <c r="HL1394" s="56"/>
      <c r="HM1394" s="56"/>
    </row>
    <row r="1395" spans="2:221" x14ac:dyDescent="0.25">
      <c r="B1395" s="56"/>
      <c r="C1395" s="56"/>
      <c r="D1395" s="56"/>
      <c r="E1395" s="56"/>
      <c r="F1395" s="56"/>
      <c r="G1395" s="56"/>
      <c r="H1395" s="56"/>
      <c r="I1395" s="56"/>
      <c r="J1395" s="56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/>
      <c r="BF1395" s="56"/>
      <c r="BG1395" s="56"/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  <c r="BU1395" s="56"/>
      <c r="BV1395" s="56"/>
      <c r="BW1395" s="56"/>
      <c r="BX1395" s="56"/>
      <c r="BY1395" s="56"/>
      <c r="BZ1395" s="56"/>
      <c r="CA1395" s="56"/>
      <c r="CB1395" s="56"/>
      <c r="CC1395" s="56"/>
      <c r="CD1395" s="56"/>
      <c r="CE1395" s="56"/>
      <c r="CF1395" s="56"/>
      <c r="CG1395" s="56"/>
      <c r="CH1395" s="56"/>
      <c r="CI1395" s="56"/>
      <c r="CJ1395" s="56"/>
      <c r="CK1395" s="56"/>
      <c r="CL1395" s="56"/>
      <c r="CM1395" s="56"/>
      <c r="CN1395" s="56"/>
      <c r="CO1395" s="56"/>
      <c r="CP1395" s="56"/>
      <c r="CQ1395" s="56"/>
      <c r="CR1395" s="56"/>
      <c r="CS1395" s="56"/>
      <c r="CT1395" s="56"/>
      <c r="CU1395" s="56"/>
      <c r="CV1395" s="56"/>
      <c r="CW1395" s="56"/>
      <c r="CX1395" s="56"/>
      <c r="CY1395" s="56"/>
      <c r="CZ1395" s="56"/>
      <c r="DA1395" s="56"/>
      <c r="DB1395" s="56"/>
      <c r="DC1395" s="56"/>
      <c r="DD1395" s="56"/>
      <c r="DE1395" s="56"/>
      <c r="DF1395" s="56"/>
      <c r="DG1395" s="56"/>
      <c r="DH1395" s="56"/>
      <c r="DI1395" s="56"/>
      <c r="DJ1395" s="56"/>
      <c r="DK1395" s="56"/>
      <c r="DL1395" s="56"/>
      <c r="DM1395" s="56"/>
      <c r="DN1395" s="56"/>
      <c r="DO1395" s="56"/>
      <c r="DP1395" s="56"/>
      <c r="DQ1395" s="56"/>
      <c r="DR1395" s="56"/>
      <c r="DS1395" s="56"/>
      <c r="DT1395" s="56"/>
      <c r="DU1395" s="56"/>
      <c r="DV1395" s="56"/>
      <c r="DW1395" s="56"/>
      <c r="DX1395" s="56"/>
      <c r="DY1395" s="56"/>
      <c r="DZ1395" s="56"/>
      <c r="EA1395" s="56"/>
      <c r="EB1395" s="56"/>
      <c r="EC1395" s="56"/>
      <c r="ED1395" s="56"/>
      <c r="EE1395" s="56"/>
      <c r="EF1395" s="56"/>
      <c r="EG1395" s="56"/>
      <c r="EH1395" s="56"/>
      <c r="EI1395" s="56"/>
      <c r="EJ1395" s="56"/>
      <c r="EK1395" s="56"/>
      <c r="EL1395" s="56"/>
      <c r="EM1395" s="56"/>
      <c r="EN1395" s="56"/>
      <c r="EO1395" s="56"/>
      <c r="EP1395" s="56"/>
      <c r="EQ1395" s="56"/>
      <c r="ER1395" s="56"/>
      <c r="ES1395" s="56"/>
      <c r="ET1395" s="56"/>
      <c r="EU1395" s="56"/>
      <c r="EV1395" s="56"/>
      <c r="EW1395" s="56"/>
      <c r="EX1395" s="56"/>
      <c r="EY1395" s="56"/>
      <c r="EZ1395" s="56"/>
      <c r="FA1395" s="56"/>
      <c r="FB1395" s="56"/>
      <c r="FC1395" s="56"/>
      <c r="FD1395" s="56"/>
      <c r="FE1395" s="56"/>
      <c r="FF1395" s="56"/>
      <c r="FG1395" s="56"/>
      <c r="FH1395" s="56"/>
      <c r="FI1395" s="56"/>
      <c r="FJ1395" s="56"/>
      <c r="FK1395" s="56"/>
      <c r="FL1395" s="56"/>
      <c r="FM1395" s="56"/>
      <c r="FN1395" s="56"/>
      <c r="FO1395" s="56"/>
      <c r="FP1395" s="56"/>
      <c r="FQ1395" s="56"/>
      <c r="FR1395" s="56"/>
      <c r="FS1395" s="56"/>
      <c r="FT1395" s="56"/>
      <c r="FU1395" s="56"/>
      <c r="FV1395" s="56"/>
      <c r="FW1395" s="56"/>
      <c r="FX1395" s="56"/>
      <c r="FY1395" s="56"/>
      <c r="FZ1395" s="56"/>
      <c r="GA1395" s="56"/>
      <c r="GB1395" s="56"/>
      <c r="GC1395" s="56"/>
      <c r="GD1395" s="56"/>
      <c r="GE1395" s="56"/>
      <c r="GF1395" s="56"/>
      <c r="GG1395" s="56"/>
      <c r="GH1395" s="56"/>
      <c r="GI1395" s="56"/>
      <c r="GJ1395" s="56"/>
      <c r="GK1395" s="56"/>
      <c r="GL1395" s="56"/>
      <c r="GM1395" s="56"/>
      <c r="GN1395" s="56"/>
      <c r="GO1395" s="56"/>
      <c r="GP1395" s="56"/>
      <c r="GQ1395" s="56"/>
      <c r="GR1395" s="56"/>
      <c r="GS1395" s="56"/>
      <c r="GT1395" s="56"/>
      <c r="GU1395" s="56"/>
      <c r="GV1395" s="56"/>
      <c r="GW1395" s="56"/>
      <c r="GX1395" s="56"/>
      <c r="GY1395" s="56"/>
      <c r="GZ1395" s="56"/>
      <c r="HA1395" s="56"/>
      <c r="HB1395" s="56"/>
      <c r="HC1395" s="56"/>
      <c r="HD1395" s="56"/>
      <c r="HE1395" s="56"/>
      <c r="HF1395" s="56"/>
      <c r="HG1395" s="56"/>
      <c r="HH1395" s="56"/>
      <c r="HI1395" s="56"/>
      <c r="HJ1395" s="56"/>
      <c r="HK1395" s="56"/>
      <c r="HL1395" s="56"/>
      <c r="HM1395" s="56"/>
    </row>
    <row r="1396" spans="2:221" x14ac:dyDescent="0.25">
      <c r="B1396" s="56"/>
      <c r="C1396" s="56"/>
      <c r="D1396" s="56"/>
      <c r="E1396" s="56"/>
      <c r="F1396" s="56"/>
      <c r="G1396" s="56"/>
      <c r="H1396" s="56"/>
      <c r="I1396" s="56"/>
      <c r="J1396" s="56"/>
      <c r="K1396" s="56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X1396" s="56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/>
      <c r="BF1396" s="56"/>
      <c r="BG1396" s="56"/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  <c r="BU1396" s="56"/>
      <c r="BV1396" s="56"/>
      <c r="BW1396" s="56"/>
      <c r="BX1396" s="56"/>
      <c r="BY1396" s="56"/>
      <c r="BZ1396" s="56"/>
      <c r="CA1396" s="56"/>
      <c r="CB1396" s="56"/>
      <c r="CC1396" s="56"/>
      <c r="CD1396" s="56"/>
      <c r="CE1396" s="56"/>
      <c r="CF1396" s="56"/>
      <c r="CG1396" s="56"/>
      <c r="CH1396" s="56"/>
      <c r="CI1396" s="56"/>
      <c r="CJ1396" s="56"/>
      <c r="CK1396" s="56"/>
      <c r="CL1396" s="56"/>
      <c r="CM1396" s="56"/>
      <c r="CN1396" s="56"/>
      <c r="CO1396" s="56"/>
      <c r="CP1396" s="56"/>
      <c r="CQ1396" s="56"/>
      <c r="CR1396" s="56"/>
      <c r="CS1396" s="56"/>
      <c r="CT1396" s="56"/>
      <c r="CU1396" s="56"/>
      <c r="CV1396" s="56"/>
      <c r="CW1396" s="56"/>
      <c r="CX1396" s="56"/>
      <c r="CY1396" s="56"/>
      <c r="CZ1396" s="56"/>
      <c r="DA1396" s="56"/>
      <c r="DB1396" s="56"/>
      <c r="DC1396" s="56"/>
      <c r="DD1396" s="56"/>
      <c r="DE1396" s="56"/>
      <c r="DF1396" s="56"/>
      <c r="DG1396" s="56"/>
      <c r="DH1396" s="56"/>
      <c r="DI1396" s="56"/>
      <c r="DJ1396" s="56"/>
      <c r="DK1396" s="56"/>
      <c r="DL1396" s="56"/>
      <c r="DM1396" s="56"/>
      <c r="DN1396" s="56"/>
      <c r="DO1396" s="56"/>
      <c r="DP1396" s="56"/>
      <c r="DQ1396" s="56"/>
      <c r="DR1396" s="56"/>
      <c r="DS1396" s="56"/>
      <c r="DT1396" s="56"/>
      <c r="DU1396" s="56"/>
      <c r="DV1396" s="56"/>
      <c r="DW1396" s="56"/>
      <c r="DX1396" s="56"/>
      <c r="DY1396" s="56"/>
      <c r="DZ1396" s="56"/>
      <c r="EA1396" s="56"/>
      <c r="EB1396" s="56"/>
      <c r="EC1396" s="56"/>
      <c r="ED1396" s="56"/>
      <c r="EE1396" s="56"/>
      <c r="EF1396" s="56"/>
      <c r="EG1396" s="56"/>
      <c r="EH1396" s="56"/>
      <c r="EI1396" s="56"/>
      <c r="EJ1396" s="56"/>
      <c r="EK1396" s="56"/>
      <c r="EL1396" s="56"/>
      <c r="EM1396" s="56"/>
      <c r="EN1396" s="56"/>
      <c r="EO1396" s="56"/>
      <c r="EP1396" s="56"/>
      <c r="EQ1396" s="56"/>
      <c r="ER1396" s="56"/>
      <c r="ES1396" s="56"/>
      <c r="ET1396" s="56"/>
      <c r="EU1396" s="56"/>
      <c r="EV1396" s="56"/>
      <c r="EW1396" s="56"/>
      <c r="EX1396" s="56"/>
      <c r="EY1396" s="56"/>
      <c r="EZ1396" s="56"/>
      <c r="FA1396" s="56"/>
      <c r="FB1396" s="56"/>
      <c r="FC1396" s="56"/>
      <c r="FD1396" s="56"/>
      <c r="FE1396" s="56"/>
      <c r="FF1396" s="56"/>
      <c r="FG1396" s="56"/>
      <c r="FH1396" s="56"/>
      <c r="FI1396" s="56"/>
      <c r="FJ1396" s="56"/>
      <c r="FK1396" s="56"/>
      <c r="FL1396" s="56"/>
      <c r="FM1396" s="56"/>
      <c r="FN1396" s="56"/>
      <c r="FO1396" s="56"/>
      <c r="FP1396" s="56"/>
      <c r="FQ1396" s="56"/>
      <c r="FR1396" s="56"/>
      <c r="FS1396" s="56"/>
      <c r="FT1396" s="56"/>
      <c r="FU1396" s="56"/>
      <c r="FV1396" s="56"/>
      <c r="FW1396" s="56"/>
      <c r="FX1396" s="56"/>
      <c r="FY1396" s="56"/>
      <c r="FZ1396" s="56"/>
      <c r="GA1396" s="56"/>
      <c r="GB1396" s="56"/>
      <c r="GC1396" s="56"/>
      <c r="GD1396" s="56"/>
      <c r="GE1396" s="56"/>
      <c r="GF1396" s="56"/>
      <c r="GG1396" s="56"/>
      <c r="GH1396" s="56"/>
      <c r="GI1396" s="56"/>
      <c r="GJ1396" s="56"/>
      <c r="GK1396" s="56"/>
      <c r="GL1396" s="56"/>
      <c r="GM1396" s="56"/>
      <c r="GN1396" s="56"/>
      <c r="GO1396" s="56"/>
      <c r="GP1396" s="56"/>
      <c r="GQ1396" s="56"/>
      <c r="GR1396" s="56"/>
      <c r="GS1396" s="56"/>
      <c r="GT1396" s="56"/>
      <c r="GU1396" s="56"/>
      <c r="GV1396" s="56"/>
      <c r="GW1396" s="56"/>
      <c r="GX1396" s="56"/>
      <c r="GY1396" s="56"/>
      <c r="GZ1396" s="56"/>
      <c r="HA1396" s="56"/>
      <c r="HB1396" s="56"/>
      <c r="HC1396" s="56"/>
      <c r="HD1396" s="56"/>
      <c r="HE1396" s="56"/>
      <c r="HF1396" s="56"/>
      <c r="HG1396" s="56"/>
      <c r="HH1396" s="56"/>
      <c r="HI1396" s="56"/>
      <c r="HJ1396" s="56"/>
      <c r="HK1396" s="56"/>
      <c r="HL1396" s="56"/>
      <c r="HM1396" s="56"/>
    </row>
    <row r="1397" spans="2:221" x14ac:dyDescent="0.25">
      <c r="B1397" s="56"/>
      <c r="C1397" s="56"/>
      <c r="D1397" s="56"/>
      <c r="E1397" s="56"/>
      <c r="F1397" s="56"/>
      <c r="G1397" s="56"/>
      <c r="H1397" s="56"/>
      <c r="I1397" s="56"/>
      <c r="J1397" s="56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X1397" s="56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/>
      <c r="BF1397" s="56"/>
      <c r="BG1397" s="56"/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  <c r="BU1397" s="56"/>
      <c r="BV1397" s="56"/>
      <c r="BW1397" s="56"/>
      <c r="BX1397" s="56"/>
      <c r="BY1397" s="56"/>
      <c r="BZ1397" s="56"/>
      <c r="CA1397" s="56"/>
      <c r="CB1397" s="56"/>
      <c r="CC1397" s="56"/>
      <c r="CD1397" s="56"/>
      <c r="CE1397" s="56"/>
      <c r="CF1397" s="56"/>
      <c r="CG1397" s="56"/>
      <c r="CH1397" s="56"/>
      <c r="CI1397" s="56"/>
      <c r="CJ1397" s="56"/>
      <c r="CK1397" s="56"/>
      <c r="CL1397" s="56"/>
      <c r="CM1397" s="56"/>
      <c r="CN1397" s="56"/>
      <c r="CO1397" s="56"/>
      <c r="CP1397" s="56"/>
      <c r="CQ1397" s="56"/>
      <c r="CR1397" s="56"/>
      <c r="CS1397" s="56"/>
      <c r="CT1397" s="56"/>
      <c r="CU1397" s="56"/>
      <c r="CV1397" s="56"/>
      <c r="CW1397" s="56"/>
      <c r="CX1397" s="56"/>
      <c r="CY1397" s="56"/>
      <c r="CZ1397" s="56"/>
      <c r="DA1397" s="56"/>
      <c r="DB1397" s="56"/>
      <c r="DC1397" s="56"/>
      <c r="DD1397" s="56"/>
      <c r="DE1397" s="56"/>
      <c r="DF1397" s="56"/>
      <c r="DG1397" s="56"/>
      <c r="DH1397" s="56"/>
      <c r="DI1397" s="56"/>
      <c r="DJ1397" s="56"/>
      <c r="DK1397" s="56"/>
      <c r="DL1397" s="56"/>
      <c r="DM1397" s="56"/>
      <c r="DN1397" s="56"/>
      <c r="DO1397" s="56"/>
      <c r="DP1397" s="56"/>
      <c r="DQ1397" s="56"/>
      <c r="DR1397" s="56"/>
      <c r="DS1397" s="56"/>
      <c r="DT1397" s="56"/>
      <c r="DU1397" s="56"/>
      <c r="DV1397" s="56"/>
      <c r="DW1397" s="56"/>
      <c r="DX1397" s="56"/>
      <c r="DY1397" s="56"/>
      <c r="DZ1397" s="56"/>
      <c r="EA1397" s="56"/>
      <c r="EB1397" s="56"/>
      <c r="EC1397" s="56"/>
      <c r="ED1397" s="56"/>
      <c r="EE1397" s="56"/>
      <c r="EF1397" s="56"/>
      <c r="EG1397" s="56"/>
      <c r="EH1397" s="56"/>
      <c r="EI1397" s="56"/>
      <c r="EJ1397" s="56"/>
      <c r="EK1397" s="56"/>
      <c r="EL1397" s="56"/>
      <c r="EM1397" s="56"/>
      <c r="EN1397" s="56"/>
      <c r="EO1397" s="56"/>
      <c r="EP1397" s="56"/>
      <c r="EQ1397" s="56"/>
      <c r="ER1397" s="56"/>
      <c r="ES1397" s="56"/>
      <c r="ET1397" s="56"/>
      <c r="EU1397" s="56"/>
      <c r="EV1397" s="56"/>
      <c r="EW1397" s="56"/>
      <c r="EX1397" s="56"/>
      <c r="EY1397" s="56"/>
      <c r="EZ1397" s="56"/>
      <c r="FA1397" s="56"/>
      <c r="FB1397" s="56"/>
      <c r="FC1397" s="56"/>
      <c r="FD1397" s="56"/>
      <c r="FE1397" s="56"/>
      <c r="FF1397" s="56"/>
      <c r="FG1397" s="56"/>
      <c r="FH1397" s="56"/>
      <c r="FI1397" s="56"/>
      <c r="FJ1397" s="56"/>
      <c r="FK1397" s="56"/>
      <c r="FL1397" s="56"/>
      <c r="FM1397" s="56"/>
      <c r="FN1397" s="56"/>
      <c r="FO1397" s="56"/>
      <c r="FP1397" s="56"/>
      <c r="FQ1397" s="56"/>
      <c r="FR1397" s="56"/>
      <c r="FS1397" s="56"/>
      <c r="FT1397" s="56"/>
      <c r="FU1397" s="56"/>
      <c r="FV1397" s="56"/>
      <c r="FW1397" s="56"/>
      <c r="FX1397" s="56"/>
      <c r="FY1397" s="56"/>
      <c r="FZ1397" s="56"/>
      <c r="GA1397" s="56"/>
      <c r="GB1397" s="56"/>
      <c r="GC1397" s="56"/>
      <c r="GD1397" s="56"/>
      <c r="GE1397" s="56"/>
      <c r="GF1397" s="56"/>
      <c r="GG1397" s="56"/>
      <c r="GH1397" s="56"/>
      <c r="GI1397" s="56"/>
      <c r="GJ1397" s="56"/>
      <c r="GK1397" s="56"/>
      <c r="GL1397" s="56"/>
      <c r="GM1397" s="56"/>
      <c r="GN1397" s="56"/>
      <c r="GO1397" s="56"/>
      <c r="GP1397" s="56"/>
      <c r="GQ1397" s="56"/>
      <c r="GR1397" s="56"/>
      <c r="GS1397" s="56"/>
      <c r="GT1397" s="56"/>
      <c r="GU1397" s="56"/>
      <c r="GV1397" s="56"/>
      <c r="GW1397" s="56"/>
      <c r="GX1397" s="56"/>
      <c r="GY1397" s="56"/>
      <c r="GZ1397" s="56"/>
      <c r="HA1397" s="56"/>
      <c r="HB1397" s="56"/>
      <c r="HC1397" s="56"/>
      <c r="HD1397" s="56"/>
      <c r="HE1397" s="56"/>
      <c r="HF1397" s="56"/>
      <c r="HG1397" s="56"/>
      <c r="HH1397" s="56"/>
      <c r="HI1397" s="56"/>
      <c r="HJ1397" s="56"/>
      <c r="HK1397" s="56"/>
      <c r="HL1397" s="56"/>
      <c r="HM1397" s="56"/>
    </row>
    <row r="1398" spans="2:221" x14ac:dyDescent="0.25">
      <c r="B1398" s="56"/>
      <c r="C1398" s="56"/>
      <c r="D1398" s="56"/>
      <c r="E1398" s="56"/>
      <c r="F1398" s="56"/>
      <c r="G1398" s="56"/>
      <c r="H1398" s="56"/>
      <c r="I1398" s="56"/>
      <c r="J1398" s="56"/>
      <c r="K1398" s="56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X1398" s="56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/>
      <c r="BF1398" s="56"/>
      <c r="BG1398" s="56"/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  <c r="BU1398" s="56"/>
      <c r="BV1398" s="56"/>
      <c r="BW1398" s="56"/>
      <c r="BX1398" s="56"/>
      <c r="BY1398" s="56"/>
      <c r="BZ1398" s="56"/>
      <c r="CA1398" s="56"/>
      <c r="CB1398" s="56"/>
      <c r="CC1398" s="56"/>
      <c r="CD1398" s="56"/>
      <c r="CE1398" s="56"/>
      <c r="CF1398" s="56"/>
      <c r="CG1398" s="56"/>
      <c r="CH1398" s="56"/>
      <c r="CI1398" s="56"/>
      <c r="CJ1398" s="56"/>
      <c r="CK1398" s="56"/>
      <c r="CL1398" s="56"/>
      <c r="CM1398" s="56"/>
      <c r="CN1398" s="56"/>
      <c r="CO1398" s="56"/>
      <c r="CP1398" s="56"/>
      <c r="CQ1398" s="56"/>
      <c r="CR1398" s="56"/>
      <c r="CS1398" s="56"/>
      <c r="CT1398" s="56"/>
      <c r="CU1398" s="56"/>
      <c r="CV1398" s="56"/>
      <c r="CW1398" s="56"/>
      <c r="CX1398" s="56"/>
      <c r="CY1398" s="56"/>
      <c r="CZ1398" s="56"/>
      <c r="DA1398" s="56"/>
      <c r="DB1398" s="56"/>
      <c r="DC1398" s="56"/>
      <c r="DD1398" s="56"/>
      <c r="DE1398" s="56"/>
      <c r="DF1398" s="56"/>
      <c r="DG1398" s="56"/>
      <c r="DH1398" s="56"/>
      <c r="DI1398" s="56"/>
      <c r="DJ1398" s="56"/>
      <c r="DK1398" s="56"/>
      <c r="DL1398" s="56"/>
      <c r="DM1398" s="56"/>
      <c r="DN1398" s="56"/>
      <c r="DO1398" s="56"/>
      <c r="DP1398" s="56"/>
      <c r="DQ1398" s="56"/>
      <c r="DR1398" s="56"/>
      <c r="DS1398" s="56"/>
      <c r="DT1398" s="56"/>
      <c r="DU1398" s="56"/>
      <c r="DV1398" s="56"/>
      <c r="DW1398" s="56"/>
      <c r="DX1398" s="56"/>
      <c r="DY1398" s="56"/>
      <c r="DZ1398" s="56"/>
      <c r="EA1398" s="56"/>
      <c r="EB1398" s="56"/>
      <c r="EC1398" s="56"/>
      <c r="ED1398" s="56"/>
      <c r="EE1398" s="56"/>
      <c r="EF1398" s="56"/>
      <c r="EG1398" s="56"/>
      <c r="EH1398" s="56"/>
      <c r="EI1398" s="56"/>
      <c r="EJ1398" s="56"/>
      <c r="EK1398" s="56"/>
      <c r="EL1398" s="56"/>
      <c r="EM1398" s="56"/>
      <c r="EN1398" s="56"/>
      <c r="EO1398" s="56"/>
      <c r="EP1398" s="56"/>
      <c r="EQ1398" s="56"/>
      <c r="ER1398" s="56"/>
      <c r="ES1398" s="56"/>
      <c r="ET1398" s="56"/>
      <c r="EU1398" s="56"/>
      <c r="EV1398" s="56"/>
      <c r="EW1398" s="56"/>
      <c r="EX1398" s="56"/>
      <c r="EY1398" s="56"/>
      <c r="EZ1398" s="56"/>
      <c r="FA1398" s="56"/>
      <c r="FB1398" s="56"/>
      <c r="FC1398" s="56"/>
      <c r="FD1398" s="56"/>
      <c r="FE1398" s="56"/>
      <c r="FF1398" s="56"/>
      <c r="FG1398" s="56"/>
      <c r="FH1398" s="56"/>
      <c r="FI1398" s="56"/>
      <c r="FJ1398" s="56"/>
      <c r="FK1398" s="56"/>
      <c r="FL1398" s="56"/>
      <c r="FM1398" s="56"/>
      <c r="FN1398" s="56"/>
      <c r="FO1398" s="56"/>
      <c r="FP1398" s="56"/>
      <c r="FQ1398" s="56"/>
      <c r="FR1398" s="56"/>
      <c r="FS1398" s="56"/>
      <c r="FT1398" s="56"/>
      <c r="FU1398" s="56"/>
      <c r="FV1398" s="56"/>
      <c r="FW1398" s="56"/>
      <c r="FX1398" s="56"/>
      <c r="FY1398" s="56"/>
      <c r="FZ1398" s="56"/>
      <c r="GA1398" s="56"/>
      <c r="GB1398" s="56"/>
      <c r="GC1398" s="56"/>
      <c r="GD1398" s="56"/>
      <c r="GE1398" s="56"/>
      <c r="GF1398" s="56"/>
      <c r="GG1398" s="56"/>
      <c r="GH1398" s="56"/>
      <c r="GI1398" s="56"/>
      <c r="GJ1398" s="56"/>
      <c r="GK1398" s="56"/>
      <c r="GL1398" s="56"/>
      <c r="GM1398" s="56"/>
      <c r="GN1398" s="56"/>
      <c r="GO1398" s="56"/>
      <c r="GP1398" s="56"/>
      <c r="GQ1398" s="56"/>
      <c r="GR1398" s="56"/>
      <c r="GS1398" s="56"/>
      <c r="GT1398" s="56"/>
      <c r="GU1398" s="56"/>
      <c r="GV1398" s="56"/>
      <c r="GW1398" s="56"/>
      <c r="GX1398" s="56"/>
      <c r="GY1398" s="56"/>
      <c r="GZ1398" s="56"/>
      <c r="HA1398" s="56"/>
      <c r="HB1398" s="56"/>
      <c r="HC1398" s="56"/>
      <c r="HD1398" s="56"/>
      <c r="HE1398" s="56"/>
      <c r="HF1398" s="56"/>
      <c r="HG1398" s="56"/>
      <c r="HH1398" s="56"/>
      <c r="HI1398" s="56"/>
      <c r="HJ1398" s="56"/>
      <c r="HK1398" s="56"/>
      <c r="HL1398" s="56"/>
      <c r="HM1398" s="56"/>
    </row>
    <row r="1399" spans="2:221" x14ac:dyDescent="0.25">
      <c r="B1399" s="56"/>
      <c r="C1399" s="56"/>
      <c r="D1399" s="56"/>
      <c r="E1399" s="56"/>
      <c r="F1399" s="56"/>
      <c r="G1399" s="56"/>
      <c r="H1399" s="56"/>
      <c r="I1399" s="56"/>
      <c r="J1399" s="56"/>
      <c r="K1399" s="56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X1399" s="56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/>
      <c r="BF1399" s="56"/>
      <c r="BG1399" s="56"/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  <c r="BU1399" s="56"/>
      <c r="BV1399" s="56"/>
      <c r="BW1399" s="56"/>
      <c r="BX1399" s="56"/>
      <c r="BY1399" s="56"/>
      <c r="BZ1399" s="56"/>
      <c r="CA1399" s="56"/>
      <c r="CB1399" s="56"/>
      <c r="CC1399" s="56"/>
      <c r="CD1399" s="56"/>
      <c r="CE1399" s="56"/>
      <c r="CF1399" s="56"/>
      <c r="CG1399" s="56"/>
      <c r="CH1399" s="56"/>
      <c r="CI1399" s="56"/>
      <c r="CJ1399" s="56"/>
      <c r="CK1399" s="56"/>
      <c r="CL1399" s="56"/>
      <c r="CM1399" s="56"/>
      <c r="CN1399" s="56"/>
      <c r="CO1399" s="56"/>
      <c r="CP1399" s="56"/>
      <c r="CQ1399" s="56"/>
      <c r="CR1399" s="56"/>
      <c r="CS1399" s="56"/>
      <c r="CT1399" s="56"/>
      <c r="CU1399" s="56"/>
      <c r="CV1399" s="56"/>
      <c r="CW1399" s="56"/>
      <c r="CX1399" s="56"/>
      <c r="CY1399" s="56"/>
      <c r="CZ1399" s="56"/>
      <c r="DA1399" s="56"/>
      <c r="DB1399" s="56"/>
      <c r="DC1399" s="56"/>
      <c r="DD1399" s="56"/>
      <c r="DE1399" s="56"/>
      <c r="DF1399" s="56"/>
      <c r="DG1399" s="56"/>
      <c r="DH1399" s="56"/>
      <c r="DI1399" s="56"/>
      <c r="DJ1399" s="56"/>
      <c r="DK1399" s="56"/>
      <c r="DL1399" s="56"/>
      <c r="DM1399" s="56"/>
      <c r="DN1399" s="56"/>
      <c r="DO1399" s="56"/>
      <c r="DP1399" s="56"/>
      <c r="DQ1399" s="56"/>
      <c r="DR1399" s="56"/>
      <c r="DS1399" s="56"/>
      <c r="DT1399" s="56"/>
      <c r="DU1399" s="56"/>
      <c r="DV1399" s="56"/>
      <c r="DW1399" s="56"/>
      <c r="DX1399" s="56"/>
      <c r="DY1399" s="56"/>
      <c r="DZ1399" s="56"/>
      <c r="EA1399" s="56"/>
      <c r="EB1399" s="56"/>
      <c r="EC1399" s="56"/>
      <c r="ED1399" s="56"/>
      <c r="EE1399" s="56"/>
      <c r="EF1399" s="56"/>
      <c r="EG1399" s="56"/>
      <c r="EH1399" s="56"/>
      <c r="EI1399" s="56"/>
      <c r="EJ1399" s="56"/>
      <c r="EK1399" s="56"/>
      <c r="EL1399" s="56"/>
      <c r="EM1399" s="56"/>
      <c r="EN1399" s="56"/>
      <c r="EO1399" s="56"/>
      <c r="EP1399" s="56"/>
      <c r="EQ1399" s="56"/>
      <c r="ER1399" s="56"/>
      <c r="ES1399" s="56"/>
      <c r="ET1399" s="56"/>
      <c r="EU1399" s="56"/>
      <c r="EV1399" s="56"/>
      <c r="EW1399" s="56"/>
      <c r="EX1399" s="56"/>
      <c r="EY1399" s="56"/>
      <c r="EZ1399" s="56"/>
      <c r="FA1399" s="56"/>
      <c r="FB1399" s="56"/>
      <c r="FC1399" s="56"/>
      <c r="FD1399" s="56"/>
      <c r="FE1399" s="56"/>
      <c r="FF1399" s="56"/>
      <c r="FG1399" s="56"/>
      <c r="FH1399" s="56"/>
      <c r="FI1399" s="56"/>
      <c r="FJ1399" s="56"/>
      <c r="FK1399" s="56"/>
      <c r="FL1399" s="56"/>
      <c r="FM1399" s="56"/>
      <c r="FN1399" s="56"/>
      <c r="FO1399" s="56"/>
      <c r="FP1399" s="56"/>
      <c r="FQ1399" s="56"/>
      <c r="FR1399" s="56"/>
      <c r="FS1399" s="56"/>
      <c r="FT1399" s="56"/>
      <c r="FU1399" s="56"/>
      <c r="FV1399" s="56"/>
      <c r="FW1399" s="56"/>
      <c r="FX1399" s="56"/>
      <c r="FY1399" s="56"/>
      <c r="FZ1399" s="56"/>
      <c r="GA1399" s="56"/>
      <c r="GB1399" s="56"/>
      <c r="GC1399" s="56"/>
      <c r="GD1399" s="56"/>
      <c r="GE1399" s="56"/>
      <c r="GF1399" s="56"/>
      <c r="GG1399" s="56"/>
      <c r="GH1399" s="56"/>
      <c r="GI1399" s="56"/>
      <c r="GJ1399" s="56"/>
      <c r="GK1399" s="56"/>
      <c r="GL1399" s="56"/>
      <c r="GM1399" s="56"/>
      <c r="GN1399" s="56"/>
      <c r="GO1399" s="56"/>
      <c r="GP1399" s="56"/>
      <c r="GQ1399" s="56"/>
      <c r="GR1399" s="56"/>
      <c r="GS1399" s="56"/>
      <c r="GT1399" s="56"/>
      <c r="GU1399" s="56"/>
      <c r="GV1399" s="56"/>
      <c r="GW1399" s="56"/>
      <c r="GX1399" s="56"/>
      <c r="GY1399" s="56"/>
      <c r="GZ1399" s="56"/>
      <c r="HA1399" s="56"/>
      <c r="HB1399" s="56"/>
      <c r="HC1399" s="56"/>
      <c r="HD1399" s="56"/>
      <c r="HE1399" s="56"/>
      <c r="HF1399" s="56"/>
      <c r="HG1399" s="56"/>
      <c r="HH1399" s="56"/>
      <c r="HI1399" s="56"/>
      <c r="HJ1399" s="56"/>
      <c r="HK1399" s="56"/>
      <c r="HL1399" s="56"/>
      <c r="HM1399" s="56"/>
    </row>
    <row r="1400" spans="2:221" x14ac:dyDescent="0.25">
      <c r="B1400" s="56"/>
      <c r="C1400" s="56"/>
      <c r="D1400" s="56"/>
      <c r="E1400" s="56"/>
      <c r="F1400" s="56"/>
      <c r="G1400" s="56"/>
      <c r="H1400" s="56"/>
      <c r="I1400" s="56"/>
      <c r="J1400" s="56"/>
      <c r="K1400" s="56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X1400" s="56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/>
      <c r="BF1400" s="56"/>
      <c r="BG1400" s="56"/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  <c r="BU1400" s="56"/>
      <c r="BV1400" s="56"/>
      <c r="BW1400" s="56"/>
      <c r="BX1400" s="56"/>
      <c r="BY1400" s="56"/>
      <c r="BZ1400" s="56"/>
      <c r="CA1400" s="56"/>
      <c r="CB1400" s="56"/>
      <c r="CC1400" s="56"/>
      <c r="CD1400" s="56"/>
      <c r="CE1400" s="56"/>
      <c r="CF1400" s="56"/>
      <c r="CG1400" s="56"/>
      <c r="CH1400" s="56"/>
      <c r="CI1400" s="56"/>
      <c r="CJ1400" s="56"/>
      <c r="CK1400" s="56"/>
      <c r="CL1400" s="56"/>
      <c r="CM1400" s="56"/>
      <c r="CN1400" s="56"/>
      <c r="CO1400" s="56"/>
      <c r="CP1400" s="56"/>
      <c r="CQ1400" s="56"/>
      <c r="CR1400" s="56"/>
      <c r="CS1400" s="56"/>
      <c r="CT1400" s="56"/>
      <c r="CU1400" s="56"/>
      <c r="CV1400" s="56"/>
      <c r="CW1400" s="56"/>
      <c r="CX1400" s="56"/>
      <c r="CY1400" s="56"/>
      <c r="CZ1400" s="56"/>
      <c r="DA1400" s="56"/>
      <c r="DB1400" s="56"/>
      <c r="DC1400" s="56"/>
      <c r="DD1400" s="56"/>
      <c r="DE1400" s="56"/>
      <c r="DF1400" s="56"/>
      <c r="DG1400" s="56"/>
      <c r="DH1400" s="56"/>
      <c r="DI1400" s="56"/>
      <c r="DJ1400" s="56"/>
      <c r="DK1400" s="56"/>
      <c r="DL1400" s="56"/>
      <c r="DM1400" s="56"/>
      <c r="DN1400" s="56"/>
      <c r="DO1400" s="56"/>
      <c r="DP1400" s="56"/>
      <c r="DQ1400" s="56"/>
      <c r="DR1400" s="56"/>
      <c r="DS1400" s="56"/>
      <c r="DT1400" s="56"/>
      <c r="DU1400" s="56"/>
      <c r="DV1400" s="56"/>
      <c r="DW1400" s="56"/>
      <c r="DX1400" s="56"/>
      <c r="DY1400" s="56"/>
      <c r="DZ1400" s="56"/>
      <c r="EA1400" s="56"/>
      <c r="EB1400" s="56"/>
      <c r="EC1400" s="56"/>
      <c r="ED1400" s="56"/>
      <c r="EE1400" s="56"/>
      <c r="EF1400" s="56"/>
      <c r="EG1400" s="56"/>
      <c r="EH1400" s="56"/>
      <c r="EI1400" s="56"/>
      <c r="EJ1400" s="56"/>
      <c r="EK1400" s="56"/>
      <c r="EL1400" s="56"/>
      <c r="EM1400" s="56"/>
      <c r="EN1400" s="56"/>
      <c r="EO1400" s="56"/>
      <c r="EP1400" s="56"/>
      <c r="EQ1400" s="56"/>
      <c r="ER1400" s="56"/>
      <c r="ES1400" s="56"/>
      <c r="ET1400" s="56"/>
      <c r="EU1400" s="56"/>
      <c r="EV1400" s="56"/>
      <c r="EW1400" s="56"/>
      <c r="EX1400" s="56"/>
      <c r="EY1400" s="56"/>
      <c r="EZ1400" s="56"/>
      <c r="FA1400" s="56"/>
      <c r="FB1400" s="56"/>
      <c r="FC1400" s="56"/>
      <c r="FD1400" s="56"/>
      <c r="FE1400" s="56"/>
      <c r="FF1400" s="56"/>
      <c r="FG1400" s="56"/>
      <c r="FH1400" s="56"/>
      <c r="FI1400" s="56"/>
      <c r="FJ1400" s="56"/>
      <c r="FK1400" s="56"/>
      <c r="FL1400" s="56"/>
      <c r="FM1400" s="56"/>
      <c r="FN1400" s="56"/>
      <c r="FO1400" s="56"/>
      <c r="FP1400" s="56"/>
      <c r="FQ1400" s="56"/>
      <c r="FR1400" s="56"/>
      <c r="FS1400" s="56"/>
      <c r="FT1400" s="56"/>
      <c r="FU1400" s="56"/>
      <c r="FV1400" s="56"/>
      <c r="FW1400" s="56"/>
      <c r="FX1400" s="56"/>
      <c r="FY1400" s="56"/>
      <c r="FZ1400" s="56"/>
      <c r="GA1400" s="56"/>
      <c r="GB1400" s="56"/>
      <c r="GC1400" s="56"/>
      <c r="GD1400" s="56"/>
      <c r="GE1400" s="56"/>
      <c r="GF1400" s="56"/>
      <c r="GG1400" s="56"/>
      <c r="GH1400" s="56"/>
      <c r="GI1400" s="56"/>
      <c r="GJ1400" s="56"/>
      <c r="GK1400" s="56"/>
      <c r="GL1400" s="56"/>
      <c r="GM1400" s="56"/>
      <c r="GN1400" s="56"/>
      <c r="GO1400" s="56"/>
      <c r="GP1400" s="56"/>
      <c r="GQ1400" s="56"/>
      <c r="GR1400" s="56"/>
      <c r="GS1400" s="56"/>
      <c r="GT1400" s="56"/>
      <c r="GU1400" s="56"/>
      <c r="GV1400" s="56"/>
      <c r="GW1400" s="56"/>
      <c r="GX1400" s="56"/>
      <c r="GY1400" s="56"/>
      <c r="GZ1400" s="56"/>
      <c r="HA1400" s="56"/>
      <c r="HB1400" s="56"/>
      <c r="HC1400" s="56"/>
      <c r="HD1400" s="56"/>
      <c r="HE1400" s="56"/>
      <c r="HF1400" s="56"/>
      <c r="HG1400" s="56"/>
      <c r="HH1400" s="56"/>
      <c r="HI1400" s="56"/>
      <c r="HJ1400" s="56"/>
      <c r="HK1400" s="56"/>
      <c r="HL1400" s="56"/>
      <c r="HM1400" s="56"/>
    </row>
    <row r="1401" spans="2:221" x14ac:dyDescent="0.25">
      <c r="B1401" s="56"/>
      <c r="C1401" s="56"/>
      <c r="D1401" s="56"/>
      <c r="E1401" s="56"/>
      <c r="F1401" s="56"/>
      <c r="G1401" s="56"/>
      <c r="H1401" s="56"/>
      <c r="I1401" s="56"/>
      <c r="J1401" s="56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X1401" s="56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/>
      <c r="BF1401" s="56"/>
      <c r="BG1401" s="56"/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  <c r="BU1401" s="56"/>
      <c r="BV1401" s="56"/>
      <c r="BW1401" s="56"/>
      <c r="BX1401" s="56"/>
      <c r="BY1401" s="56"/>
      <c r="BZ1401" s="56"/>
      <c r="CA1401" s="56"/>
      <c r="CB1401" s="56"/>
      <c r="CC1401" s="56"/>
      <c r="CD1401" s="56"/>
      <c r="CE1401" s="56"/>
      <c r="CF1401" s="56"/>
      <c r="CG1401" s="56"/>
      <c r="CH1401" s="56"/>
      <c r="CI1401" s="56"/>
      <c r="CJ1401" s="56"/>
      <c r="CK1401" s="56"/>
      <c r="CL1401" s="56"/>
      <c r="CM1401" s="56"/>
      <c r="CN1401" s="56"/>
      <c r="CO1401" s="56"/>
      <c r="CP1401" s="56"/>
      <c r="CQ1401" s="56"/>
      <c r="CR1401" s="56"/>
      <c r="CS1401" s="56"/>
      <c r="CT1401" s="56"/>
      <c r="CU1401" s="56"/>
      <c r="CV1401" s="56"/>
      <c r="CW1401" s="56"/>
      <c r="CX1401" s="56"/>
      <c r="CY1401" s="56"/>
      <c r="CZ1401" s="56"/>
      <c r="DA1401" s="56"/>
      <c r="DB1401" s="56"/>
      <c r="DC1401" s="56"/>
      <c r="DD1401" s="56"/>
      <c r="DE1401" s="56"/>
      <c r="DF1401" s="56"/>
      <c r="DG1401" s="56"/>
      <c r="DH1401" s="56"/>
      <c r="DI1401" s="56"/>
      <c r="DJ1401" s="56"/>
      <c r="DK1401" s="56"/>
      <c r="DL1401" s="56"/>
      <c r="DM1401" s="56"/>
      <c r="DN1401" s="56"/>
      <c r="DO1401" s="56"/>
      <c r="DP1401" s="56"/>
      <c r="DQ1401" s="56"/>
      <c r="DR1401" s="56"/>
      <c r="DS1401" s="56"/>
      <c r="DT1401" s="56"/>
      <c r="DU1401" s="56"/>
      <c r="DV1401" s="56"/>
      <c r="DW1401" s="56"/>
      <c r="DX1401" s="56"/>
      <c r="DY1401" s="56"/>
      <c r="DZ1401" s="56"/>
      <c r="EA1401" s="56"/>
      <c r="EB1401" s="56"/>
      <c r="EC1401" s="56"/>
      <c r="ED1401" s="56"/>
      <c r="EE1401" s="56"/>
      <c r="EF1401" s="56"/>
      <c r="EG1401" s="56"/>
      <c r="EH1401" s="56"/>
      <c r="EI1401" s="56"/>
      <c r="EJ1401" s="56"/>
      <c r="EK1401" s="56"/>
      <c r="EL1401" s="56"/>
      <c r="EM1401" s="56"/>
      <c r="EN1401" s="56"/>
      <c r="EO1401" s="56"/>
      <c r="EP1401" s="56"/>
      <c r="EQ1401" s="56"/>
      <c r="ER1401" s="56"/>
      <c r="ES1401" s="56"/>
      <c r="ET1401" s="56"/>
      <c r="EU1401" s="56"/>
      <c r="EV1401" s="56"/>
      <c r="EW1401" s="56"/>
      <c r="EX1401" s="56"/>
      <c r="EY1401" s="56"/>
      <c r="EZ1401" s="56"/>
      <c r="FA1401" s="56"/>
      <c r="FB1401" s="56"/>
      <c r="FC1401" s="56"/>
      <c r="FD1401" s="56"/>
      <c r="FE1401" s="56"/>
      <c r="FF1401" s="56"/>
      <c r="FG1401" s="56"/>
      <c r="FH1401" s="56"/>
      <c r="FI1401" s="56"/>
      <c r="FJ1401" s="56"/>
      <c r="FK1401" s="56"/>
      <c r="FL1401" s="56"/>
      <c r="FM1401" s="56"/>
      <c r="FN1401" s="56"/>
      <c r="FO1401" s="56"/>
      <c r="FP1401" s="56"/>
      <c r="FQ1401" s="56"/>
      <c r="FR1401" s="56"/>
      <c r="FS1401" s="56"/>
      <c r="FT1401" s="56"/>
      <c r="FU1401" s="56"/>
      <c r="FV1401" s="56"/>
      <c r="FW1401" s="56"/>
      <c r="FX1401" s="56"/>
      <c r="FY1401" s="56"/>
      <c r="FZ1401" s="56"/>
      <c r="GA1401" s="56"/>
      <c r="GB1401" s="56"/>
      <c r="GC1401" s="56"/>
      <c r="GD1401" s="56"/>
      <c r="GE1401" s="56"/>
      <c r="GF1401" s="56"/>
      <c r="GG1401" s="56"/>
      <c r="GH1401" s="56"/>
      <c r="GI1401" s="56"/>
      <c r="GJ1401" s="56"/>
      <c r="GK1401" s="56"/>
      <c r="GL1401" s="56"/>
      <c r="GM1401" s="56"/>
      <c r="GN1401" s="56"/>
      <c r="GO1401" s="56"/>
      <c r="GP1401" s="56"/>
      <c r="GQ1401" s="56"/>
      <c r="GR1401" s="56"/>
      <c r="GS1401" s="56"/>
      <c r="GT1401" s="56"/>
      <c r="GU1401" s="56"/>
      <c r="GV1401" s="56"/>
      <c r="GW1401" s="56"/>
      <c r="GX1401" s="56"/>
      <c r="GY1401" s="56"/>
      <c r="GZ1401" s="56"/>
      <c r="HA1401" s="56"/>
      <c r="HB1401" s="56"/>
      <c r="HC1401" s="56"/>
      <c r="HD1401" s="56"/>
      <c r="HE1401" s="56"/>
      <c r="HF1401" s="56"/>
      <c r="HG1401" s="56"/>
      <c r="HH1401" s="56"/>
      <c r="HI1401" s="56"/>
      <c r="HJ1401" s="56"/>
      <c r="HK1401" s="56"/>
      <c r="HL1401" s="56"/>
      <c r="HM1401" s="56"/>
    </row>
    <row r="1402" spans="2:221" x14ac:dyDescent="0.25"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/>
      <c r="BF1402" s="56"/>
      <c r="BG1402" s="56"/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  <c r="BU1402" s="56"/>
      <c r="BV1402" s="56"/>
      <c r="BW1402" s="56"/>
      <c r="BX1402" s="56"/>
      <c r="BY1402" s="56"/>
      <c r="BZ1402" s="56"/>
      <c r="CA1402" s="56"/>
      <c r="CB1402" s="56"/>
      <c r="CC1402" s="56"/>
      <c r="CD1402" s="56"/>
      <c r="CE1402" s="56"/>
      <c r="CF1402" s="56"/>
      <c r="CG1402" s="56"/>
      <c r="CH1402" s="56"/>
      <c r="CI1402" s="56"/>
      <c r="CJ1402" s="56"/>
      <c r="CK1402" s="56"/>
      <c r="CL1402" s="56"/>
      <c r="CM1402" s="56"/>
      <c r="CN1402" s="56"/>
      <c r="CO1402" s="56"/>
      <c r="CP1402" s="56"/>
      <c r="CQ1402" s="56"/>
      <c r="CR1402" s="56"/>
      <c r="CS1402" s="56"/>
      <c r="CT1402" s="56"/>
      <c r="CU1402" s="56"/>
      <c r="CV1402" s="56"/>
      <c r="CW1402" s="56"/>
      <c r="CX1402" s="56"/>
      <c r="CY1402" s="56"/>
      <c r="CZ1402" s="56"/>
      <c r="DA1402" s="56"/>
      <c r="DB1402" s="56"/>
      <c r="DC1402" s="56"/>
      <c r="DD1402" s="56"/>
      <c r="DE1402" s="56"/>
      <c r="DF1402" s="56"/>
      <c r="DG1402" s="56"/>
      <c r="DH1402" s="56"/>
      <c r="DI1402" s="56"/>
      <c r="DJ1402" s="56"/>
      <c r="DK1402" s="56"/>
      <c r="DL1402" s="56"/>
      <c r="DM1402" s="56"/>
      <c r="DN1402" s="56"/>
      <c r="DO1402" s="56"/>
      <c r="DP1402" s="56"/>
      <c r="DQ1402" s="56"/>
      <c r="DR1402" s="56"/>
      <c r="DS1402" s="56"/>
      <c r="DT1402" s="56"/>
      <c r="DU1402" s="56"/>
      <c r="DV1402" s="56"/>
      <c r="DW1402" s="56"/>
      <c r="DX1402" s="56"/>
      <c r="DY1402" s="56"/>
      <c r="DZ1402" s="56"/>
      <c r="EA1402" s="56"/>
      <c r="EB1402" s="56"/>
      <c r="EC1402" s="56"/>
      <c r="ED1402" s="56"/>
      <c r="EE1402" s="56"/>
      <c r="EF1402" s="56"/>
      <c r="EG1402" s="56"/>
      <c r="EH1402" s="56"/>
      <c r="EI1402" s="56"/>
      <c r="EJ1402" s="56"/>
      <c r="EK1402" s="56"/>
      <c r="EL1402" s="56"/>
      <c r="EM1402" s="56"/>
      <c r="EN1402" s="56"/>
      <c r="EO1402" s="56"/>
      <c r="EP1402" s="56"/>
      <c r="EQ1402" s="56"/>
      <c r="ER1402" s="56"/>
      <c r="ES1402" s="56"/>
      <c r="ET1402" s="56"/>
      <c r="EU1402" s="56"/>
      <c r="EV1402" s="56"/>
      <c r="EW1402" s="56"/>
      <c r="EX1402" s="56"/>
      <c r="EY1402" s="56"/>
      <c r="EZ1402" s="56"/>
      <c r="FA1402" s="56"/>
      <c r="FB1402" s="56"/>
      <c r="FC1402" s="56"/>
      <c r="FD1402" s="56"/>
      <c r="FE1402" s="56"/>
      <c r="FF1402" s="56"/>
      <c r="FG1402" s="56"/>
      <c r="FH1402" s="56"/>
      <c r="FI1402" s="56"/>
      <c r="FJ1402" s="56"/>
      <c r="FK1402" s="56"/>
      <c r="FL1402" s="56"/>
      <c r="FM1402" s="56"/>
      <c r="FN1402" s="56"/>
      <c r="FO1402" s="56"/>
      <c r="FP1402" s="56"/>
      <c r="FQ1402" s="56"/>
      <c r="FR1402" s="56"/>
      <c r="FS1402" s="56"/>
      <c r="FT1402" s="56"/>
      <c r="FU1402" s="56"/>
      <c r="FV1402" s="56"/>
      <c r="FW1402" s="56"/>
      <c r="FX1402" s="56"/>
      <c r="FY1402" s="56"/>
      <c r="FZ1402" s="56"/>
      <c r="GA1402" s="56"/>
      <c r="GB1402" s="56"/>
      <c r="GC1402" s="56"/>
      <c r="GD1402" s="56"/>
      <c r="GE1402" s="56"/>
      <c r="GF1402" s="56"/>
      <c r="GG1402" s="56"/>
      <c r="GH1402" s="56"/>
      <c r="GI1402" s="56"/>
      <c r="GJ1402" s="56"/>
      <c r="GK1402" s="56"/>
      <c r="GL1402" s="56"/>
      <c r="GM1402" s="56"/>
      <c r="GN1402" s="56"/>
      <c r="GO1402" s="56"/>
      <c r="GP1402" s="56"/>
      <c r="GQ1402" s="56"/>
      <c r="GR1402" s="56"/>
      <c r="GS1402" s="56"/>
      <c r="GT1402" s="56"/>
      <c r="GU1402" s="56"/>
      <c r="GV1402" s="56"/>
      <c r="GW1402" s="56"/>
      <c r="GX1402" s="56"/>
      <c r="GY1402" s="56"/>
      <c r="GZ1402" s="56"/>
      <c r="HA1402" s="56"/>
      <c r="HB1402" s="56"/>
      <c r="HC1402" s="56"/>
      <c r="HD1402" s="56"/>
      <c r="HE1402" s="56"/>
      <c r="HF1402" s="56"/>
      <c r="HG1402" s="56"/>
      <c r="HH1402" s="56"/>
      <c r="HI1402" s="56"/>
      <c r="HJ1402" s="56"/>
      <c r="HK1402" s="56"/>
      <c r="HL1402" s="56"/>
      <c r="HM1402" s="56"/>
    </row>
    <row r="1403" spans="2:221" x14ac:dyDescent="0.25">
      <c r="B1403" s="56"/>
      <c r="C1403" s="56"/>
      <c r="D1403" s="56"/>
      <c r="E1403" s="56"/>
      <c r="F1403" s="56"/>
      <c r="G1403" s="56"/>
      <c r="H1403" s="56"/>
      <c r="I1403" s="56"/>
      <c r="J1403" s="56"/>
      <c r="K1403" s="56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/>
      <c r="BF1403" s="56"/>
      <c r="BG1403" s="56"/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  <c r="BU1403" s="56"/>
      <c r="BV1403" s="56"/>
      <c r="BW1403" s="56"/>
      <c r="BX1403" s="56"/>
      <c r="BY1403" s="56"/>
      <c r="BZ1403" s="56"/>
      <c r="CA1403" s="56"/>
      <c r="CB1403" s="56"/>
      <c r="CC1403" s="56"/>
      <c r="CD1403" s="56"/>
      <c r="CE1403" s="56"/>
      <c r="CF1403" s="56"/>
      <c r="CG1403" s="56"/>
      <c r="CH1403" s="56"/>
      <c r="CI1403" s="56"/>
      <c r="CJ1403" s="56"/>
      <c r="CK1403" s="56"/>
      <c r="CL1403" s="56"/>
      <c r="CM1403" s="56"/>
      <c r="CN1403" s="56"/>
      <c r="CO1403" s="56"/>
      <c r="CP1403" s="56"/>
      <c r="CQ1403" s="56"/>
      <c r="CR1403" s="56"/>
      <c r="CS1403" s="56"/>
      <c r="CT1403" s="56"/>
      <c r="CU1403" s="56"/>
      <c r="CV1403" s="56"/>
      <c r="CW1403" s="56"/>
      <c r="CX1403" s="56"/>
      <c r="CY1403" s="56"/>
      <c r="CZ1403" s="56"/>
      <c r="DA1403" s="56"/>
      <c r="DB1403" s="56"/>
      <c r="DC1403" s="56"/>
      <c r="DD1403" s="56"/>
      <c r="DE1403" s="56"/>
      <c r="DF1403" s="56"/>
      <c r="DG1403" s="56"/>
      <c r="DH1403" s="56"/>
      <c r="DI1403" s="56"/>
      <c r="DJ1403" s="56"/>
      <c r="DK1403" s="56"/>
      <c r="DL1403" s="56"/>
      <c r="DM1403" s="56"/>
      <c r="DN1403" s="56"/>
      <c r="DO1403" s="56"/>
      <c r="DP1403" s="56"/>
      <c r="DQ1403" s="56"/>
      <c r="DR1403" s="56"/>
      <c r="DS1403" s="56"/>
      <c r="DT1403" s="56"/>
      <c r="DU1403" s="56"/>
      <c r="DV1403" s="56"/>
      <c r="DW1403" s="56"/>
      <c r="DX1403" s="56"/>
      <c r="DY1403" s="56"/>
      <c r="DZ1403" s="56"/>
      <c r="EA1403" s="56"/>
      <c r="EB1403" s="56"/>
      <c r="EC1403" s="56"/>
      <c r="ED1403" s="56"/>
      <c r="EE1403" s="56"/>
      <c r="EF1403" s="56"/>
      <c r="EG1403" s="56"/>
      <c r="EH1403" s="56"/>
      <c r="EI1403" s="56"/>
      <c r="EJ1403" s="56"/>
      <c r="EK1403" s="56"/>
      <c r="EL1403" s="56"/>
      <c r="EM1403" s="56"/>
      <c r="EN1403" s="56"/>
      <c r="EO1403" s="56"/>
      <c r="EP1403" s="56"/>
      <c r="EQ1403" s="56"/>
      <c r="ER1403" s="56"/>
      <c r="ES1403" s="56"/>
      <c r="ET1403" s="56"/>
      <c r="EU1403" s="56"/>
      <c r="EV1403" s="56"/>
      <c r="EW1403" s="56"/>
      <c r="EX1403" s="56"/>
      <c r="EY1403" s="56"/>
      <c r="EZ1403" s="56"/>
      <c r="FA1403" s="56"/>
      <c r="FB1403" s="56"/>
      <c r="FC1403" s="56"/>
      <c r="FD1403" s="56"/>
      <c r="FE1403" s="56"/>
      <c r="FF1403" s="56"/>
      <c r="FG1403" s="56"/>
      <c r="FH1403" s="56"/>
      <c r="FI1403" s="56"/>
      <c r="FJ1403" s="56"/>
      <c r="FK1403" s="56"/>
      <c r="FL1403" s="56"/>
      <c r="FM1403" s="56"/>
      <c r="FN1403" s="56"/>
      <c r="FO1403" s="56"/>
      <c r="FP1403" s="56"/>
      <c r="FQ1403" s="56"/>
      <c r="FR1403" s="56"/>
      <c r="FS1403" s="56"/>
      <c r="FT1403" s="56"/>
      <c r="FU1403" s="56"/>
      <c r="FV1403" s="56"/>
      <c r="FW1403" s="56"/>
      <c r="FX1403" s="56"/>
      <c r="FY1403" s="56"/>
      <c r="FZ1403" s="56"/>
      <c r="GA1403" s="56"/>
      <c r="GB1403" s="56"/>
      <c r="GC1403" s="56"/>
      <c r="GD1403" s="56"/>
      <c r="GE1403" s="56"/>
      <c r="GF1403" s="56"/>
      <c r="GG1403" s="56"/>
      <c r="GH1403" s="56"/>
      <c r="GI1403" s="56"/>
      <c r="GJ1403" s="56"/>
      <c r="GK1403" s="56"/>
      <c r="GL1403" s="56"/>
      <c r="GM1403" s="56"/>
      <c r="GN1403" s="56"/>
      <c r="GO1403" s="56"/>
      <c r="GP1403" s="56"/>
      <c r="GQ1403" s="56"/>
      <c r="GR1403" s="56"/>
      <c r="GS1403" s="56"/>
      <c r="GT1403" s="56"/>
      <c r="GU1403" s="56"/>
      <c r="GV1403" s="56"/>
      <c r="GW1403" s="56"/>
      <c r="GX1403" s="56"/>
      <c r="GY1403" s="56"/>
      <c r="GZ1403" s="56"/>
      <c r="HA1403" s="56"/>
      <c r="HB1403" s="56"/>
      <c r="HC1403" s="56"/>
      <c r="HD1403" s="56"/>
      <c r="HE1403" s="56"/>
      <c r="HF1403" s="56"/>
      <c r="HG1403" s="56"/>
      <c r="HH1403" s="56"/>
      <c r="HI1403" s="56"/>
      <c r="HJ1403" s="56"/>
      <c r="HK1403" s="56"/>
      <c r="HL1403" s="56"/>
      <c r="HM1403" s="56"/>
    </row>
    <row r="1404" spans="2:221" x14ac:dyDescent="0.25">
      <c r="B1404" s="56"/>
      <c r="C1404" s="56"/>
      <c r="D1404" s="56"/>
      <c r="E1404" s="56"/>
      <c r="F1404" s="56"/>
      <c r="G1404" s="56"/>
      <c r="H1404" s="56"/>
      <c r="I1404" s="56"/>
      <c r="J1404" s="56"/>
      <c r="K1404" s="56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X1404" s="56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/>
      <c r="BF1404" s="56"/>
      <c r="BG1404" s="56"/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  <c r="BU1404" s="56"/>
      <c r="BV1404" s="56"/>
      <c r="BW1404" s="56"/>
      <c r="BX1404" s="56"/>
      <c r="BY1404" s="56"/>
      <c r="BZ1404" s="56"/>
      <c r="CA1404" s="56"/>
      <c r="CB1404" s="56"/>
      <c r="CC1404" s="56"/>
      <c r="CD1404" s="56"/>
      <c r="CE1404" s="56"/>
      <c r="CF1404" s="56"/>
      <c r="CG1404" s="56"/>
      <c r="CH1404" s="56"/>
      <c r="CI1404" s="56"/>
      <c r="CJ1404" s="56"/>
      <c r="CK1404" s="56"/>
      <c r="CL1404" s="56"/>
      <c r="CM1404" s="56"/>
      <c r="CN1404" s="56"/>
      <c r="CO1404" s="56"/>
      <c r="CP1404" s="56"/>
      <c r="CQ1404" s="56"/>
      <c r="CR1404" s="56"/>
      <c r="CS1404" s="56"/>
      <c r="CT1404" s="56"/>
      <c r="CU1404" s="56"/>
      <c r="CV1404" s="56"/>
      <c r="CW1404" s="56"/>
      <c r="CX1404" s="56"/>
      <c r="CY1404" s="56"/>
      <c r="CZ1404" s="56"/>
      <c r="DA1404" s="56"/>
      <c r="DB1404" s="56"/>
      <c r="DC1404" s="56"/>
      <c r="DD1404" s="56"/>
      <c r="DE1404" s="56"/>
      <c r="DF1404" s="56"/>
      <c r="DG1404" s="56"/>
      <c r="DH1404" s="56"/>
      <c r="DI1404" s="56"/>
      <c r="DJ1404" s="56"/>
      <c r="DK1404" s="56"/>
      <c r="DL1404" s="56"/>
      <c r="DM1404" s="56"/>
      <c r="DN1404" s="56"/>
      <c r="DO1404" s="56"/>
      <c r="DP1404" s="56"/>
      <c r="DQ1404" s="56"/>
      <c r="DR1404" s="56"/>
      <c r="DS1404" s="56"/>
      <c r="DT1404" s="56"/>
      <c r="DU1404" s="56"/>
      <c r="DV1404" s="56"/>
      <c r="DW1404" s="56"/>
      <c r="DX1404" s="56"/>
      <c r="DY1404" s="56"/>
      <c r="DZ1404" s="56"/>
      <c r="EA1404" s="56"/>
      <c r="EB1404" s="56"/>
      <c r="EC1404" s="56"/>
      <c r="ED1404" s="56"/>
      <c r="EE1404" s="56"/>
      <c r="EF1404" s="56"/>
      <c r="EG1404" s="56"/>
      <c r="EH1404" s="56"/>
      <c r="EI1404" s="56"/>
      <c r="EJ1404" s="56"/>
      <c r="EK1404" s="56"/>
      <c r="EL1404" s="56"/>
      <c r="EM1404" s="56"/>
      <c r="EN1404" s="56"/>
      <c r="EO1404" s="56"/>
      <c r="EP1404" s="56"/>
      <c r="EQ1404" s="56"/>
      <c r="ER1404" s="56"/>
      <c r="ES1404" s="56"/>
      <c r="ET1404" s="56"/>
      <c r="EU1404" s="56"/>
      <c r="EV1404" s="56"/>
      <c r="EW1404" s="56"/>
      <c r="EX1404" s="56"/>
      <c r="EY1404" s="56"/>
      <c r="EZ1404" s="56"/>
      <c r="FA1404" s="56"/>
      <c r="FB1404" s="56"/>
      <c r="FC1404" s="56"/>
      <c r="FD1404" s="56"/>
      <c r="FE1404" s="56"/>
      <c r="FF1404" s="56"/>
      <c r="FG1404" s="56"/>
      <c r="FH1404" s="56"/>
      <c r="FI1404" s="56"/>
      <c r="FJ1404" s="56"/>
      <c r="FK1404" s="56"/>
      <c r="FL1404" s="56"/>
      <c r="FM1404" s="56"/>
      <c r="FN1404" s="56"/>
      <c r="FO1404" s="56"/>
      <c r="FP1404" s="56"/>
      <c r="FQ1404" s="56"/>
      <c r="FR1404" s="56"/>
      <c r="FS1404" s="56"/>
      <c r="FT1404" s="56"/>
      <c r="FU1404" s="56"/>
      <c r="FV1404" s="56"/>
      <c r="FW1404" s="56"/>
      <c r="FX1404" s="56"/>
      <c r="FY1404" s="56"/>
      <c r="FZ1404" s="56"/>
      <c r="GA1404" s="56"/>
      <c r="GB1404" s="56"/>
      <c r="GC1404" s="56"/>
      <c r="GD1404" s="56"/>
      <c r="GE1404" s="56"/>
      <c r="GF1404" s="56"/>
      <c r="GG1404" s="56"/>
      <c r="GH1404" s="56"/>
      <c r="GI1404" s="56"/>
      <c r="GJ1404" s="56"/>
      <c r="GK1404" s="56"/>
      <c r="GL1404" s="56"/>
      <c r="GM1404" s="56"/>
      <c r="GN1404" s="56"/>
      <c r="GO1404" s="56"/>
      <c r="GP1404" s="56"/>
      <c r="GQ1404" s="56"/>
      <c r="GR1404" s="56"/>
      <c r="GS1404" s="56"/>
      <c r="GT1404" s="56"/>
      <c r="GU1404" s="56"/>
      <c r="GV1404" s="56"/>
      <c r="GW1404" s="56"/>
      <c r="GX1404" s="56"/>
      <c r="GY1404" s="56"/>
      <c r="GZ1404" s="56"/>
      <c r="HA1404" s="56"/>
      <c r="HB1404" s="56"/>
      <c r="HC1404" s="56"/>
      <c r="HD1404" s="56"/>
      <c r="HE1404" s="56"/>
      <c r="HF1404" s="56"/>
      <c r="HG1404" s="56"/>
      <c r="HH1404" s="56"/>
      <c r="HI1404" s="56"/>
      <c r="HJ1404" s="56"/>
      <c r="HK1404" s="56"/>
      <c r="HL1404" s="56"/>
      <c r="HM1404" s="56"/>
    </row>
    <row r="1405" spans="2:221" x14ac:dyDescent="0.25">
      <c r="B1405" s="56"/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/>
      <c r="BF1405" s="56"/>
      <c r="BG1405" s="56"/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  <c r="BU1405" s="56"/>
      <c r="BV1405" s="56"/>
      <c r="BW1405" s="56"/>
      <c r="BX1405" s="56"/>
      <c r="BY1405" s="56"/>
      <c r="BZ1405" s="56"/>
      <c r="CA1405" s="56"/>
      <c r="CB1405" s="56"/>
      <c r="CC1405" s="56"/>
      <c r="CD1405" s="56"/>
      <c r="CE1405" s="56"/>
      <c r="CF1405" s="56"/>
      <c r="CG1405" s="56"/>
      <c r="CH1405" s="56"/>
      <c r="CI1405" s="56"/>
      <c r="CJ1405" s="56"/>
      <c r="CK1405" s="56"/>
      <c r="CL1405" s="56"/>
      <c r="CM1405" s="56"/>
      <c r="CN1405" s="56"/>
      <c r="CO1405" s="56"/>
      <c r="CP1405" s="56"/>
      <c r="CQ1405" s="56"/>
      <c r="CR1405" s="56"/>
      <c r="CS1405" s="56"/>
      <c r="CT1405" s="56"/>
      <c r="CU1405" s="56"/>
      <c r="CV1405" s="56"/>
      <c r="CW1405" s="56"/>
      <c r="CX1405" s="56"/>
      <c r="CY1405" s="56"/>
      <c r="CZ1405" s="56"/>
      <c r="DA1405" s="56"/>
      <c r="DB1405" s="56"/>
      <c r="DC1405" s="56"/>
      <c r="DD1405" s="56"/>
      <c r="DE1405" s="56"/>
      <c r="DF1405" s="56"/>
      <c r="DG1405" s="56"/>
      <c r="DH1405" s="56"/>
      <c r="DI1405" s="56"/>
      <c r="DJ1405" s="56"/>
      <c r="DK1405" s="56"/>
      <c r="DL1405" s="56"/>
      <c r="DM1405" s="56"/>
      <c r="DN1405" s="56"/>
      <c r="DO1405" s="56"/>
      <c r="DP1405" s="56"/>
      <c r="DQ1405" s="56"/>
      <c r="DR1405" s="56"/>
      <c r="DS1405" s="56"/>
      <c r="DT1405" s="56"/>
      <c r="DU1405" s="56"/>
      <c r="DV1405" s="56"/>
      <c r="DW1405" s="56"/>
      <c r="DX1405" s="56"/>
      <c r="DY1405" s="56"/>
      <c r="DZ1405" s="56"/>
      <c r="EA1405" s="56"/>
      <c r="EB1405" s="56"/>
      <c r="EC1405" s="56"/>
      <c r="ED1405" s="56"/>
      <c r="EE1405" s="56"/>
      <c r="EF1405" s="56"/>
      <c r="EG1405" s="56"/>
      <c r="EH1405" s="56"/>
      <c r="EI1405" s="56"/>
      <c r="EJ1405" s="56"/>
      <c r="EK1405" s="56"/>
      <c r="EL1405" s="56"/>
      <c r="EM1405" s="56"/>
      <c r="EN1405" s="56"/>
      <c r="EO1405" s="56"/>
      <c r="EP1405" s="56"/>
      <c r="EQ1405" s="56"/>
      <c r="ER1405" s="56"/>
      <c r="ES1405" s="56"/>
      <c r="ET1405" s="56"/>
      <c r="EU1405" s="56"/>
      <c r="EV1405" s="56"/>
      <c r="EW1405" s="56"/>
      <c r="EX1405" s="56"/>
      <c r="EY1405" s="56"/>
      <c r="EZ1405" s="56"/>
      <c r="FA1405" s="56"/>
      <c r="FB1405" s="56"/>
      <c r="FC1405" s="56"/>
      <c r="FD1405" s="56"/>
      <c r="FE1405" s="56"/>
      <c r="FF1405" s="56"/>
      <c r="FG1405" s="56"/>
      <c r="FH1405" s="56"/>
      <c r="FI1405" s="56"/>
      <c r="FJ1405" s="56"/>
      <c r="FK1405" s="56"/>
      <c r="FL1405" s="56"/>
      <c r="FM1405" s="56"/>
      <c r="FN1405" s="56"/>
      <c r="FO1405" s="56"/>
      <c r="FP1405" s="56"/>
      <c r="FQ1405" s="56"/>
      <c r="FR1405" s="56"/>
      <c r="FS1405" s="56"/>
      <c r="FT1405" s="56"/>
      <c r="FU1405" s="56"/>
      <c r="FV1405" s="56"/>
      <c r="FW1405" s="56"/>
      <c r="FX1405" s="56"/>
      <c r="FY1405" s="56"/>
      <c r="FZ1405" s="56"/>
      <c r="GA1405" s="56"/>
      <c r="GB1405" s="56"/>
      <c r="GC1405" s="56"/>
      <c r="GD1405" s="56"/>
      <c r="GE1405" s="56"/>
      <c r="GF1405" s="56"/>
      <c r="GG1405" s="56"/>
      <c r="GH1405" s="56"/>
      <c r="GI1405" s="56"/>
      <c r="GJ1405" s="56"/>
      <c r="GK1405" s="56"/>
      <c r="GL1405" s="56"/>
      <c r="GM1405" s="56"/>
      <c r="GN1405" s="56"/>
      <c r="GO1405" s="56"/>
      <c r="GP1405" s="56"/>
      <c r="GQ1405" s="56"/>
      <c r="GR1405" s="56"/>
      <c r="GS1405" s="56"/>
      <c r="GT1405" s="56"/>
      <c r="GU1405" s="56"/>
      <c r="GV1405" s="56"/>
      <c r="GW1405" s="56"/>
      <c r="GX1405" s="56"/>
      <c r="GY1405" s="56"/>
      <c r="GZ1405" s="56"/>
      <c r="HA1405" s="56"/>
      <c r="HB1405" s="56"/>
      <c r="HC1405" s="56"/>
      <c r="HD1405" s="56"/>
      <c r="HE1405" s="56"/>
      <c r="HF1405" s="56"/>
      <c r="HG1405" s="56"/>
      <c r="HH1405" s="56"/>
      <c r="HI1405" s="56"/>
      <c r="HJ1405" s="56"/>
      <c r="HK1405" s="56"/>
      <c r="HL1405" s="56"/>
      <c r="HM1405" s="56"/>
    </row>
    <row r="1406" spans="2:221" x14ac:dyDescent="0.25"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  <c r="BU1406" s="56"/>
      <c r="BV1406" s="56"/>
      <c r="BW1406" s="56"/>
      <c r="BX1406" s="56"/>
      <c r="BY1406" s="56"/>
      <c r="BZ1406" s="56"/>
      <c r="CA1406" s="56"/>
      <c r="CB1406" s="56"/>
      <c r="CC1406" s="56"/>
      <c r="CD1406" s="56"/>
      <c r="CE1406" s="56"/>
      <c r="CF1406" s="56"/>
      <c r="CG1406" s="56"/>
      <c r="CH1406" s="56"/>
      <c r="CI1406" s="56"/>
      <c r="CJ1406" s="56"/>
      <c r="CK1406" s="56"/>
      <c r="CL1406" s="56"/>
      <c r="CM1406" s="56"/>
      <c r="CN1406" s="56"/>
      <c r="CO1406" s="56"/>
      <c r="CP1406" s="56"/>
      <c r="CQ1406" s="56"/>
      <c r="CR1406" s="56"/>
      <c r="CS1406" s="56"/>
      <c r="CT1406" s="56"/>
      <c r="CU1406" s="56"/>
      <c r="CV1406" s="56"/>
      <c r="CW1406" s="56"/>
      <c r="CX1406" s="56"/>
      <c r="CY1406" s="56"/>
      <c r="CZ1406" s="56"/>
      <c r="DA1406" s="56"/>
      <c r="DB1406" s="56"/>
      <c r="DC1406" s="56"/>
      <c r="DD1406" s="56"/>
      <c r="DE1406" s="56"/>
      <c r="DF1406" s="56"/>
      <c r="DG1406" s="56"/>
      <c r="DH1406" s="56"/>
      <c r="DI1406" s="56"/>
      <c r="DJ1406" s="56"/>
      <c r="DK1406" s="56"/>
      <c r="DL1406" s="56"/>
      <c r="DM1406" s="56"/>
      <c r="DN1406" s="56"/>
      <c r="DO1406" s="56"/>
      <c r="DP1406" s="56"/>
      <c r="DQ1406" s="56"/>
      <c r="DR1406" s="56"/>
      <c r="DS1406" s="56"/>
      <c r="DT1406" s="56"/>
      <c r="DU1406" s="56"/>
      <c r="DV1406" s="56"/>
      <c r="DW1406" s="56"/>
      <c r="DX1406" s="56"/>
      <c r="DY1406" s="56"/>
      <c r="DZ1406" s="56"/>
      <c r="EA1406" s="56"/>
      <c r="EB1406" s="56"/>
      <c r="EC1406" s="56"/>
      <c r="ED1406" s="56"/>
      <c r="EE1406" s="56"/>
      <c r="EF1406" s="56"/>
      <c r="EG1406" s="56"/>
      <c r="EH1406" s="56"/>
      <c r="EI1406" s="56"/>
      <c r="EJ1406" s="56"/>
      <c r="EK1406" s="56"/>
      <c r="EL1406" s="56"/>
      <c r="EM1406" s="56"/>
      <c r="EN1406" s="56"/>
      <c r="EO1406" s="56"/>
      <c r="EP1406" s="56"/>
      <c r="EQ1406" s="56"/>
      <c r="ER1406" s="56"/>
      <c r="ES1406" s="56"/>
      <c r="ET1406" s="56"/>
      <c r="EU1406" s="56"/>
      <c r="EV1406" s="56"/>
      <c r="EW1406" s="56"/>
      <c r="EX1406" s="56"/>
      <c r="EY1406" s="56"/>
      <c r="EZ1406" s="56"/>
      <c r="FA1406" s="56"/>
      <c r="FB1406" s="56"/>
      <c r="FC1406" s="56"/>
      <c r="FD1406" s="56"/>
      <c r="FE1406" s="56"/>
      <c r="FF1406" s="56"/>
      <c r="FG1406" s="56"/>
      <c r="FH1406" s="56"/>
      <c r="FI1406" s="56"/>
      <c r="FJ1406" s="56"/>
      <c r="FK1406" s="56"/>
      <c r="FL1406" s="56"/>
      <c r="FM1406" s="56"/>
      <c r="FN1406" s="56"/>
      <c r="FO1406" s="56"/>
      <c r="FP1406" s="56"/>
      <c r="FQ1406" s="56"/>
      <c r="FR1406" s="56"/>
      <c r="FS1406" s="56"/>
      <c r="FT1406" s="56"/>
      <c r="FU1406" s="56"/>
      <c r="FV1406" s="56"/>
      <c r="FW1406" s="56"/>
      <c r="FX1406" s="56"/>
      <c r="FY1406" s="56"/>
      <c r="FZ1406" s="56"/>
      <c r="GA1406" s="56"/>
      <c r="GB1406" s="56"/>
      <c r="GC1406" s="56"/>
      <c r="GD1406" s="56"/>
      <c r="GE1406" s="56"/>
      <c r="GF1406" s="56"/>
      <c r="GG1406" s="56"/>
      <c r="GH1406" s="56"/>
      <c r="GI1406" s="56"/>
      <c r="GJ1406" s="56"/>
      <c r="GK1406" s="56"/>
      <c r="GL1406" s="56"/>
      <c r="GM1406" s="56"/>
      <c r="GN1406" s="56"/>
      <c r="GO1406" s="56"/>
      <c r="GP1406" s="56"/>
      <c r="GQ1406" s="56"/>
      <c r="GR1406" s="56"/>
      <c r="GS1406" s="56"/>
      <c r="GT1406" s="56"/>
      <c r="GU1406" s="56"/>
      <c r="GV1406" s="56"/>
      <c r="GW1406" s="56"/>
      <c r="GX1406" s="56"/>
      <c r="GY1406" s="56"/>
      <c r="GZ1406" s="56"/>
      <c r="HA1406" s="56"/>
      <c r="HB1406" s="56"/>
      <c r="HC1406" s="56"/>
      <c r="HD1406" s="56"/>
      <c r="HE1406" s="56"/>
      <c r="HF1406" s="56"/>
      <c r="HG1406" s="56"/>
      <c r="HH1406" s="56"/>
      <c r="HI1406" s="56"/>
      <c r="HJ1406" s="56"/>
      <c r="HK1406" s="56"/>
      <c r="HL1406" s="56"/>
      <c r="HM1406" s="56"/>
    </row>
    <row r="1407" spans="2:221" x14ac:dyDescent="0.25">
      <c r="B1407" s="56"/>
      <c r="C1407" s="56"/>
      <c r="D1407" s="56"/>
      <c r="E1407" s="56"/>
      <c r="F1407" s="56"/>
      <c r="G1407" s="56"/>
      <c r="H1407" s="56"/>
      <c r="I1407" s="56"/>
      <c r="J1407" s="56"/>
      <c r="K1407" s="56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  <c r="BU1407" s="56"/>
      <c r="BV1407" s="56"/>
      <c r="BW1407" s="56"/>
      <c r="BX1407" s="56"/>
      <c r="BY1407" s="56"/>
      <c r="BZ1407" s="56"/>
      <c r="CA1407" s="56"/>
      <c r="CB1407" s="56"/>
      <c r="CC1407" s="56"/>
      <c r="CD1407" s="56"/>
      <c r="CE1407" s="56"/>
      <c r="CF1407" s="56"/>
      <c r="CG1407" s="56"/>
      <c r="CH1407" s="56"/>
      <c r="CI1407" s="56"/>
      <c r="CJ1407" s="56"/>
      <c r="CK1407" s="56"/>
      <c r="CL1407" s="56"/>
      <c r="CM1407" s="56"/>
      <c r="CN1407" s="56"/>
      <c r="CO1407" s="56"/>
      <c r="CP1407" s="56"/>
      <c r="CQ1407" s="56"/>
      <c r="CR1407" s="56"/>
      <c r="CS1407" s="56"/>
      <c r="CT1407" s="56"/>
      <c r="CU1407" s="56"/>
      <c r="CV1407" s="56"/>
      <c r="CW1407" s="56"/>
      <c r="CX1407" s="56"/>
      <c r="CY1407" s="56"/>
      <c r="CZ1407" s="56"/>
      <c r="DA1407" s="56"/>
      <c r="DB1407" s="56"/>
      <c r="DC1407" s="56"/>
      <c r="DD1407" s="56"/>
      <c r="DE1407" s="56"/>
      <c r="DF1407" s="56"/>
      <c r="DG1407" s="56"/>
      <c r="DH1407" s="56"/>
      <c r="DI1407" s="56"/>
      <c r="DJ1407" s="56"/>
      <c r="DK1407" s="56"/>
      <c r="DL1407" s="56"/>
      <c r="DM1407" s="56"/>
      <c r="DN1407" s="56"/>
      <c r="DO1407" s="56"/>
      <c r="DP1407" s="56"/>
      <c r="DQ1407" s="56"/>
      <c r="DR1407" s="56"/>
      <c r="DS1407" s="56"/>
      <c r="DT1407" s="56"/>
      <c r="DU1407" s="56"/>
      <c r="DV1407" s="56"/>
      <c r="DW1407" s="56"/>
      <c r="DX1407" s="56"/>
      <c r="DY1407" s="56"/>
      <c r="DZ1407" s="56"/>
      <c r="EA1407" s="56"/>
      <c r="EB1407" s="56"/>
      <c r="EC1407" s="56"/>
      <c r="ED1407" s="56"/>
      <c r="EE1407" s="56"/>
      <c r="EF1407" s="56"/>
      <c r="EG1407" s="56"/>
      <c r="EH1407" s="56"/>
      <c r="EI1407" s="56"/>
      <c r="EJ1407" s="56"/>
      <c r="EK1407" s="56"/>
      <c r="EL1407" s="56"/>
      <c r="EM1407" s="56"/>
      <c r="EN1407" s="56"/>
      <c r="EO1407" s="56"/>
      <c r="EP1407" s="56"/>
      <c r="EQ1407" s="56"/>
      <c r="ER1407" s="56"/>
      <c r="ES1407" s="56"/>
      <c r="ET1407" s="56"/>
      <c r="EU1407" s="56"/>
      <c r="EV1407" s="56"/>
      <c r="EW1407" s="56"/>
      <c r="EX1407" s="56"/>
      <c r="EY1407" s="56"/>
      <c r="EZ1407" s="56"/>
      <c r="FA1407" s="56"/>
      <c r="FB1407" s="56"/>
      <c r="FC1407" s="56"/>
      <c r="FD1407" s="56"/>
      <c r="FE1407" s="56"/>
      <c r="FF1407" s="56"/>
      <c r="FG1407" s="56"/>
      <c r="FH1407" s="56"/>
      <c r="FI1407" s="56"/>
      <c r="FJ1407" s="56"/>
      <c r="FK1407" s="56"/>
      <c r="FL1407" s="56"/>
      <c r="FM1407" s="56"/>
      <c r="FN1407" s="56"/>
      <c r="FO1407" s="56"/>
      <c r="FP1407" s="56"/>
      <c r="FQ1407" s="56"/>
      <c r="FR1407" s="56"/>
      <c r="FS1407" s="56"/>
      <c r="FT1407" s="56"/>
      <c r="FU1407" s="56"/>
      <c r="FV1407" s="56"/>
      <c r="FW1407" s="56"/>
      <c r="FX1407" s="56"/>
      <c r="FY1407" s="56"/>
      <c r="FZ1407" s="56"/>
      <c r="GA1407" s="56"/>
      <c r="GB1407" s="56"/>
      <c r="GC1407" s="56"/>
      <c r="GD1407" s="56"/>
      <c r="GE1407" s="56"/>
      <c r="GF1407" s="56"/>
      <c r="GG1407" s="56"/>
      <c r="GH1407" s="56"/>
      <c r="GI1407" s="56"/>
      <c r="GJ1407" s="56"/>
      <c r="GK1407" s="56"/>
      <c r="GL1407" s="56"/>
      <c r="GM1407" s="56"/>
      <c r="GN1407" s="56"/>
      <c r="GO1407" s="56"/>
      <c r="GP1407" s="56"/>
      <c r="GQ1407" s="56"/>
      <c r="GR1407" s="56"/>
      <c r="GS1407" s="56"/>
      <c r="GT1407" s="56"/>
      <c r="GU1407" s="56"/>
      <c r="GV1407" s="56"/>
      <c r="GW1407" s="56"/>
      <c r="GX1407" s="56"/>
      <c r="GY1407" s="56"/>
      <c r="GZ1407" s="56"/>
      <c r="HA1407" s="56"/>
      <c r="HB1407" s="56"/>
      <c r="HC1407" s="56"/>
      <c r="HD1407" s="56"/>
      <c r="HE1407" s="56"/>
      <c r="HF1407" s="56"/>
      <c r="HG1407" s="56"/>
      <c r="HH1407" s="56"/>
      <c r="HI1407" s="56"/>
      <c r="HJ1407" s="56"/>
      <c r="HK1407" s="56"/>
      <c r="HL1407" s="56"/>
      <c r="HM1407" s="56"/>
    </row>
    <row r="1408" spans="2:221" x14ac:dyDescent="0.25">
      <c r="B1408" s="56"/>
      <c r="C1408" s="56"/>
      <c r="D1408" s="56"/>
      <c r="E1408" s="56"/>
      <c r="F1408" s="56"/>
      <c r="G1408" s="56"/>
      <c r="H1408" s="56"/>
      <c r="I1408" s="56"/>
      <c r="J1408" s="56"/>
      <c r="K1408" s="56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/>
      <c r="BF1408" s="56"/>
      <c r="BG1408" s="56"/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  <c r="BU1408" s="56"/>
      <c r="BV1408" s="56"/>
      <c r="BW1408" s="56"/>
      <c r="BX1408" s="56"/>
      <c r="BY1408" s="56"/>
      <c r="BZ1408" s="56"/>
      <c r="CA1408" s="56"/>
      <c r="CB1408" s="56"/>
      <c r="CC1408" s="56"/>
      <c r="CD1408" s="56"/>
      <c r="CE1408" s="56"/>
      <c r="CF1408" s="56"/>
      <c r="CG1408" s="56"/>
      <c r="CH1408" s="56"/>
      <c r="CI1408" s="56"/>
      <c r="CJ1408" s="56"/>
      <c r="CK1408" s="56"/>
      <c r="CL1408" s="56"/>
      <c r="CM1408" s="56"/>
      <c r="CN1408" s="56"/>
      <c r="CO1408" s="56"/>
      <c r="CP1408" s="56"/>
      <c r="CQ1408" s="56"/>
      <c r="CR1408" s="56"/>
      <c r="CS1408" s="56"/>
      <c r="CT1408" s="56"/>
      <c r="CU1408" s="56"/>
      <c r="CV1408" s="56"/>
      <c r="CW1408" s="56"/>
      <c r="CX1408" s="56"/>
      <c r="CY1408" s="56"/>
      <c r="CZ1408" s="56"/>
      <c r="DA1408" s="56"/>
      <c r="DB1408" s="56"/>
      <c r="DC1408" s="56"/>
      <c r="DD1408" s="56"/>
      <c r="DE1408" s="56"/>
      <c r="DF1408" s="56"/>
      <c r="DG1408" s="56"/>
      <c r="DH1408" s="56"/>
      <c r="DI1408" s="56"/>
      <c r="DJ1408" s="56"/>
      <c r="DK1408" s="56"/>
      <c r="DL1408" s="56"/>
      <c r="DM1408" s="56"/>
      <c r="DN1408" s="56"/>
      <c r="DO1408" s="56"/>
      <c r="DP1408" s="56"/>
      <c r="DQ1408" s="56"/>
      <c r="DR1408" s="56"/>
      <c r="DS1408" s="56"/>
      <c r="DT1408" s="56"/>
      <c r="DU1408" s="56"/>
      <c r="DV1408" s="56"/>
      <c r="DW1408" s="56"/>
      <c r="DX1408" s="56"/>
      <c r="DY1408" s="56"/>
      <c r="DZ1408" s="56"/>
      <c r="EA1408" s="56"/>
      <c r="EB1408" s="56"/>
      <c r="EC1408" s="56"/>
      <c r="ED1408" s="56"/>
      <c r="EE1408" s="56"/>
      <c r="EF1408" s="56"/>
      <c r="EG1408" s="56"/>
      <c r="EH1408" s="56"/>
      <c r="EI1408" s="56"/>
      <c r="EJ1408" s="56"/>
      <c r="EK1408" s="56"/>
      <c r="EL1408" s="56"/>
      <c r="EM1408" s="56"/>
      <c r="EN1408" s="56"/>
      <c r="EO1408" s="56"/>
      <c r="EP1408" s="56"/>
      <c r="EQ1408" s="56"/>
      <c r="ER1408" s="56"/>
      <c r="ES1408" s="56"/>
      <c r="ET1408" s="56"/>
      <c r="EU1408" s="56"/>
      <c r="EV1408" s="56"/>
      <c r="EW1408" s="56"/>
      <c r="EX1408" s="56"/>
      <c r="EY1408" s="56"/>
      <c r="EZ1408" s="56"/>
      <c r="FA1408" s="56"/>
      <c r="FB1408" s="56"/>
      <c r="FC1408" s="56"/>
      <c r="FD1408" s="56"/>
      <c r="FE1408" s="56"/>
      <c r="FF1408" s="56"/>
      <c r="FG1408" s="56"/>
      <c r="FH1408" s="56"/>
      <c r="FI1408" s="56"/>
      <c r="FJ1408" s="56"/>
      <c r="FK1408" s="56"/>
      <c r="FL1408" s="56"/>
      <c r="FM1408" s="56"/>
      <c r="FN1408" s="56"/>
      <c r="FO1408" s="56"/>
      <c r="FP1408" s="56"/>
      <c r="FQ1408" s="56"/>
      <c r="FR1408" s="56"/>
      <c r="FS1408" s="56"/>
      <c r="FT1408" s="56"/>
      <c r="FU1408" s="56"/>
      <c r="FV1408" s="56"/>
      <c r="FW1408" s="56"/>
      <c r="FX1408" s="56"/>
      <c r="FY1408" s="56"/>
      <c r="FZ1408" s="56"/>
      <c r="GA1408" s="56"/>
      <c r="GB1408" s="56"/>
      <c r="GC1408" s="56"/>
      <c r="GD1408" s="56"/>
      <c r="GE1408" s="56"/>
      <c r="GF1408" s="56"/>
      <c r="GG1408" s="56"/>
      <c r="GH1408" s="56"/>
      <c r="GI1408" s="56"/>
      <c r="GJ1408" s="56"/>
      <c r="GK1408" s="56"/>
      <c r="GL1408" s="56"/>
      <c r="GM1408" s="56"/>
      <c r="GN1408" s="56"/>
      <c r="GO1408" s="56"/>
      <c r="GP1408" s="56"/>
      <c r="GQ1408" s="56"/>
      <c r="GR1408" s="56"/>
      <c r="GS1408" s="56"/>
      <c r="GT1408" s="56"/>
      <c r="GU1408" s="56"/>
      <c r="GV1408" s="56"/>
      <c r="GW1408" s="56"/>
      <c r="GX1408" s="56"/>
      <c r="GY1408" s="56"/>
      <c r="GZ1408" s="56"/>
      <c r="HA1408" s="56"/>
      <c r="HB1408" s="56"/>
      <c r="HC1408" s="56"/>
      <c r="HD1408" s="56"/>
      <c r="HE1408" s="56"/>
      <c r="HF1408" s="56"/>
      <c r="HG1408" s="56"/>
      <c r="HH1408" s="56"/>
      <c r="HI1408" s="56"/>
      <c r="HJ1408" s="56"/>
      <c r="HK1408" s="56"/>
      <c r="HL1408" s="56"/>
      <c r="HM1408" s="56"/>
    </row>
    <row r="1409" spans="2:221" x14ac:dyDescent="0.25">
      <c r="B1409" s="56"/>
      <c r="C1409" s="56"/>
      <c r="D1409" s="56"/>
      <c r="E1409" s="56"/>
      <c r="F1409" s="56"/>
      <c r="G1409" s="56"/>
      <c r="H1409" s="56"/>
      <c r="I1409" s="56"/>
      <c r="J1409" s="56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/>
      <c r="BF1409" s="56"/>
      <c r="BG1409" s="56"/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  <c r="BU1409" s="56"/>
      <c r="BV1409" s="56"/>
      <c r="BW1409" s="56"/>
      <c r="BX1409" s="56"/>
      <c r="BY1409" s="56"/>
      <c r="BZ1409" s="56"/>
      <c r="CA1409" s="56"/>
      <c r="CB1409" s="56"/>
      <c r="CC1409" s="56"/>
      <c r="CD1409" s="56"/>
      <c r="CE1409" s="56"/>
      <c r="CF1409" s="56"/>
      <c r="CG1409" s="56"/>
      <c r="CH1409" s="56"/>
      <c r="CI1409" s="56"/>
      <c r="CJ1409" s="56"/>
      <c r="CK1409" s="56"/>
      <c r="CL1409" s="56"/>
      <c r="CM1409" s="56"/>
      <c r="CN1409" s="56"/>
      <c r="CO1409" s="56"/>
      <c r="CP1409" s="56"/>
      <c r="CQ1409" s="56"/>
      <c r="CR1409" s="56"/>
      <c r="CS1409" s="56"/>
      <c r="CT1409" s="56"/>
      <c r="CU1409" s="56"/>
      <c r="CV1409" s="56"/>
      <c r="CW1409" s="56"/>
      <c r="CX1409" s="56"/>
      <c r="CY1409" s="56"/>
      <c r="CZ1409" s="56"/>
      <c r="DA1409" s="56"/>
      <c r="DB1409" s="56"/>
      <c r="DC1409" s="56"/>
      <c r="DD1409" s="56"/>
      <c r="DE1409" s="56"/>
      <c r="DF1409" s="56"/>
      <c r="DG1409" s="56"/>
      <c r="DH1409" s="56"/>
      <c r="DI1409" s="56"/>
      <c r="DJ1409" s="56"/>
      <c r="DK1409" s="56"/>
      <c r="DL1409" s="56"/>
      <c r="DM1409" s="56"/>
      <c r="DN1409" s="56"/>
      <c r="DO1409" s="56"/>
      <c r="DP1409" s="56"/>
      <c r="DQ1409" s="56"/>
      <c r="DR1409" s="56"/>
      <c r="DS1409" s="56"/>
      <c r="DT1409" s="56"/>
      <c r="DU1409" s="56"/>
      <c r="DV1409" s="56"/>
      <c r="DW1409" s="56"/>
      <c r="DX1409" s="56"/>
      <c r="DY1409" s="56"/>
      <c r="DZ1409" s="56"/>
      <c r="EA1409" s="56"/>
      <c r="EB1409" s="56"/>
      <c r="EC1409" s="56"/>
      <c r="ED1409" s="56"/>
      <c r="EE1409" s="56"/>
      <c r="EF1409" s="56"/>
      <c r="EG1409" s="56"/>
      <c r="EH1409" s="56"/>
      <c r="EI1409" s="56"/>
      <c r="EJ1409" s="56"/>
      <c r="EK1409" s="56"/>
      <c r="EL1409" s="56"/>
      <c r="EM1409" s="56"/>
      <c r="EN1409" s="56"/>
      <c r="EO1409" s="56"/>
      <c r="EP1409" s="56"/>
      <c r="EQ1409" s="56"/>
      <c r="ER1409" s="56"/>
      <c r="ES1409" s="56"/>
      <c r="ET1409" s="56"/>
      <c r="EU1409" s="56"/>
      <c r="EV1409" s="56"/>
      <c r="EW1409" s="56"/>
      <c r="EX1409" s="56"/>
      <c r="EY1409" s="56"/>
      <c r="EZ1409" s="56"/>
      <c r="FA1409" s="56"/>
      <c r="FB1409" s="56"/>
      <c r="FC1409" s="56"/>
      <c r="FD1409" s="56"/>
      <c r="FE1409" s="56"/>
      <c r="FF1409" s="56"/>
      <c r="FG1409" s="56"/>
      <c r="FH1409" s="56"/>
      <c r="FI1409" s="56"/>
      <c r="FJ1409" s="56"/>
      <c r="FK1409" s="56"/>
      <c r="FL1409" s="56"/>
      <c r="FM1409" s="56"/>
      <c r="FN1409" s="56"/>
      <c r="FO1409" s="56"/>
      <c r="FP1409" s="56"/>
      <c r="FQ1409" s="56"/>
      <c r="FR1409" s="56"/>
      <c r="FS1409" s="56"/>
      <c r="FT1409" s="56"/>
      <c r="FU1409" s="56"/>
      <c r="FV1409" s="56"/>
      <c r="FW1409" s="56"/>
      <c r="FX1409" s="56"/>
      <c r="FY1409" s="56"/>
      <c r="FZ1409" s="56"/>
      <c r="GA1409" s="56"/>
      <c r="GB1409" s="56"/>
      <c r="GC1409" s="56"/>
      <c r="GD1409" s="56"/>
      <c r="GE1409" s="56"/>
      <c r="GF1409" s="56"/>
      <c r="GG1409" s="56"/>
      <c r="GH1409" s="56"/>
      <c r="GI1409" s="56"/>
      <c r="GJ1409" s="56"/>
      <c r="GK1409" s="56"/>
      <c r="GL1409" s="56"/>
      <c r="GM1409" s="56"/>
      <c r="GN1409" s="56"/>
      <c r="GO1409" s="56"/>
      <c r="GP1409" s="56"/>
      <c r="GQ1409" s="56"/>
      <c r="GR1409" s="56"/>
      <c r="GS1409" s="56"/>
      <c r="GT1409" s="56"/>
      <c r="GU1409" s="56"/>
      <c r="GV1409" s="56"/>
      <c r="GW1409" s="56"/>
      <c r="GX1409" s="56"/>
      <c r="GY1409" s="56"/>
      <c r="GZ1409" s="56"/>
      <c r="HA1409" s="56"/>
      <c r="HB1409" s="56"/>
      <c r="HC1409" s="56"/>
      <c r="HD1409" s="56"/>
      <c r="HE1409" s="56"/>
      <c r="HF1409" s="56"/>
      <c r="HG1409" s="56"/>
      <c r="HH1409" s="56"/>
      <c r="HI1409" s="56"/>
      <c r="HJ1409" s="56"/>
      <c r="HK1409" s="56"/>
      <c r="HL1409" s="56"/>
      <c r="HM1409" s="56"/>
    </row>
    <row r="1410" spans="2:221" x14ac:dyDescent="0.25">
      <c r="B1410" s="56"/>
      <c r="C1410" s="56"/>
      <c r="D1410" s="56"/>
      <c r="E1410" s="56"/>
      <c r="F1410" s="56"/>
      <c r="G1410" s="56"/>
      <c r="H1410" s="56"/>
      <c r="I1410" s="56"/>
      <c r="J1410" s="56"/>
      <c r="K1410" s="56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  <c r="AV1410" s="56"/>
      <c r="AW1410" s="56"/>
      <c r="AX1410" s="56"/>
      <c r="AY1410" s="56"/>
      <c r="AZ1410" s="56"/>
      <c r="BA1410" s="56"/>
      <c r="BB1410" s="56"/>
      <c r="BC1410" s="56"/>
      <c r="BD1410" s="56"/>
      <c r="BE1410" s="56"/>
      <c r="BF1410" s="56"/>
      <c r="BG1410" s="56"/>
      <c r="BH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56"/>
      <c r="BS1410" s="56"/>
      <c r="BT1410" s="56"/>
      <c r="BU1410" s="56"/>
      <c r="BV1410" s="56"/>
      <c r="BW1410" s="56"/>
      <c r="BX1410" s="56"/>
      <c r="BY1410" s="56"/>
      <c r="BZ1410" s="56"/>
      <c r="CA1410" s="56"/>
      <c r="CB1410" s="56"/>
      <c r="CC1410" s="56"/>
      <c r="CD1410" s="56"/>
      <c r="CE1410" s="56"/>
      <c r="CF1410" s="56"/>
      <c r="CG1410" s="56"/>
      <c r="CH1410" s="56"/>
      <c r="CI1410" s="56"/>
      <c r="CJ1410" s="56"/>
      <c r="CK1410" s="56"/>
      <c r="CL1410" s="56"/>
      <c r="CM1410" s="56"/>
      <c r="CN1410" s="56"/>
      <c r="CO1410" s="56"/>
      <c r="CP1410" s="56"/>
      <c r="CQ1410" s="56"/>
      <c r="CR1410" s="56"/>
      <c r="CS1410" s="56"/>
      <c r="CT1410" s="56"/>
      <c r="CU1410" s="56"/>
      <c r="CV1410" s="56"/>
      <c r="CW1410" s="56"/>
      <c r="CX1410" s="56"/>
      <c r="CY1410" s="56"/>
      <c r="CZ1410" s="56"/>
      <c r="DA1410" s="56"/>
      <c r="DB1410" s="56"/>
      <c r="DC1410" s="56"/>
      <c r="DD1410" s="56"/>
      <c r="DE1410" s="56"/>
      <c r="DF1410" s="56"/>
      <c r="DG1410" s="56"/>
      <c r="DH1410" s="56"/>
      <c r="DI1410" s="56"/>
      <c r="DJ1410" s="56"/>
      <c r="DK1410" s="56"/>
      <c r="DL1410" s="56"/>
      <c r="DM1410" s="56"/>
      <c r="DN1410" s="56"/>
      <c r="DO1410" s="56"/>
      <c r="DP1410" s="56"/>
      <c r="DQ1410" s="56"/>
      <c r="DR1410" s="56"/>
      <c r="DS1410" s="56"/>
      <c r="DT1410" s="56"/>
      <c r="DU1410" s="56"/>
      <c r="DV1410" s="56"/>
      <c r="DW1410" s="56"/>
      <c r="DX1410" s="56"/>
      <c r="DY1410" s="56"/>
      <c r="DZ1410" s="56"/>
      <c r="EA1410" s="56"/>
      <c r="EB1410" s="56"/>
      <c r="EC1410" s="56"/>
      <c r="ED1410" s="56"/>
      <c r="EE1410" s="56"/>
      <c r="EF1410" s="56"/>
      <c r="EG1410" s="56"/>
      <c r="EH1410" s="56"/>
      <c r="EI1410" s="56"/>
      <c r="EJ1410" s="56"/>
      <c r="EK1410" s="56"/>
      <c r="EL1410" s="56"/>
      <c r="EM1410" s="56"/>
      <c r="EN1410" s="56"/>
      <c r="EO1410" s="56"/>
      <c r="EP1410" s="56"/>
      <c r="EQ1410" s="56"/>
      <c r="ER1410" s="56"/>
      <c r="ES1410" s="56"/>
      <c r="ET1410" s="56"/>
      <c r="EU1410" s="56"/>
      <c r="EV1410" s="56"/>
      <c r="EW1410" s="56"/>
      <c r="EX1410" s="56"/>
      <c r="EY1410" s="56"/>
      <c r="EZ1410" s="56"/>
      <c r="FA1410" s="56"/>
      <c r="FB1410" s="56"/>
      <c r="FC1410" s="56"/>
      <c r="FD1410" s="56"/>
      <c r="FE1410" s="56"/>
      <c r="FF1410" s="56"/>
      <c r="FG1410" s="56"/>
      <c r="FH1410" s="56"/>
      <c r="FI1410" s="56"/>
      <c r="FJ1410" s="56"/>
      <c r="FK1410" s="56"/>
      <c r="FL1410" s="56"/>
      <c r="FM1410" s="56"/>
      <c r="FN1410" s="56"/>
      <c r="FO1410" s="56"/>
      <c r="FP1410" s="56"/>
      <c r="FQ1410" s="56"/>
      <c r="FR1410" s="56"/>
      <c r="FS1410" s="56"/>
      <c r="FT1410" s="56"/>
      <c r="FU1410" s="56"/>
      <c r="FV1410" s="56"/>
      <c r="FW1410" s="56"/>
      <c r="FX1410" s="56"/>
      <c r="FY1410" s="56"/>
      <c r="FZ1410" s="56"/>
      <c r="GA1410" s="56"/>
      <c r="GB1410" s="56"/>
      <c r="GC1410" s="56"/>
      <c r="GD1410" s="56"/>
      <c r="GE1410" s="56"/>
      <c r="GF1410" s="56"/>
      <c r="GG1410" s="56"/>
      <c r="GH1410" s="56"/>
      <c r="GI1410" s="56"/>
      <c r="GJ1410" s="56"/>
      <c r="GK1410" s="56"/>
      <c r="GL1410" s="56"/>
      <c r="GM1410" s="56"/>
      <c r="GN1410" s="56"/>
      <c r="GO1410" s="56"/>
      <c r="GP1410" s="56"/>
      <c r="GQ1410" s="56"/>
      <c r="GR1410" s="56"/>
      <c r="GS1410" s="56"/>
      <c r="GT1410" s="56"/>
      <c r="GU1410" s="56"/>
      <c r="GV1410" s="56"/>
      <c r="GW1410" s="56"/>
      <c r="GX1410" s="56"/>
      <c r="GY1410" s="56"/>
      <c r="GZ1410" s="56"/>
      <c r="HA1410" s="56"/>
      <c r="HB1410" s="56"/>
      <c r="HC1410" s="56"/>
      <c r="HD1410" s="56"/>
      <c r="HE1410" s="56"/>
      <c r="HF1410" s="56"/>
      <c r="HG1410" s="56"/>
      <c r="HH1410" s="56"/>
      <c r="HI1410" s="56"/>
      <c r="HJ1410" s="56"/>
      <c r="HK1410" s="56"/>
      <c r="HL1410" s="56"/>
      <c r="HM1410" s="56"/>
    </row>
    <row r="1411" spans="2:221" x14ac:dyDescent="0.25">
      <c r="B1411" s="56"/>
      <c r="C1411" s="56"/>
      <c r="D1411" s="56"/>
      <c r="E1411" s="56"/>
      <c r="F1411" s="56"/>
      <c r="G1411" s="56"/>
      <c r="H1411" s="56"/>
      <c r="I1411" s="56"/>
      <c r="J1411" s="56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/>
      <c r="BF1411" s="56"/>
      <c r="BG1411" s="56"/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  <c r="BU1411" s="56"/>
      <c r="BV1411" s="56"/>
      <c r="BW1411" s="56"/>
      <c r="BX1411" s="56"/>
      <c r="BY1411" s="56"/>
      <c r="BZ1411" s="56"/>
      <c r="CA1411" s="56"/>
      <c r="CB1411" s="56"/>
      <c r="CC1411" s="56"/>
      <c r="CD1411" s="56"/>
      <c r="CE1411" s="56"/>
      <c r="CF1411" s="56"/>
      <c r="CG1411" s="56"/>
      <c r="CH1411" s="56"/>
      <c r="CI1411" s="56"/>
      <c r="CJ1411" s="56"/>
      <c r="CK1411" s="56"/>
      <c r="CL1411" s="56"/>
      <c r="CM1411" s="56"/>
      <c r="CN1411" s="56"/>
      <c r="CO1411" s="56"/>
      <c r="CP1411" s="56"/>
      <c r="CQ1411" s="56"/>
      <c r="CR1411" s="56"/>
      <c r="CS1411" s="56"/>
      <c r="CT1411" s="56"/>
      <c r="CU1411" s="56"/>
      <c r="CV1411" s="56"/>
      <c r="CW1411" s="56"/>
      <c r="CX1411" s="56"/>
      <c r="CY1411" s="56"/>
      <c r="CZ1411" s="56"/>
      <c r="DA1411" s="56"/>
      <c r="DB1411" s="56"/>
      <c r="DC1411" s="56"/>
      <c r="DD1411" s="56"/>
      <c r="DE1411" s="56"/>
      <c r="DF1411" s="56"/>
      <c r="DG1411" s="56"/>
      <c r="DH1411" s="56"/>
      <c r="DI1411" s="56"/>
      <c r="DJ1411" s="56"/>
      <c r="DK1411" s="56"/>
      <c r="DL1411" s="56"/>
      <c r="DM1411" s="56"/>
      <c r="DN1411" s="56"/>
      <c r="DO1411" s="56"/>
      <c r="DP1411" s="56"/>
      <c r="DQ1411" s="56"/>
      <c r="DR1411" s="56"/>
      <c r="DS1411" s="56"/>
      <c r="DT1411" s="56"/>
      <c r="DU1411" s="56"/>
      <c r="DV1411" s="56"/>
      <c r="DW1411" s="56"/>
      <c r="DX1411" s="56"/>
      <c r="DY1411" s="56"/>
      <c r="DZ1411" s="56"/>
      <c r="EA1411" s="56"/>
      <c r="EB1411" s="56"/>
      <c r="EC1411" s="56"/>
      <c r="ED1411" s="56"/>
      <c r="EE1411" s="56"/>
      <c r="EF1411" s="56"/>
      <c r="EG1411" s="56"/>
      <c r="EH1411" s="56"/>
      <c r="EI1411" s="56"/>
      <c r="EJ1411" s="56"/>
      <c r="EK1411" s="56"/>
      <c r="EL1411" s="56"/>
      <c r="EM1411" s="56"/>
      <c r="EN1411" s="56"/>
      <c r="EO1411" s="56"/>
      <c r="EP1411" s="56"/>
      <c r="EQ1411" s="56"/>
      <c r="ER1411" s="56"/>
      <c r="ES1411" s="56"/>
      <c r="ET1411" s="56"/>
      <c r="EU1411" s="56"/>
      <c r="EV1411" s="56"/>
      <c r="EW1411" s="56"/>
      <c r="EX1411" s="56"/>
      <c r="EY1411" s="56"/>
      <c r="EZ1411" s="56"/>
      <c r="FA1411" s="56"/>
      <c r="FB1411" s="56"/>
      <c r="FC1411" s="56"/>
      <c r="FD1411" s="56"/>
      <c r="FE1411" s="56"/>
      <c r="FF1411" s="56"/>
      <c r="FG1411" s="56"/>
      <c r="FH1411" s="56"/>
      <c r="FI1411" s="56"/>
      <c r="FJ1411" s="56"/>
      <c r="FK1411" s="56"/>
      <c r="FL1411" s="56"/>
      <c r="FM1411" s="56"/>
      <c r="FN1411" s="56"/>
      <c r="FO1411" s="56"/>
      <c r="FP1411" s="56"/>
      <c r="FQ1411" s="56"/>
      <c r="FR1411" s="56"/>
      <c r="FS1411" s="56"/>
      <c r="FT1411" s="56"/>
      <c r="FU1411" s="56"/>
      <c r="FV1411" s="56"/>
      <c r="FW1411" s="56"/>
      <c r="FX1411" s="56"/>
      <c r="FY1411" s="56"/>
      <c r="FZ1411" s="56"/>
      <c r="GA1411" s="56"/>
      <c r="GB1411" s="56"/>
      <c r="GC1411" s="56"/>
      <c r="GD1411" s="56"/>
      <c r="GE1411" s="56"/>
      <c r="GF1411" s="56"/>
      <c r="GG1411" s="56"/>
      <c r="GH1411" s="56"/>
      <c r="GI1411" s="56"/>
      <c r="GJ1411" s="56"/>
      <c r="GK1411" s="56"/>
      <c r="GL1411" s="56"/>
      <c r="GM1411" s="56"/>
      <c r="GN1411" s="56"/>
      <c r="GO1411" s="56"/>
      <c r="GP1411" s="56"/>
      <c r="GQ1411" s="56"/>
      <c r="GR1411" s="56"/>
      <c r="GS1411" s="56"/>
      <c r="GT1411" s="56"/>
      <c r="GU1411" s="56"/>
      <c r="GV1411" s="56"/>
      <c r="GW1411" s="56"/>
      <c r="GX1411" s="56"/>
      <c r="GY1411" s="56"/>
      <c r="GZ1411" s="56"/>
      <c r="HA1411" s="56"/>
      <c r="HB1411" s="56"/>
      <c r="HC1411" s="56"/>
      <c r="HD1411" s="56"/>
      <c r="HE1411" s="56"/>
      <c r="HF1411" s="56"/>
      <c r="HG1411" s="56"/>
      <c r="HH1411" s="56"/>
      <c r="HI1411" s="56"/>
      <c r="HJ1411" s="56"/>
      <c r="HK1411" s="56"/>
      <c r="HL1411" s="56"/>
      <c r="HM1411" s="56"/>
    </row>
    <row r="1412" spans="2:221" x14ac:dyDescent="0.25">
      <c r="B1412" s="56"/>
      <c r="C1412" s="56"/>
      <c r="D1412" s="56"/>
      <c r="E1412" s="56"/>
      <c r="F1412" s="56"/>
      <c r="G1412" s="56"/>
      <c r="H1412" s="56"/>
      <c r="I1412" s="56"/>
      <c r="J1412" s="56"/>
      <c r="K1412" s="56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/>
      <c r="BF1412" s="56"/>
      <c r="BG1412" s="56"/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  <c r="BU1412" s="56"/>
      <c r="BV1412" s="56"/>
      <c r="BW1412" s="56"/>
      <c r="BX1412" s="56"/>
      <c r="BY1412" s="56"/>
      <c r="BZ1412" s="56"/>
      <c r="CA1412" s="56"/>
      <c r="CB1412" s="56"/>
      <c r="CC1412" s="56"/>
      <c r="CD1412" s="56"/>
      <c r="CE1412" s="56"/>
      <c r="CF1412" s="56"/>
      <c r="CG1412" s="56"/>
      <c r="CH1412" s="56"/>
      <c r="CI1412" s="56"/>
      <c r="CJ1412" s="56"/>
      <c r="CK1412" s="56"/>
      <c r="CL1412" s="56"/>
      <c r="CM1412" s="56"/>
      <c r="CN1412" s="56"/>
      <c r="CO1412" s="56"/>
      <c r="CP1412" s="56"/>
      <c r="CQ1412" s="56"/>
      <c r="CR1412" s="56"/>
      <c r="CS1412" s="56"/>
      <c r="CT1412" s="56"/>
      <c r="CU1412" s="56"/>
      <c r="CV1412" s="56"/>
      <c r="CW1412" s="56"/>
      <c r="CX1412" s="56"/>
      <c r="CY1412" s="56"/>
      <c r="CZ1412" s="56"/>
      <c r="DA1412" s="56"/>
      <c r="DB1412" s="56"/>
      <c r="DC1412" s="56"/>
      <c r="DD1412" s="56"/>
      <c r="DE1412" s="56"/>
      <c r="DF1412" s="56"/>
      <c r="DG1412" s="56"/>
      <c r="DH1412" s="56"/>
      <c r="DI1412" s="56"/>
      <c r="DJ1412" s="56"/>
      <c r="DK1412" s="56"/>
      <c r="DL1412" s="56"/>
      <c r="DM1412" s="56"/>
      <c r="DN1412" s="56"/>
      <c r="DO1412" s="56"/>
      <c r="DP1412" s="56"/>
      <c r="DQ1412" s="56"/>
      <c r="DR1412" s="56"/>
      <c r="DS1412" s="56"/>
      <c r="DT1412" s="56"/>
      <c r="DU1412" s="56"/>
      <c r="DV1412" s="56"/>
      <c r="DW1412" s="56"/>
      <c r="DX1412" s="56"/>
      <c r="DY1412" s="56"/>
      <c r="DZ1412" s="56"/>
      <c r="EA1412" s="56"/>
      <c r="EB1412" s="56"/>
      <c r="EC1412" s="56"/>
      <c r="ED1412" s="56"/>
      <c r="EE1412" s="56"/>
      <c r="EF1412" s="56"/>
      <c r="EG1412" s="56"/>
      <c r="EH1412" s="56"/>
      <c r="EI1412" s="56"/>
      <c r="EJ1412" s="56"/>
      <c r="EK1412" s="56"/>
      <c r="EL1412" s="56"/>
      <c r="EM1412" s="56"/>
      <c r="EN1412" s="56"/>
      <c r="EO1412" s="56"/>
      <c r="EP1412" s="56"/>
      <c r="EQ1412" s="56"/>
      <c r="ER1412" s="56"/>
      <c r="ES1412" s="56"/>
      <c r="ET1412" s="56"/>
      <c r="EU1412" s="56"/>
      <c r="EV1412" s="56"/>
      <c r="EW1412" s="56"/>
      <c r="EX1412" s="56"/>
      <c r="EY1412" s="56"/>
      <c r="EZ1412" s="56"/>
      <c r="FA1412" s="56"/>
      <c r="FB1412" s="56"/>
      <c r="FC1412" s="56"/>
      <c r="FD1412" s="56"/>
      <c r="FE1412" s="56"/>
      <c r="FF1412" s="56"/>
      <c r="FG1412" s="56"/>
      <c r="FH1412" s="56"/>
      <c r="FI1412" s="56"/>
      <c r="FJ1412" s="56"/>
      <c r="FK1412" s="56"/>
      <c r="FL1412" s="56"/>
      <c r="FM1412" s="56"/>
      <c r="FN1412" s="56"/>
      <c r="FO1412" s="56"/>
      <c r="FP1412" s="56"/>
      <c r="FQ1412" s="56"/>
      <c r="FR1412" s="56"/>
      <c r="FS1412" s="56"/>
      <c r="FT1412" s="56"/>
      <c r="FU1412" s="56"/>
      <c r="FV1412" s="56"/>
      <c r="FW1412" s="56"/>
      <c r="FX1412" s="56"/>
      <c r="FY1412" s="56"/>
      <c r="FZ1412" s="56"/>
      <c r="GA1412" s="56"/>
      <c r="GB1412" s="56"/>
      <c r="GC1412" s="56"/>
      <c r="GD1412" s="56"/>
      <c r="GE1412" s="56"/>
      <c r="GF1412" s="56"/>
      <c r="GG1412" s="56"/>
      <c r="GH1412" s="56"/>
      <c r="GI1412" s="56"/>
      <c r="GJ1412" s="56"/>
      <c r="GK1412" s="56"/>
      <c r="GL1412" s="56"/>
      <c r="GM1412" s="56"/>
      <c r="GN1412" s="56"/>
      <c r="GO1412" s="56"/>
      <c r="GP1412" s="56"/>
      <c r="GQ1412" s="56"/>
      <c r="GR1412" s="56"/>
      <c r="GS1412" s="56"/>
      <c r="GT1412" s="56"/>
      <c r="GU1412" s="56"/>
      <c r="GV1412" s="56"/>
      <c r="GW1412" s="56"/>
      <c r="GX1412" s="56"/>
      <c r="GY1412" s="56"/>
      <c r="GZ1412" s="56"/>
      <c r="HA1412" s="56"/>
      <c r="HB1412" s="56"/>
      <c r="HC1412" s="56"/>
      <c r="HD1412" s="56"/>
      <c r="HE1412" s="56"/>
      <c r="HF1412" s="56"/>
      <c r="HG1412" s="56"/>
      <c r="HH1412" s="56"/>
      <c r="HI1412" s="56"/>
      <c r="HJ1412" s="56"/>
      <c r="HK1412" s="56"/>
      <c r="HL1412" s="56"/>
      <c r="HM1412" s="56"/>
    </row>
    <row r="1413" spans="2:221" x14ac:dyDescent="0.25">
      <c r="B1413" s="56"/>
      <c r="C1413" s="56"/>
      <c r="D1413" s="56"/>
      <c r="E1413" s="56"/>
      <c r="F1413" s="56"/>
      <c r="G1413" s="56"/>
      <c r="H1413" s="56"/>
      <c r="I1413" s="56"/>
      <c r="J1413" s="56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  <c r="BU1413" s="56"/>
      <c r="BV1413" s="56"/>
      <c r="BW1413" s="56"/>
      <c r="BX1413" s="56"/>
      <c r="BY1413" s="56"/>
      <c r="BZ1413" s="56"/>
      <c r="CA1413" s="56"/>
      <c r="CB1413" s="56"/>
      <c r="CC1413" s="56"/>
      <c r="CD1413" s="56"/>
      <c r="CE1413" s="56"/>
      <c r="CF1413" s="56"/>
      <c r="CG1413" s="56"/>
      <c r="CH1413" s="56"/>
      <c r="CI1413" s="56"/>
      <c r="CJ1413" s="56"/>
      <c r="CK1413" s="56"/>
      <c r="CL1413" s="56"/>
      <c r="CM1413" s="56"/>
      <c r="CN1413" s="56"/>
      <c r="CO1413" s="56"/>
      <c r="CP1413" s="56"/>
      <c r="CQ1413" s="56"/>
      <c r="CR1413" s="56"/>
      <c r="CS1413" s="56"/>
      <c r="CT1413" s="56"/>
      <c r="CU1413" s="56"/>
      <c r="CV1413" s="56"/>
      <c r="CW1413" s="56"/>
      <c r="CX1413" s="56"/>
      <c r="CY1413" s="56"/>
      <c r="CZ1413" s="56"/>
      <c r="DA1413" s="56"/>
      <c r="DB1413" s="56"/>
      <c r="DC1413" s="56"/>
      <c r="DD1413" s="56"/>
      <c r="DE1413" s="56"/>
      <c r="DF1413" s="56"/>
      <c r="DG1413" s="56"/>
      <c r="DH1413" s="56"/>
      <c r="DI1413" s="56"/>
      <c r="DJ1413" s="56"/>
      <c r="DK1413" s="56"/>
      <c r="DL1413" s="56"/>
      <c r="DM1413" s="56"/>
      <c r="DN1413" s="56"/>
      <c r="DO1413" s="56"/>
      <c r="DP1413" s="56"/>
      <c r="DQ1413" s="56"/>
      <c r="DR1413" s="56"/>
      <c r="DS1413" s="56"/>
      <c r="DT1413" s="56"/>
      <c r="DU1413" s="56"/>
      <c r="DV1413" s="56"/>
      <c r="DW1413" s="56"/>
      <c r="DX1413" s="56"/>
      <c r="DY1413" s="56"/>
      <c r="DZ1413" s="56"/>
      <c r="EA1413" s="56"/>
      <c r="EB1413" s="56"/>
      <c r="EC1413" s="56"/>
      <c r="ED1413" s="56"/>
      <c r="EE1413" s="56"/>
      <c r="EF1413" s="56"/>
      <c r="EG1413" s="56"/>
      <c r="EH1413" s="56"/>
      <c r="EI1413" s="56"/>
      <c r="EJ1413" s="56"/>
      <c r="EK1413" s="56"/>
      <c r="EL1413" s="56"/>
      <c r="EM1413" s="56"/>
      <c r="EN1413" s="56"/>
      <c r="EO1413" s="56"/>
      <c r="EP1413" s="56"/>
      <c r="EQ1413" s="56"/>
      <c r="ER1413" s="56"/>
      <c r="ES1413" s="56"/>
      <c r="ET1413" s="56"/>
      <c r="EU1413" s="56"/>
      <c r="EV1413" s="56"/>
      <c r="EW1413" s="56"/>
      <c r="EX1413" s="56"/>
      <c r="EY1413" s="56"/>
      <c r="EZ1413" s="56"/>
      <c r="FA1413" s="56"/>
      <c r="FB1413" s="56"/>
      <c r="FC1413" s="56"/>
      <c r="FD1413" s="56"/>
      <c r="FE1413" s="56"/>
      <c r="FF1413" s="56"/>
      <c r="FG1413" s="56"/>
      <c r="FH1413" s="56"/>
      <c r="FI1413" s="56"/>
      <c r="FJ1413" s="56"/>
      <c r="FK1413" s="56"/>
      <c r="FL1413" s="56"/>
      <c r="FM1413" s="56"/>
      <c r="FN1413" s="56"/>
      <c r="FO1413" s="56"/>
      <c r="FP1413" s="56"/>
      <c r="FQ1413" s="56"/>
      <c r="FR1413" s="56"/>
      <c r="FS1413" s="56"/>
      <c r="FT1413" s="56"/>
      <c r="FU1413" s="56"/>
      <c r="FV1413" s="56"/>
      <c r="FW1413" s="56"/>
      <c r="FX1413" s="56"/>
      <c r="FY1413" s="56"/>
      <c r="FZ1413" s="56"/>
      <c r="GA1413" s="56"/>
      <c r="GB1413" s="56"/>
      <c r="GC1413" s="56"/>
      <c r="GD1413" s="56"/>
      <c r="GE1413" s="56"/>
      <c r="GF1413" s="56"/>
      <c r="GG1413" s="56"/>
      <c r="GH1413" s="56"/>
      <c r="GI1413" s="56"/>
      <c r="GJ1413" s="56"/>
      <c r="GK1413" s="56"/>
      <c r="GL1413" s="56"/>
      <c r="GM1413" s="56"/>
      <c r="GN1413" s="56"/>
      <c r="GO1413" s="56"/>
      <c r="GP1413" s="56"/>
      <c r="GQ1413" s="56"/>
      <c r="GR1413" s="56"/>
      <c r="GS1413" s="56"/>
      <c r="GT1413" s="56"/>
      <c r="GU1413" s="56"/>
      <c r="GV1413" s="56"/>
      <c r="GW1413" s="56"/>
      <c r="GX1413" s="56"/>
      <c r="GY1413" s="56"/>
      <c r="GZ1413" s="56"/>
      <c r="HA1413" s="56"/>
      <c r="HB1413" s="56"/>
      <c r="HC1413" s="56"/>
      <c r="HD1413" s="56"/>
      <c r="HE1413" s="56"/>
      <c r="HF1413" s="56"/>
      <c r="HG1413" s="56"/>
      <c r="HH1413" s="56"/>
      <c r="HI1413" s="56"/>
      <c r="HJ1413" s="56"/>
      <c r="HK1413" s="56"/>
      <c r="HL1413" s="56"/>
      <c r="HM1413" s="56"/>
    </row>
    <row r="1414" spans="2:221" x14ac:dyDescent="0.25">
      <c r="B1414" s="56"/>
      <c r="C1414" s="56"/>
      <c r="D1414" s="56"/>
      <c r="E1414" s="56"/>
      <c r="F1414" s="56"/>
      <c r="G1414" s="56"/>
      <c r="H1414" s="56"/>
      <c r="I1414" s="56"/>
      <c r="J1414" s="56"/>
      <c r="K1414" s="56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/>
      <c r="BF1414" s="56"/>
      <c r="BG1414" s="56"/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  <c r="BU1414" s="56"/>
      <c r="BV1414" s="56"/>
      <c r="BW1414" s="56"/>
      <c r="BX1414" s="56"/>
      <c r="BY1414" s="56"/>
      <c r="BZ1414" s="56"/>
      <c r="CA1414" s="56"/>
      <c r="CB1414" s="56"/>
      <c r="CC1414" s="56"/>
      <c r="CD1414" s="56"/>
      <c r="CE1414" s="56"/>
      <c r="CF1414" s="56"/>
      <c r="CG1414" s="56"/>
      <c r="CH1414" s="56"/>
      <c r="CI1414" s="56"/>
      <c r="CJ1414" s="56"/>
      <c r="CK1414" s="56"/>
      <c r="CL1414" s="56"/>
      <c r="CM1414" s="56"/>
      <c r="CN1414" s="56"/>
      <c r="CO1414" s="56"/>
      <c r="CP1414" s="56"/>
      <c r="CQ1414" s="56"/>
      <c r="CR1414" s="56"/>
      <c r="CS1414" s="56"/>
      <c r="CT1414" s="56"/>
      <c r="CU1414" s="56"/>
      <c r="CV1414" s="56"/>
      <c r="CW1414" s="56"/>
      <c r="CX1414" s="56"/>
      <c r="CY1414" s="56"/>
      <c r="CZ1414" s="56"/>
      <c r="DA1414" s="56"/>
      <c r="DB1414" s="56"/>
      <c r="DC1414" s="56"/>
      <c r="DD1414" s="56"/>
      <c r="DE1414" s="56"/>
      <c r="DF1414" s="56"/>
      <c r="DG1414" s="56"/>
      <c r="DH1414" s="56"/>
      <c r="DI1414" s="56"/>
      <c r="DJ1414" s="56"/>
      <c r="DK1414" s="56"/>
      <c r="DL1414" s="56"/>
      <c r="DM1414" s="56"/>
      <c r="DN1414" s="56"/>
      <c r="DO1414" s="56"/>
      <c r="DP1414" s="56"/>
      <c r="DQ1414" s="56"/>
      <c r="DR1414" s="56"/>
      <c r="DS1414" s="56"/>
      <c r="DT1414" s="56"/>
      <c r="DU1414" s="56"/>
      <c r="DV1414" s="56"/>
      <c r="DW1414" s="56"/>
      <c r="DX1414" s="56"/>
      <c r="DY1414" s="56"/>
      <c r="DZ1414" s="56"/>
      <c r="EA1414" s="56"/>
      <c r="EB1414" s="56"/>
      <c r="EC1414" s="56"/>
      <c r="ED1414" s="56"/>
      <c r="EE1414" s="56"/>
      <c r="EF1414" s="56"/>
      <c r="EG1414" s="56"/>
      <c r="EH1414" s="56"/>
      <c r="EI1414" s="56"/>
      <c r="EJ1414" s="56"/>
      <c r="EK1414" s="56"/>
      <c r="EL1414" s="56"/>
      <c r="EM1414" s="56"/>
      <c r="EN1414" s="56"/>
      <c r="EO1414" s="56"/>
      <c r="EP1414" s="56"/>
      <c r="EQ1414" s="56"/>
      <c r="ER1414" s="56"/>
      <c r="ES1414" s="56"/>
      <c r="ET1414" s="56"/>
      <c r="EU1414" s="56"/>
      <c r="EV1414" s="56"/>
      <c r="EW1414" s="56"/>
      <c r="EX1414" s="56"/>
      <c r="EY1414" s="56"/>
      <c r="EZ1414" s="56"/>
      <c r="FA1414" s="56"/>
      <c r="FB1414" s="56"/>
      <c r="FC1414" s="56"/>
      <c r="FD1414" s="56"/>
      <c r="FE1414" s="56"/>
      <c r="FF1414" s="56"/>
      <c r="FG1414" s="56"/>
      <c r="FH1414" s="56"/>
      <c r="FI1414" s="56"/>
      <c r="FJ1414" s="56"/>
      <c r="FK1414" s="56"/>
      <c r="FL1414" s="56"/>
      <c r="FM1414" s="56"/>
      <c r="FN1414" s="56"/>
      <c r="FO1414" s="56"/>
      <c r="FP1414" s="56"/>
      <c r="FQ1414" s="56"/>
      <c r="FR1414" s="56"/>
      <c r="FS1414" s="56"/>
      <c r="FT1414" s="56"/>
      <c r="FU1414" s="56"/>
      <c r="FV1414" s="56"/>
      <c r="FW1414" s="56"/>
      <c r="FX1414" s="56"/>
      <c r="FY1414" s="56"/>
      <c r="FZ1414" s="56"/>
      <c r="GA1414" s="56"/>
      <c r="GB1414" s="56"/>
      <c r="GC1414" s="56"/>
      <c r="GD1414" s="56"/>
      <c r="GE1414" s="56"/>
      <c r="GF1414" s="56"/>
      <c r="GG1414" s="56"/>
      <c r="GH1414" s="56"/>
      <c r="GI1414" s="56"/>
      <c r="GJ1414" s="56"/>
      <c r="GK1414" s="56"/>
      <c r="GL1414" s="56"/>
      <c r="GM1414" s="56"/>
      <c r="GN1414" s="56"/>
      <c r="GO1414" s="56"/>
      <c r="GP1414" s="56"/>
      <c r="GQ1414" s="56"/>
      <c r="GR1414" s="56"/>
      <c r="GS1414" s="56"/>
      <c r="GT1414" s="56"/>
      <c r="GU1414" s="56"/>
      <c r="GV1414" s="56"/>
      <c r="GW1414" s="56"/>
      <c r="GX1414" s="56"/>
      <c r="GY1414" s="56"/>
      <c r="GZ1414" s="56"/>
      <c r="HA1414" s="56"/>
      <c r="HB1414" s="56"/>
      <c r="HC1414" s="56"/>
      <c r="HD1414" s="56"/>
      <c r="HE1414" s="56"/>
      <c r="HF1414" s="56"/>
      <c r="HG1414" s="56"/>
      <c r="HH1414" s="56"/>
      <c r="HI1414" s="56"/>
      <c r="HJ1414" s="56"/>
      <c r="HK1414" s="56"/>
      <c r="HL1414" s="56"/>
      <c r="HM1414" s="56"/>
    </row>
    <row r="1415" spans="2:221" x14ac:dyDescent="0.25">
      <c r="B1415" s="56"/>
      <c r="C1415" s="56"/>
      <c r="D1415" s="56"/>
      <c r="E1415" s="56"/>
      <c r="F1415" s="56"/>
      <c r="G1415" s="56"/>
      <c r="H1415" s="56"/>
      <c r="I1415" s="56"/>
      <c r="J1415" s="56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/>
      <c r="BF1415" s="56"/>
      <c r="BG1415" s="56"/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  <c r="BU1415" s="56"/>
      <c r="BV1415" s="56"/>
      <c r="BW1415" s="56"/>
      <c r="BX1415" s="56"/>
      <c r="BY1415" s="56"/>
      <c r="BZ1415" s="56"/>
      <c r="CA1415" s="56"/>
      <c r="CB1415" s="56"/>
      <c r="CC1415" s="56"/>
      <c r="CD1415" s="56"/>
      <c r="CE1415" s="56"/>
      <c r="CF1415" s="56"/>
      <c r="CG1415" s="56"/>
      <c r="CH1415" s="56"/>
      <c r="CI1415" s="56"/>
      <c r="CJ1415" s="56"/>
      <c r="CK1415" s="56"/>
      <c r="CL1415" s="56"/>
      <c r="CM1415" s="56"/>
      <c r="CN1415" s="56"/>
      <c r="CO1415" s="56"/>
      <c r="CP1415" s="56"/>
      <c r="CQ1415" s="56"/>
      <c r="CR1415" s="56"/>
      <c r="CS1415" s="56"/>
      <c r="CT1415" s="56"/>
      <c r="CU1415" s="56"/>
      <c r="CV1415" s="56"/>
      <c r="CW1415" s="56"/>
      <c r="CX1415" s="56"/>
      <c r="CY1415" s="56"/>
      <c r="CZ1415" s="56"/>
      <c r="DA1415" s="56"/>
      <c r="DB1415" s="56"/>
      <c r="DC1415" s="56"/>
      <c r="DD1415" s="56"/>
      <c r="DE1415" s="56"/>
      <c r="DF1415" s="56"/>
      <c r="DG1415" s="56"/>
      <c r="DH1415" s="56"/>
      <c r="DI1415" s="56"/>
      <c r="DJ1415" s="56"/>
      <c r="DK1415" s="56"/>
      <c r="DL1415" s="56"/>
      <c r="DM1415" s="56"/>
      <c r="DN1415" s="56"/>
      <c r="DO1415" s="56"/>
      <c r="DP1415" s="56"/>
      <c r="DQ1415" s="56"/>
      <c r="DR1415" s="56"/>
      <c r="DS1415" s="56"/>
      <c r="DT1415" s="56"/>
      <c r="DU1415" s="56"/>
      <c r="DV1415" s="56"/>
      <c r="DW1415" s="56"/>
      <c r="DX1415" s="56"/>
      <c r="DY1415" s="56"/>
      <c r="DZ1415" s="56"/>
      <c r="EA1415" s="56"/>
      <c r="EB1415" s="56"/>
      <c r="EC1415" s="56"/>
      <c r="ED1415" s="56"/>
      <c r="EE1415" s="56"/>
      <c r="EF1415" s="56"/>
      <c r="EG1415" s="56"/>
      <c r="EH1415" s="56"/>
      <c r="EI1415" s="56"/>
      <c r="EJ1415" s="56"/>
      <c r="EK1415" s="56"/>
      <c r="EL1415" s="56"/>
      <c r="EM1415" s="56"/>
      <c r="EN1415" s="56"/>
      <c r="EO1415" s="56"/>
      <c r="EP1415" s="56"/>
      <c r="EQ1415" s="56"/>
      <c r="ER1415" s="56"/>
      <c r="ES1415" s="56"/>
      <c r="ET1415" s="56"/>
      <c r="EU1415" s="56"/>
      <c r="EV1415" s="56"/>
      <c r="EW1415" s="56"/>
      <c r="EX1415" s="56"/>
      <c r="EY1415" s="56"/>
      <c r="EZ1415" s="56"/>
      <c r="FA1415" s="56"/>
      <c r="FB1415" s="56"/>
      <c r="FC1415" s="56"/>
      <c r="FD1415" s="56"/>
      <c r="FE1415" s="56"/>
      <c r="FF1415" s="56"/>
      <c r="FG1415" s="56"/>
      <c r="FH1415" s="56"/>
      <c r="FI1415" s="56"/>
      <c r="FJ1415" s="56"/>
      <c r="FK1415" s="56"/>
      <c r="FL1415" s="56"/>
      <c r="FM1415" s="56"/>
      <c r="FN1415" s="56"/>
      <c r="FO1415" s="56"/>
      <c r="FP1415" s="56"/>
      <c r="FQ1415" s="56"/>
      <c r="FR1415" s="56"/>
      <c r="FS1415" s="56"/>
      <c r="FT1415" s="56"/>
      <c r="FU1415" s="56"/>
      <c r="FV1415" s="56"/>
      <c r="FW1415" s="56"/>
      <c r="FX1415" s="56"/>
      <c r="FY1415" s="56"/>
      <c r="FZ1415" s="56"/>
      <c r="GA1415" s="56"/>
      <c r="GB1415" s="56"/>
      <c r="GC1415" s="56"/>
      <c r="GD1415" s="56"/>
      <c r="GE1415" s="56"/>
      <c r="GF1415" s="56"/>
      <c r="GG1415" s="56"/>
      <c r="GH1415" s="56"/>
      <c r="GI1415" s="56"/>
      <c r="GJ1415" s="56"/>
      <c r="GK1415" s="56"/>
      <c r="GL1415" s="56"/>
      <c r="GM1415" s="56"/>
      <c r="GN1415" s="56"/>
      <c r="GO1415" s="56"/>
      <c r="GP1415" s="56"/>
      <c r="GQ1415" s="56"/>
      <c r="GR1415" s="56"/>
      <c r="GS1415" s="56"/>
      <c r="GT1415" s="56"/>
      <c r="GU1415" s="56"/>
      <c r="GV1415" s="56"/>
      <c r="GW1415" s="56"/>
      <c r="GX1415" s="56"/>
      <c r="GY1415" s="56"/>
      <c r="GZ1415" s="56"/>
      <c r="HA1415" s="56"/>
      <c r="HB1415" s="56"/>
      <c r="HC1415" s="56"/>
      <c r="HD1415" s="56"/>
      <c r="HE1415" s="56"/>
      <c r="HF1415" s="56"/>
      <c r="HG1415" s="56"/>
      <c r="HH1415" s="56"/>
      <c r="HI1415" s="56"/>
      <c r="HJ1415" s="56"/>
      <c r="HK1415" s="56"/>
      <c r="HL1415" s="56"/>
      <c r="HM1415" s="56"/>
    </row>
    <row r="1416" spans="2:221" x14ac:dyDescent="0.25">
      <c r="B1416" s="56"/>
      <c r="C1416" s="56"/>
      <c r="D1416" s="56"/>
      <c r="E1416" s="56"/>
      <c r="F1416" s="56"/>
      <c r="G1416" s="56"/>
      <c r="H1416" s="56"/>
      <c r="I1416" s="56"/>
      <c r="J1416" s="56"/>
      <c r="K1416" s="56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/>
      <c r="BF1416" s="56"/>
      <c r="BG1416" s="56"/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  <c r="BU1416" s="56"/>
      <c r="BV1416" s="56"/>
      <c r="BW1416" s="56"/>
      <c r="BX1416" s="56"/>
      <c r="BY1416" s="56"/>
      <c r="BZ1416" s="56"/>
      <c r="CA1416" s="56"/>
      <c r="CB1416" s="56"/>
      <c r="CC1416" s="56"/>
      <c r="CD1416" s="56"/>
      <c r="CE1416" s="56"/>
      <c r="CF1416" s="56"/>
      <c r="CG1416" s="56"/>
      <c r="CH1416" s="56"/>
      <c r="CI1416" s="56"/>
      <c r="CJ1416" s="56"/>
      <c r="CK1416" s="56"/>
      <c r="CL1416" s="56"/>
      <c r="CM1416" s="56"/>
      <c r="CN1416" s="56"/>
      <c r="CO1416" s="56"/>
      <c r="CP1416" s="56"/>
      <c r="CQ1416" s="56"/>
      <c r="CR1416" s="56"/>
      <c r="CS1416" s="56"/>
      <c r="CT1416" s="56"/>
      <c r="CU1416" s="56"/>
      <c r="CV1416" s="56"/>
      <c r="CW1416" s="56"/>
      <c r="CX1416" s="56"/>
      <c r="CY1416" s="56"/>
      <c r="CZ1416" s="56"/>
      <c r="DA1416" s="56"/>
      <c r="DB1416" s="56"/>
      <c r="DC1416" s="56"/>
      <c r="DD1416" s="56"/>
      <c r="DE1416" s="56"/>
      <c r="DF1416" s="56"/>
      <c r="DG1416" s="56"/>
      <c r="DH1416" s="56"/>
      <c r="DI1416" s="56"/>
      <c r="DJ1416" s="56"/>
      <c r="DK1416" s="56"/>
      <c r="DL1416" s="56"/>
      <c r="DM1416" s="56"/>
      <c r="DN1416" s="56"/>
      <c r="DO1416" s="56"/>
      <c r="DP1416" s="56"/>
      <c r="DQ1416" s="56"/>
      <c r="DR1416" s="56"/>
      <c r="DS1416" s="56"/>
      <c r="DT1416" s="56"/>
      <c r="DU1416" s="56"/>
      <c r="DV1416" s="56"/>
      <c r="DW1416" s="56"/>
      <c r="DX1416" s="56"/>
      <c r="DY1416" s="56"/>
      <c r="DZ1416" s="56"/>
      <c r="EA1416" s="56"/>
      <c r="EB1416" s="56"/>
      <c r="EC1416" s="56"/>
      <c r="ED1416" s="56"/>
      <c r="EE1416" s="56"/>
      <c r="EF1416" s="56"/>
      <c r="EG1416" s="56"/>
      <c r="EH1416" s="56"/>
      <c r="EI1416" s="56"/>
      <c r="EJ1416" s="56"/>
      <c r="EK1416" s="56"/>
      <c r="EL1416" s="56"/>
      <c r="EM1416" s="56"/>
      <c r="EN1416" s="56"/>
      <c r="EO1416" s="56"/>
      <c r="EP1416" s="56"/>
      <c r="EQ1416" s="56"/>
      <c r="ER1416" s="56"/>
      <c r="ES1416" s="56"/>
      <c r="ET1416" s="56"/>
      <c r="EU1416" s="56"/>
      <c r="EV1416" s="56"/>
      <c r="EW1416" s="56"/>
      <c r="EX1416" s="56"/>
      <c r="EY1416" s="56"/>
      <c r="EZ1416" s="56"/>
      <c r="FA1416" s="56"/>
      <c r="FB1416" s="56"/>
      <c r="FC1416" s="56"/>
      <c r="FD1416" s="56"/>
      <c r="FE1416" s="56"/>
      <c r="FF1416" s="56"/>
      <c r="FG1416" s="56"/>
      <c r="FH1416" s="56"/>
      <c r="FI1416" s="56"/>
      <c r="FJ1416" s="56"/>
      <c r="FK1416" s="56"/>
      <c r="FL1416" s="56"/>
      <c r="FM1416" s="56"/>
      <c r="FN1416" s="56"/>
      <c r="FO1416" s="56"/>
      <c r="FP1416" s="56"/>
      <c r="FQ1416" s="56"/>
      <c r="FR1416" s="56"/>
      <c r="FS1416" s="56"/>
      <c r="FT1416" s="56"/>
      <c r="FU1416" s="56"/>
      <c r="FV1416" s="56"/>
      <c r="FW1416" s="56"/>
      <c r="FX1416" s="56"/>
      <c r="FY1416" s="56"/>
      <c r="FZ1416" s="56"/>
      <c r="GA1416" s="56"/>
      <c r="GB1416" s="56"/>
      <c r="GC1416" s="56"/>
      <c r="GD1416" s="56"/>
      <c r="GE1416" s="56"/>
      <c r="GF1416" s="56"/>
      <c r="GG1416" s="56"/>
      <c r="GH1416" s="56"/>
      <c r="GI1416" s="56"/>
      <c r="GJ1416" s="56"/>
      <c r="GK1416" s="56"/>
      <c r="GL1416" s="56"/>
      <c r="GM1416" s="56"/>
      <c r="GN1416" s="56"/>
      <c r="GO1416" s="56"/>
      <c r="GP1416" s="56"/>
      <c r="GQ1416" s="56"/>
      <c r="GR1416" s="56"/>
      <c r="GS1416" s="56"/>
      <c r="GT1416" s="56"/>
      <c r="GU1416" s="56"/>
      <c r="GV1416" s="56"/>
      <c r="GW1416" s="56"/>
      <c r="GX1416" s="56"/>
      <c r="GY1416" s="56"/>
      <c r="GZ1416" s="56"/>
      <c r="HA1416" s="56"/>
      <c r="HB1416" s="56"/>
      <c r="HC1416" s="56"/>
      <c r="HD1416" s="56"/>
      <c r="HE1416" s="56"/>
      <c r="HF1416" s="56"/>
      <c r="HG1416" s="56"/>
      <c r="HH1416" s="56"/>
      <c r="HI1416" s="56"/>
      <c r="HJ1416" s="56"/>
      <c r="HK1416" s="56"/>
      <c r="HL1416" s="56"/>
      <c r="HM1416" s="56"/>
    </row>
    <row r="1417" spans="2:221" x14ac:dyDescent="0.25">
      <c r="B1417" s="56"/>
      <c r="C1417" s="56"/>
      <c r="D1417" s="56"/>
      <c r="E1417" s="56"/>
      <c r="F1417" s="56"/>
      <c r="G1417" s="56"/>
      <c r="H1417" s="56"/>
      <c r="I1417" s="56"/>
      <c r="J1417" s="56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/>
      <c r="BF1417" s="56"/>
      <c r="BG1417" s="56"/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  <c r="BU1417" s="56"/>
      <c r="BV1417" s="56"/>
      <c r="BW1417" s="56"/>
      <c r="BX1417" s="56"/>
      <c r="BY1417" s="56"/>
      <c r="BZ1417" s="56"/>
      <c r="CA1417" s="56"/>
      <c r="CB1417" s="56"/>
      <c r="CC1417" s="56"/>
      <c r="CD1417" s="56"/>
      <c r="CE1417" s="56"/>
      <c r="CF1417" s="56"/>
      <c r="CG1417" s="56"/>
      <c r="CH1417" s="56"/>
      <c r="CI1417" s="56"/>
      <c r="CJ1417" s="56"/>
      <c r="CK1417" s="56"/>
      <c r="CL1417" s="56"/>
      <c r="CM1417" s="56"/>
      <c r="CN1417" s="56"/>
      <c r="CO1417" s="56"/>
      <c r="CP1417" s="56"/>
      <c r="CQ1417" s="56"/>
      <c r="CR1417" s="56"/>
      <c r="CS1417" s="56"/>
      <c r="CT1417" s="56"/>
      <c r="CU1417" s="56"/>
      <c r="CV1417" s="56"/>
      <c r="CW1417" s="56"/>
      <c r="CX1417" s="56"/>
      <c r="CY1417" s="56"/>
      <c r="CZ1417" s="56"/>
      <c r="DA1417" s="56"/>
      <c r="DB1417" s="56"/>
      <c r="DC1417" s="56"/>
      <c r="DD1417" s="56"/>
      <c r="DE1417" s="56"/>
      <c r="DF1417" s="56"/>
      <c r="DG1417" s="56"/>
      <c r="DH1417" s="56"/>
      <c r="DI1417" s="56"/>
      <c r="DJ1417" s="56"/>
      <c r="DK1417" s="56"/>
      <c r="DL1417" s="56"/>
      <c r="DM1417" s="56"/>
      <c r="DN1417" s="56"/>
      <c r="DO1417" s="56"/>
      <c r="DP1417" s="56"/>
      <c r="DQ1417" s="56"/>
      <c r="DR1417" s="56"/>
      <c r="DS1417" s="56"/>
      <c r="DT1417" s="56"/>
      <c r="DU1417" s="56"/>
      <c r="DV1417" s="56"/>
      <c r="DW1417" s="56"/>
      <c r="DX1417" s="56"/>
      <c r="DY1417" s="56"/>
      <c r="DZ1417" s="56"/>
      <c r="EA1417" s="56"/>
      <c r="EB1417" s="56"/>
      <c r="EC1417" s="56"/>
      <c r="ED1417" s="56"/>
      <c r="EE1417" s="56"/>
      <c r="EF1417" s="56"/>
      <c r="EG1417" s="56"/>
      <c r="EH1417" s="56"/>
      <c r="EI1417" s="56"/>
      <c r="EJ1417" s="56"/>
      <c r="EK1417" s="56"/>
      <c r="EL1417" s="56"/>
      <c r="EM1417" s="56"/>
      <c r="EN1417" s="56"/>
      <c r="EO1417" s="56"/>
      <c r="EP1417" s="56"/>
      <c r="EQ1417" s="56"/>
      <c r="ER1417" s="56"/>
      <c r="ES1417" s="56"/>
      <c r="ET1417" s="56"/>
      <c r="EU1417" s="56"/>
      <c r="EV1417" s="56"/>
      <c r="EW1417" s="56"/>
      <c r="EX1417" s="56"/>
      <c r="EY1417" s="56"/>
      <c r="EZ1417" s="56"/>
      <c r="FA1417" s="56"/>
      <c r="FB1417" s="56"/>
      <c r="FC1417" s="56"/>
      <c r="FD1417" s="56"/>
      <c r="FE1417" s="56"/>
      <c r="FF1417" s="56"/>
      <c r="FG1417" s="56"/>
      <c r="FH1417" s="56"/>
      <c r="FI1417" s="56"/>
      <c r="FJ1417" s="56"/>
      <c r="FK1417" s="56"/>
      <c r="FL1417" s="56"/>
      <c r="FM1417" s="56"/>
      <c r="FN1417" s="56"/>
      <c r="FO1417" s="56"/>
      <c r="FP1417" s="56"/>
      <c r="FQ1417" s="56"/>
      <c r="FR1417" s="56"/>
      <c r="FS1417" s="56"/>
      <c r="FT1417" s="56"/>
      <c r="FU1417" s="56"/>
      <c r="FV1417" s="56"/>
      <c r="FW1417" s="56"/>
      <c r="FX1417" s="56"/>
      <c r="FY1417" s="56"/>
      <c r="FZ1417" s="56"/>
      <c r="GA1417" s="56"/>
      <c r="GB1417" s="56"/>
      <c r="GC1417" s="56"/>
      <c r="GD1417" s="56"/>
      <c r="GE1417" s="56"/>
      <c r="GF1417" s="56"/>
      <c r="GG1417" s="56"/>
      <c r="GH1417" s="56"/>
      <c r="GI1417" s="56"/>
      <c r="GJ1417" s="56"/>
      <c r="GK1417" s="56"/>
      <c r="GL1417" s="56"/>
      <c r="GM1417" s="56"/>
      <c r="GN1417" s="56"/>
      <c r="GO1417" s="56"/>
      <c r="GP1417" s="56"/>
      <c r="GQ1417" s="56"/>
      <c r="GR1417" s="56"/>
      <c r="GS1417" s="56"/>
      <c r="GT1417" s="56"/>
      <c r="GU1417" s="56"/>
      <c r="GV1417" s="56"/>
      <c r="GW1417" s="56"/>
      <c r="GX1417" s="56"/>
      <c r="GY1417" s="56"/>
      <c r="GZ1417" s="56"/>
      <c r="HA1417" s="56"/>
      <c r="HB1417" s="56"/>
      <c r="HC1417" s="56"/>
      <c r="HD1417" s="56"/>
      <c r="HE1417" s="56"/>
      <c r="HF1417" s="56"/>
      <c r="HG1417" s="56"/>
      <c r="HH1417" s="56"/>
      <c r="HI1417" s="56"/>
      <c r="HJ1417" s="56"/>
      <c r="HK1417" s="56"/>
      <c r="HL1417" s="56"/>
      <c r="HM1417" s="56"/>
    </row>
    <row r="1418" spans="2:221" x14ac:dyDescent="0.25">
      <c r="B1418" s="56"/>
      <c r="C1418" s="56"/>
      <c r="D1418" s="56"/>
      <c r="E1418" s="56"/>
      <c r="F1418" s="56"/>
      <c r="G1418" s="56"/>
      <c r="H1418" s="56"/>
      <c r="I1418" s="56"/>
      <c r="J1418" s="56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  <c r="BV1418" s="56"/>
      <c r="BW1418" s="56"/>
      <c r="BX1418" s="56"/>
      <c r="BY1418" s="56"/>
      <c r="BZ1418" s="56"/>
      <c r="CA1418" s="56"/>
      <c r="CB1418" s="56"/>
      <c r="CC1418" s="56"/>
      <c r="CD1418" s="56"/>
      <c r="CE1418" s="56"/>
      <c r="CF1418" s="56"/>
      <c r="CG1418" s="56"/>
      <c r="CH1418" s="56"/>
      <c r="CI1418" s="56"/>
      <c r="CJ1418" s="56"/>
      <c r="CK1418" s="56"/>
      <c r="CL1418" s="56"/>
      <c r="CM1418" s="56"/>
      <c r="CN1418" s="56"/>
      <c r="CO1418" s="56"/>
      <c r="CP1418" s="56"/>
      <c r="CQ1418" s="56"/>
      <c r="CR1418" s="56"/>
      <c r="CS1418" s="56"/>
      <c r="CT1418" s="56"/>
      <c r="CU1418" s="56"/>
      <c r="CV1418" s="56"/>
      <c r="CW1418" s="56"/>
      <c r="CX1418" s="56"/>
      <c r="CY1418" s="56"/>
      <c r="CZ1418" s="56"/>
      <c r="DA1418" s="56"/>
      <c r="DB1418" s="56"/>
      <c r="DC1418" s="56"/>
      <c r="DD1418" s="56"/>
      <c r="DE1418" s="56"/>
      <c r="DF1418" s="56"/>
      <c r="DG1418" s="56"/>
      <c r="DH1418" s="56"/>
      <c r="DI1418" s="56"/>
      <c r="DJ1418" s="56"/>
      <c r="DK1418" s="56"/>
      <c r="DL1418" s="56"/>
      <c r="DM1418" s="56"/>
      <c r="DN1418" s="56"/>
      <c r="DO1418" s="56"/>
      <c r="DP1418" s="56"/>
      <c r="DQ1418" s="56"/>
      <c r="DR1418" s="56"/>
      <c r="DS1418" s="56"/>
      <c r="DT1418" s="56"/>
      <c r="DU1418" s="56"/>
      <c r="DV1418" s="56"/>
      <c r="DW1418" s="56"/>
      <c r="DX1418" s="56"/>
      <c r="DY1418" s="56"/>
      <c r="DZ1418" s="56"/>
      <c r="EA1418" s="56"/>
      <c r="EB1418" s="56"/>
      <c r="EC1418" s="56"/>
      <c r="ED1418" s="56"/>
      <c r="EE1418" s="56"/>
      <c r="EF1418" s="56"/>
      <c r="EG1418" s="56"/>
      <c r="EH1418" s="56"/>
      <c r="EI1418" s="56"/>
      <c r="EJ1418" s="56"/>
      <c r="EK1418" s="56"/>
      <c r="EL1418" s="56"/>
      <c r="EM1418" s="56"/>
      <c r="EN1418" s="56"/>
      <c r="EO1418" s="56"/>
      <c r="EP1418" s="56"/>
      <c r="EQ1418" s="56"/>
      <c r="ER1418" s="56"/>
      <c r="ES1418" s="56"/>
      <c r="ET1418" s="56"/>
      <c r="EU1418" s="56"/>
      <c r="EV1418" s="56"/>
      <c r="EW1418" s="56"/>
      <c r="EX1418" s="56"/>
      <c r="EY1418" s="56"/>
      <c r="EZ1418" s="56"/>
      <c r="FA1418" s="56"/>
      <c r="FB1418" s="56"/>
      <c r="FC1418" s="56"/>
      <c r="FD1418" s="56"/>
      <c r="FE1418" s="56"/>
      <c r="FF1418" s="56"/>
      <c r="FG1418" s="56"/>
      <c r="FH1418" s="56"/>
      <c r="FI1418" s="56"/>
      <c r="FJ1418" s="56"/>
      <c r="FK1418" s="56"/>
      <c r="FL1418" s="56"/>
      <c r="FM1418" s="56"/>
      <c r="FN1418" s="56"/>
      <c r="FO1418" s="56"/>
      <c r="FP1418" s="56"/>
      <c r="FQ1418" s="56"/>
      <c r="FR1418" s="56"/>
      <c r="FS1418" s="56"/>
      <c r="FT1418" s="56"/>
      <c r="FU1418" s="56"/>
      <c r="FV1418" s="56"/>
      <c r="FW1418" s="56"/>
      <c r="FX1418" s="56"/>
      <c r="FY1418" s="56"/>
      <c r="FZ1418" s="56"/>
      <c r="GA1418" s="56"/>
      <c r="GB1418" s="56"/>
      <c r="GC1418" s="56"/>
      <c r="GD1418" s="56"/>
      <c r="GE1418" s="56"/>
      <c r="GF1418" s="56"/>
      <c r="GG1418" s="56"/>
      <c r="GH1418" s="56"/>
      <c r="GI1418" s="56"/>
      <c r="GJ1418" s="56"/>
      <c r="GK1418" s="56"/>
      <c r="GL1418" s="56"/>
      <c r="GM1418" s="56"/>
      <c r="GN1418" s="56"/>
      <c r="GO1418" s="56"/>
      <c r="GP1418" s="56"/>
      <c r="GQ1418" s="56"/>
      <c r="GR1418" s="56"/>
      <c r="GS1418" s="56"/>
      <c r="GT1418" s="56"/>
      <c r="GU1418" s="56"/>
      <c r="GV1418" s="56"/>
      <c r="GW1418" s="56"/>
      <c r="GX1418" s="56"/>
      <c r="GY1418" s="56"/>
      <c r="GZ1418" s="56"/>
      <c r="HA1418" s="56"/>
      <c r="HB1418" s="56"/>
      <c r="HC1418" s="56"/>
      <c r="HD1418" s="56"/>
      <c r="HE1418" s="56"/>
      <c r="HF1418" s="56"/>
      <c r="HG1418" s="56"/>
      <c r="HH1418" s="56"/>
      <c r="HI1418" s="56"/>
      <c r="HJ1418" s="56"/>
      <c r="HK1418" s="56"/>
      <c r="HL1418" s="56"/>
      <c r="HM1418" s="56"/>
    </row>
    <row r="1419" spans="2:221" x14ac:dyDescent="0.25">
      <c r="B1419" s="56"/>
      <c r="C1419" s="56"/>
      <c r="D1419" s="56"/>
      <c r="E1419" s="56"/>
      <c r="F1419" s="56"/>
      <c r="G1419" s="56"/>
      <c r="H1419" s="56"/>
      <c r="I1419" s="56"/>
      <c r="J1419" s="56"/>
      <c r="K1419" s="56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/>
      <c r="BF1419" s="56"/>
      <c r="BG1419" s="56"/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  <c r="BU1419" s="56"/>
      <c r="BV1419" s="56"/>
      <c r="BW1419" s="56"/>
      <c r="BX1419" s="56"/>
      <c r="BY1419" s="56"/>
      <c r="BZ1419" s="56"/>
      <c r="CA1419" s="56"/>
      <c r="CB1419" s="56"/>
      <c r="CC1419" s="56"/>
      <c r="CD1419" s="56"/>
      <c r="CE1419" s="56"/>
      <c r="CF1419" s="56"/>
      <c r="CG1419" s="56"/>
      <c r="CH1419" s="56"/>
      <c r="CI1419" s="56"/>
      <c r="CJ1419" s="56"/>
      <c r="CK1419" s="56"/>
      <c r="CL1419" s="56"/>
      <c r="CM1419" s="56"/>
      <c r="CN1419" s="56"/>
      <c r="CO1419" s="56"/>
      <c r="CP1419" s="56"/>
      <c r="CQ1419" s="56"/>
      <c r="CR1419" s="56"/>
      <c r="CS1419" s="56"/>
      <c r="CT1419" s="56"/>
      <c r="CU1419" s="56"/>
      <c r="CV1419" s="56"/>
      <c r="CW1419" s="56"/>
      <c r="CX1419" s="56"/>
      <c r="CY1419" s="56"/>
      <c r="CZ1419" s="56"/>
      <c r="DA1419" s="56"/>
      <c r="DB1419" s="56"/>
      <c r="DC1419" s="56"/>
      <c r="DD1419" s="56"/>
      <c r="DE1419" s="56"/>
      <c r="DF1419" s="56"/>
      <c r="DG1419" s="56"/>
      <c r="DH1419" s="56"/>
      <c r="DI1419" s="56"/>
      <c r="DJ1419" s="56"/>
      <c r="DK1419" s="56"/>
      <c r="DL1419" s="56"/>
      <c r="DM1419" s="56"/>
      <c r="DN1419" s="56"/>
      <c r="DO1419" s="56"/>
      <c r="DP1419" s="56"/>
      <c r="DQ1419" s="56"/>
      <c r="DR1419" s="56"/>
      <c r="DS1419" s="56"/>
      <c r="DT1419" s="56"/>
      <c r="DU1419" s="56"/>
      <c r="DV1419" s="56"/>
      <c r="DW1419" s="56"/>
      <c r="DX1419" s="56"/>
      <c r="DY1419" s="56"/>
      <c r="DZ1419" s="56"/>
      <c r="EA1419" s="56"/>
      <c r="EB1419" s="56"/>
      <c r="EC1419" s="56"/>
      <c r="ED1419" s="56"/>
      <c r="EE1419" s="56"/>
      <c r="EF1419" s="56"/>
      <c r="EG1419" s="56"/>
      <c r="EH1419" s="56"/>
      <c r="EI1419" s="56"/>
      <c r="EJ1419" s="56"/>
      <c r="EK1419" s="56"/>
      <c r="EL1419" s="56"/>
      <c r="EM1419" s="56"/>
      <c r="EN1419" s="56"/>
      <c r="EO1419" s="56"/>
      <c r="EP1419" s="56"/>
      <c r="EQ1419" s="56"/>
      <c r="ER1419" s="56"/>
      <c r="ES1419" s="56"/>
      <c r="ET1419" s="56"/>
      <c r="EU1419" s="56"/>
      <c r="EV1419" s="56"/>
      <c r="EW1419" s="56"/>
      <c r="EX1419" s="56"/>
      <c r="EY1419" s="56"/>
      <c r="EZ1419" s="56"/>
      <c r="FA1419" s="56"/>
      <c r="FB1419" s="56"/>
      <c r="FC1419" s="56"/>
      <c r="FD1419" s="56"/>
      <c r="FE1419" s="56"/>
      <c r="FF1419" s="56"/>
      <c r="FG1419" s="56"/>
      <c r="FH1419" s="56"/>
      <c r="FI1419" s="56"/>
      <c r="FJ1419" s="56"/>
      <c r="FK1419" s="56"/>
      <c r="FL1419" s="56"/>
      <c r="FM1419" s="56"/>
      <c r="FN1419" s="56"/>
      <c r="FO1419" s="56"/>
      <c r="FP1419" s="56"/>
      <c r="FQ1419" s="56"/>
      <c r="FR1419" s="56"/>
      <c r="FS1419" s="56"/>
      <c r="FT1419" s="56"/>
      <c r="FU1419" s="56"/>
      <c r="FV1419" s="56"/>
      <c r="FW1419" s="56"/>
      <c r="FX1419" s="56"/>
      <c r="FY1419" s="56"/>
      <c r="FZ1419" s="56"/>
      <c r="GA1419" s="56"/>
      <c r="GB1419" s="56"/>
      <c r="GC1419" s="56"/>
      <c r="GD1419" s="56"/>
      <c r="GE1419" s="56"/>
      <c r="GF1419" s="56"/>
      <c r="GG1419" s="56"/>
      <c r="GH1419" s="56"/>
      <c r="GI1419" s="56"/>
      <c r="GJ1419" s="56"/>
      <c r="GK1419" s="56"/>
      <c r="GL1419" s="56"/>
      <c r="GM1419" s="56"/>
      <c r="GN1419" s="56"/>
      <c r="GO1419" s="56"/>
      <c r="GP1419" s="56"/>
      <c r="GQ1419" s="56"/>
      <c r="GR1419" s="56"/>
      <c r="GS1419" s="56"/>
      <c r="GT1419" s="56"/>
      <c r="GU1419" s="56"/>
      <c r="GV1419" s="56"/>
      <c r="GW1419" s="56"/>
      <c r="GX1419" s="56"/>
      <c r="GY1419" s="56"/>
      <c r="GZ1419" s="56"/>
      <c r="HA1419" s="56"/>
      <c r="HB1419" s="56"/>
      <c r="HC1419" s="56"/>
      <c r="HD1419" s="56"/>
      <c r="HE1419" s="56"/>
      <c r="HF1419" s="56"/>
      <c r="HG1419" s="56"/>
      <c r="HH1419" s="56"/>
      <c r="HI1419" s="56"/>
      <c r="HJ1419" s="56"/>
      <c r="HK1419" s="56"/>
      <c r="HL1419" s="56"/>
      <c r="HM1419" s="56"/>
    </row>
    <row r="1420" spans="2:221" x14ac:dyDescent="0.25">
      <c r="B1420" s="56"/>
      <c r="C1420" s="56"/>
      <c r="D1420" s="56"/>
      <c r="E1420" s="56"/>
      <c r="F1420" s="56"/>
      <c r="G1420" s="56"/>
      <c r="H1420" s="56"/>
      <c r="I1420" s="56"/>
      <c r="J1420" s="56"/>
      <c r="K1420" s="56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  <c r="BV1420" s="56"/>
      <c r="BW1420" s="56"/>
      <c r="BX1420" s="56"/>
      <c r="BY1420" s="56"/>
      <c r="BZ1420" s="56"/>
      <c r="CA1420" s="56"/>
      <c r="CB1420" s="56"/>
      <c r="CC1420" s="56"/>
      <c r="CD1420" s="56"/>
      <c r="CE1420" s="56"/>
      <c r="CF1420" s="56"/>
      <c r="CG1420" s="56"/>
      <c r="CH1420" s="56"/>
      <c r="CI1420" s="56"/>
      <c r="CJ1420" s="56"/>
      <c r="CK1420" s="56"/>
      <c r="CL1420" s="56"/>
      <c r="CM1420" s="56"/>
      <c r="CN1420" s="56"/>
      <c r="CO1420" s="56"/>
      <c r="CP1420" s="56"/>
      <c r="CQ1420" s="56"/>
      <c r="CR1420" s="56"/>
      <c r="CS1420" s="56"/>
      <c r="CT1420" s="56"/>
      <c r="CU1420" s="56"/>
      <c r="CV1420" s="56"/>
      <c r="CW1420" s="56"/>
      <c r="CX1420" s="56"/>
      <c r="CY1420" s="56"/>
      <c r="CZ1420" s="56"/>
      <c r="DA1420" s="56"/>
      <c r="DB1420" s="56"/>
      <c r="DC1420" s="56"/>
      <c r="DD1420" s="56"/>
      <c r="DE1420" s="56"/>
      <c r="DF1420" s="56"/>
      <c r="DG1420" s="56"/>
      <c r="DH1420" s="56"/>
      <c r="DI1420" s="56"/>
      <c r="DJ1420" s="56"/>
      <c r="DK1420" s="56"/>
      <c r="DL1420" s="56"/>
      <c r="DM1420" s="56"/>
      <c r="DN1420" s="56"/>
      <c r="DO1420" s="56"/>
      <c r="DP1420" s="56"/>
      <c r="DQ1420" s="56"/>
      <c r="DR1420" s="56"/>
      <c r="DS1420" s="56"/>
      <c r="DT1420" s="56"/>
      <c r="DU1420" s="56"/>
      <c r="DV1420" s="56"/>
      <c r="DW1420" s="56"/>
      <c r="DX1420" s="56"/>
      <c r="DY1420" s="56"/>
      <c r="DZ1420" s="56"/>
      <c r="EA1420" s="56"/>
      <c r="EB1420" s="56"/>
      <c r="EC1420" s="56"/>
      <c r="ED1420" s="56"/>
      <c r="EE1420" s="56"/>
      <c r="EF1420" s="56"/>
      <c r="EG1420" s="56"/>
      <c r="EH1420" s="56"/>
      <c r="EI1420" s="56"/>
      <c r="EJ1420" s="56"/>
      <c r="EK1420" s="56"/>
      <c r="EL1420" s="56"/>
      <c r="EM1420" s="56"/>
      <c r="EN1420" s="56"/>
      <c r="EO1420" s="56"/>
      <c r="EP1420" s="56"/>
      <c r="EQ1420" s="56"/>
      <c r="ER1420" s="56"/>
      <c r="ES1420" s="56"/>
      <c r="ET1420" s="56"/>
      <c r="EU1420" s="56"/>
      <c r="EV1420" s="56"/>
      <c r="EW1420" s="56"/>
      <c r="EX1420" s="56"/>
      <c r="EY1420" s="56"/>
      <c r="EZ1420" s="56"/>
      <c r="FA1420" s="56"/>
      <c r="FB1420" s="56"/>
      <c r="FC1420" s="56"/>
      <c r="FD1420" s="56"/>
      <c r="FE1420" s="56"/>
      <c r="FF1420" s="56"/>
      <c r="FG1420" s="56"/>
      <c r="FH1420" s="56"/>
      <c r="FI1420" s="56"/>
      <c r="FJ1420" s="56"/>
      <c r="FK1420" s="56"/>
      <c r="FL1420" s="56"/>
      <c r="FM1420" s="56"/>
      <c r="FN1420" s="56"/>
      <c r="FO1420" s="56"/>
      <c r="FP1420" s="56"/>
      <c r="FQ1420" s="56"/>
      <c r="FR1420" s="56"/>
      <c r="FS1420" s="56"/>
      <c r="FT1420" s="56"/>
      <c r="FU1420" s="56"/>
      <c r="FV1420" s="56"/>
      <c r="FW1420" s="56"/>
      <c r="FX1420" s="56"/>
      <c r="FY1420" s="56"/>
      <c r="FZ1420" s="56"/>
      <c r="GA1420" s="56"/>
      <c r="GB1420" s="56"/>
      <c r="GC1420" s="56"/>
      <c r="GD1420" s="56"/>
      <c r="GE1420" s="56"/>
      <c r="GF1420" s="56"/>
      <c r="GG1420" s="56"/>
      <c r="GH1420" s="56"/>
      <c r="GI1420" s="56"/>
      <c r="GJ1420" s="56"/>
      <c r="GK1420" s="56"/>
      <c r="GL1420" s="56"/>
      <c r="GM1420" s="56"/>
      <c r="GN1420" s="56"/>
      <c r="GO1420" s="56"/>
      <c r="GP1420" s="56"/>
      <c r="GQ1420" s="56"/>
      <c r="GR1420" s="56"/>
      <c r="GS1420" s="56"/>
      <c r="GT1420" s="56"/>
      <c r="GU1420" s="56"/>
      <c r="GV1420" s="56"/>
      <c r="GW1420" s="56"/>
      <c r="GX1420" s="56"/>
      <c r="GY1420" s="56"/>
      <c r="GZ1420" s="56"/>
      <c r="HA1420" s="56"/>
      <c r="HB1420" s="56"/>
      <c r="HC1420" s="56"/>
      <c r="HD1420" s="56"/>
      <c r="HE1420" s="56"/>
      <c r="HF1420" s="56"/>
      <c r="HG1420" s="56"/>
      <c r="HH1420" s="56"/>
      <c r="HI1420" s="56"/>
      <c r="HJ1420" s="56"/>
      <c r="HK1420" s="56"/>
      <c r="HL1420" s="56"/>
      <c r="HM1420" s="56"/>
    </row>
    <row r="1421" spans="2:221" x14ac:dyDescent="0.25">
      <c r="B1421" s="56"/>
      <c r="C1421" s="56"/>
      <c r="D1421" s="56"/>
      <c r="E1421" s="56"/>
      <c r="F1421" s="56"/>
      <c r="G1421" s="56"/>
      <c r="H1421" s="56"/>
      <c r="I1421" s="56"/>
      <c r="J1421" s="56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  <c r="BV1421" s="56"/>
      <c r="BW1421" s="56"/>
      <c r="BX1421" s="56"/>
      <c r="BY1421" s="56"/>
      <c r="BZ1421" s="56"/>
      <c r="CA1421" s="56"/>
      <c r="CB1421" s="56"/>
      <c r="CC1421" s="56"/>
      <c r="CD1421" s="56"/>
      <c r="CE1421" s="56"/>
      <c r="CF1421" s="56"/>
      <c r="CG1421" s="56"/>
      <c r="CH1421" s="56"/>
      <c r="CI1421" s="56"/>
      <c r="CJ1421" s="56"/>
      <c r="CK1421" s="56"/>
      <c r="CL1421" s="56"/>
      <c r="CM1421" s="56"/>
      <c r="CN1421" s="56"/>
      <c r="CO1421" s="56"/>
      <c r="CP1421" s="56"/>
      <c r="CQ1421" s="56"/>
      <c r="CR1421" s="56"/>
      <c r="CS1421" s="56"/>
      <c r="CT1421" s="56"/>
      <c r="CU1421" s="56"/>
      <c r="CV1421" s="56"/>
      <c r="CW1421" s="56"/>
      <c r="CX1421" s="56"/>
      <c r="CY1421" s="56"/>
      <c r="CZ1421" s="56"/>
      <c r="DA1421" s="56"/>
      <c r="DB1421" s="56"/>
      <c r="DC1421" s="56"/>
      <c r="DD1421" s="56"/>
      <c r="DE1421" s="56"/>
      <c r="DF1421" s="56"/>
      <c r="DG1421" s="56"/>
      <c r="DH1421" s="56"/>
      <c r="DI1421" s="56"/>
      <c r="DJ1421" s="56"/>
      <c r="DK1421" s="56"/>
      <c r="DL1421" s="56"/>
      <c r="DM1421" s="56"/>
      <c r="DN1421" s="56"/>
      <c r="DO1421" s="56"/>
      <c r="DP1421" s="56"/>
      <c r="DQ1421" s="56"/>
      <c r="DR1421" s="56"/>
      <c r="DS1421" s="56"/>
      <c r="DT1421" s="56"/>
      <c r="DU1421" s="56"/>
      <c r="DV1421" s="56"/>
      <c r="DW1421" s="56"/>
      <c r="DX1421" s="56"/>
      <c r="DY1421" s="56"/>
      <c r="DZ1421" s="56"/>
      <c r="EA1421" s="56"/>
      <c r="EB1421" s="56"/>
      <c r="EC1421" s="56"/>
      <c r="ED1421" s="56"/>
      <c r="EE1421" s="56"/>
      <c r="EF1421" s="56"/>
      <c r="EG1421" s="56"/>
      <c r="EH1421" s="56"/>
      <c r="EI1421" s="56"/>
      <c r="EJ1421" s="56"/>
      <c r="EK1421" s="56"/>
      <c r="EL1421" s="56"/>
      <c r="EM1421" s="56"/>
      <c r="EN1421" s="56"/>
      <c r="EO1421" s="56"/>
      <c r="EP1421" s="56"/>
      <c r="EQ1421" s="56"/>
      <c r="ER1421" s="56"/>
      <c r="ES1421" s="56"/>
      <c r="ET1421" s="56"/>
      <c r="EU1421" s="56"/>
      <c r="EV1421" s="56"/>
      <c r="EW1421" s="56"/>
      <c r="EX1421" s="56"/>
      <c r="EY1421" s="56"/>
      <c r="EZ1421" s="56"/>
      <c r="FA1421" s="56"/>
      <c r="FB1421" s="56"/>
      <c r="FC1421" s="56"/>
      <c r="FD1421" s="56"/>
      <c r="FE1421" s="56"/>
      <c r="FF1421" s="56"/>
      <c r="FG1421" s="56"/>
      <c r="FH1421" s="56"/>
      <c r="FI1421" s="56"/>
      <c r="FJ1421" s="56"/>
      <c r="FK1421" s="56"/>
      <c r="FL1421" s="56"/>
      <c r="FM1421" s="56"/>
      <c r="FN1421" s="56"/>
      <c r="FO1421" s="56"/>
      <c r="FP1421" s="56"/>
      <c r="FQ1421" s="56"/>
      <c r="FR1421" s="56"/>
      <c r="FS1421" s="56"/>
      <c r="FT1421" s="56"/>
      <c r="FU1421" s="56"/>
      <c r="FV1421" s="56"/>
      <c r="FW1421" s="56"/>
      <c r="FX1421" s="56"/>
      <c r="FY1421" s="56"/>
      <c r="FZ1421" s="56"/>
      <c r="GA1421" s="56"/>
      <c r="GB1421" s="56"/>
      <c r="GC1421" s="56"/>
      <c r="GD1421" s="56"/>
      <c r="GE1421" s="56"/>
      <c r="GF1421" s="56"/>
      <c r="GG1421" s="56"/>
      <c r="GH1421" s="56"/>
      <c r="GI1421" s="56"/>
      <c r="GJ1421" s="56"/>
      <c r="GK1421" s="56"/>
      <c r="GL1421" s="56"/>
      <c r="GM1421" s="56"/>
      <c r="GN1421" s="56"/>
      <c r="GO1421" s="56"/>
      <c r="GP1421" s="56"/>
      <c r="GQ1421" s="56"/>
      <c r="GR1421" s="56"/>
      <c r="GS1421" s="56"/>
      <c r="GT1421" s="56"/>
      <c r="GU1421" s="56"/>
      <c r="GV1421" s="56"/>
      <c r="GW1421" s="56"/>
      <c r="GX1421" s="56"/>
      <c r="GY1421" s="56"/>
      <c r="GZ1421" s="56"/>
      <c r="HA1421" s="56"/>
      <c r="HB1421" s="56"/>
      <c r="HC1421" s="56"/>
      <c r="HD1421" s="56"/>
      <c r="HE1421" s="56"/>
      <c r="HF1421" s="56"/>
      <c r="HG1421" s="56"/>
      <c r="HH1421" s="56"/>
      <c r="HI1421" s="56"/>
      <c r="HJ1421" s="56"/>
      <c r="HK1421" s="56"/>
      <c r="HL1421" s="56"/>
      <c r="HM1421" s="56"/>
    </row>
    <row r="1422" spans="2:221" x14ac:dyDescent="0.25">
      <c r="B1422" s="56"/>
      <c r="C1422" s="56"/>
      <c r="D1422" s="56"/>
      <c r="E1422" s="56"/>
      <c r="F1422" s="56"/>
      <c r="G1422" s="56"/>
      <c r="H1422" s="56"/>
      <c r="I1422" s="56"/>
      <c r="J1422" s="56"/>
      <c r="K1422" s="56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/>
      <c r="BF1422" s="56"/>
      <c r="BG1422" s="56"/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  <c r="BU1422" s="56"/>
      <c r="BV1422" s="56"/>
      <c r="BW1422" s="56"/>
      <c r="BX1422" s="56"/>
      <c r="BY1422" s="56"/>
      <c r="BZ1422" s="56"/>
      <c r="CA1422" s="56"/>
      <c r="CB1422" s="56"/>
      <c r="CC1422" s="56"/>
      <c r="CD1422" s="56"/>
      <c r="CE1422" s="56"/>
      <c r="CF1422" s="56"/>
      <c r="CG1422" s="56"/>
      <c r="CH1422" s="56"/>
      <c r="CI1422" s="56"/>
      <c r="CJ1422" s="56"/>
      <c r="CK1422" s="56"/>
      <c r="CL1422" s="56"/>
      <c r="CM1422" s="56"/>
      <c r="CN1422" s="56"/>
      <c r="CO1422" s="56"/>
      <c r="CP1422" s="56"/>
      <c r="CQ1422" s="56"/>
      <c r="CR1422" s="56"/>
      <c r="CS1422" s="56"/>
      <c r="CT1422" s="56"/>
      <c r="CU1422" s="56"/>
      <c r="CV1422" s="56"/>
      <c r="CW1422" s="56"/>
      <c r="CX1422" s="56"/>
      <c r="CY1422" s="56"/>
      <c r="CZ1422" s="56"/>
      <c r="DA1422" s="56"/>
      <c r="DB1422" s="56"/>
      <c r="DC1422" s="56"/>
      <c r="DD1422" s="56"/>
      <c r="DE1422" s="56"/>
      <c r="DF1422" s="56"/>
      <c r="DG1422" s="56"/>
      <c r="DH1422" s="56"/>
      <c r="DI1422" s="56"/>
      <c r="DJ1422" s="56"/>
      <c r="DK1422" s="56"/>
      <c r="DL1422" s="56"/>
      <c r="DM1422" s="56"/>
      <c r="DN1422" s="56"/>
      <c r="DO1422" s="56"/>
      <c r="DP1422" s="56"/>
      <c r="DQ1422" s="56"/>
      <c r="DR1422" s="56"/>
      <c r="DS1422" s="56"/>
      <c r="DT1422" s="56"/>
      <c r="DU1422" s="56"/>
      <c r="DV1422" s="56"/>
      <c r="DW1422" s="56"/>
      <c r="DX1422" s="56"/>
      <c r="DY1422" s="56"/>
      <c r="DZ1422" s="56"/>
      <c r="EA1422" s="56"/>
      <c r="EB1422" s="56"/>
      <c r="EC1422" s="56"/>
      <c r="ED1422" s="56"/>
      <c r="EE1422" s="56"/>
      <c r="EF1422" s="56"/>
      <c r="EG1422" s="56"/>
      <c r="EH1422" s="56"/>
      <c r="EI1422" s="56"/>
      <c r="EJ1422" s="56"/>
      <c r="EK1422" s="56"/>
      <c r="EL1422" s="56"/>
      <c r="EM1422" s="56"/>
      <c r="EN1422" s="56"/>
      <c r="EO1422" s="56"/>
      <c r="EP1422" s="56"/>
      <c r="EQ1422" s="56"/>
      <c r="ER1422" s="56"/>
      <c r="ES1422" s="56"/>
      <c r="ET1422" s="56"/>
      <c r="EU1422" s="56"/>
      <c r="EV1422" s="56"/>
      <c r="EW1422" s="56"/>
      <c r="EX1422" s="56"/>
      <c r="EY1422" s="56"/>
      <c r="EZ1422" s="56"/>
      <c r="FA1422" s="56"/>
      <c r="FB1422" s="56"/>
      <c r="FC1422" s="56"/>
      <c r="FD1422" s="56"/>
      <c r="FE1422" s="56"/>
      <c r="FF1422" s="56"/>
      <c r="FG1422" s="56"/>
      <c r="FH1422" s="56"/>
      <c r="FI1422" s="56"/>
      <c r="FJ1422" s="56"/>
      <c r="FK1422" s="56"/>
      <c r="FL1422" s="56"/>
      <c r="FM1422" s="56"/>
      <c r="FN1422" s="56"/>
      <c r="FO1422" s="56"/>
      <c r="FP1422" s="56"/>
      <c r="FQ1422" s="56"/>
      <c r="FR1422" s="56"/>
      <c r="FS1422" s="56"/>
      <c r="FT1422" s="56"/>
      <c r="FU1422" s="56"/>
      <c r="FV1422" s="56"/>
      <c r="FW1422" s="56"/>
      <c r="FX1422" s="56"/>
      <c r="FY1422" s="56"/>
      <c r="FZ1422" s="56"/>
      <c r="GA1422" s="56"/>
      <c r="GB1422" s="56"/>
      <c r="GC1422" s="56"/>
      <c r="GD1422" s="56"/>
      <c r="GE1422" s="56"/>
      <c r="GF1422" s="56"/>
      <c r="GG1422" s="56"/>
      <c r="GH1422" s="56"/>
      <c r="GI1422" s="56"/>
      <c r="GJ1422" s="56"/>
      <c r="GK1422" s="56"/>
      <c r="GL1422" s="56"/>
      <c r="GM1422" s="56"/>
      <c r="GN1422" s="56"/>
      <c r="GO1422" s="56"/>
      <c r="GP1422" s="56"/>
      <c r="GQ1422" s="56"/>
      <c r="GR1422" s="56"/>
      <c r="GS1422" s="56"/>
      <c r="GT1422" s="56"/>
      <c r="GU1422" s="56"/>
      <c r="GV1422" s="56"/>
      <c r="GW1422" s="56"/>
      <c r="GX1422" s="56"/>
      <c r="GY1422" s="56"/>
      <c r="GZ1422" s="56"/>
      <c r="HA1422" s="56"/>
      <c r="HB1422" s="56"/>
      <c r="HC1422" s="56"/>
      <c r="HD1422" s="56"/>
      <c r="HE1422" s="56"/>
      <c r="HF1422" s="56"/>
      <c r="HG1422" s="56"/>
      <c r="HH1422" s="56"/>
      <c r="HI1422" s="56"/>
      <c r="HJ1422" s="56"/>
      <c r="HK1422" s="56"/>
      <c r="HL1422" s="56"/>
      <c r="HM1422" s="56"/>
    </row>
    <row r="1423" spans="2:221" x14ac:dyDescent="0.25">
      <c r="B1423" s="56"/>
      <c r="C1423" s="56"/>
      <c r="D1423" s="56"/>
      <c r="E1423" s="56"/>
      <c r="F1423" s="56"/>
      <c r="G1423" s="56"/>
      <c r="H1423" s="56"/>
      <c r="I1423" s="56"/>
      <c r="J1423" s="56"/>
      <c r="K1423" s="56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/>
      <c r="BF1423" s="56"/>
      <c r="BG1423" s="56"/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  <c r="BU1423" s="56"/>
      <c r="BV1423" s="56"/>
      <c r="BW1423" s="56"/>
      <c r="BX1423" s="56"/>
      <c r="BY1423" s="56"/>
      <c r="BZ1423" s="56"/>
      <c r="CA1423" s="56"/>
      <c r="CB1423" s="56"/>
      <c r="CC1423" s="56"/>
      <c r="CD1423" s="56"/>
      <c r="CE1423" s="56"/>
      <c r="CF1423" s="56"/>
      <c r="CG1423" s="56"/>
      <c r="CH1423" s="56"/>
      <c r="CI1423" s="56"/>
      <c r="CJ1423" s="56"/>
      <c r="CK1423" s="56"/>
      <c r="CL1423" s="56"/>
      <c r="CM1423" s="56"/>
      <c r="CN1423" s="56"/>
      <c r="CO1423" s="56"/>
      <c r="CP1423" s="56"/>
      <c r="CQ1423" s="56"/>
      <c r="CR1423" s="56"/>
      <c r="CS1423" s="56"/>
      <c r="CT1423" s="56"/>
      <c r="CU1423" s="56"/>
      <c r="CV1423" s="56"/>
      <c r="CW1423" s="56"/>
      <c r="CX1423" s="56"/>
      <c r="CY1423" s="56"/>
      <c r="CZ1423" s="56"/>
      <c r="DA1423" s="56"/>
      <c r="DB1423" s="56"/>
      <c r="DC1423" s="56"/>
      <c r="DD1423" s="56"/>
      <c r="DE1423" s="56"/>
      <c r="DF1423" s="56"/>
      <c r="DG1423" s="56"/>
      <c r="DH1423" s="56"/>
      <c r="DI1423" s="56"/>
      <c r="DJ1423" s="56"/>
      <c r="DK1423" s="56"/>
      <c r="DL1423" s="56"/>
      <c r="DM1423" s="56"/>
      <c r="DN1423" s="56"/>
      <c r="DO1423" s="56"/>
      <c r="DP1423" s="56"/>
      <c r="DQ1423" s="56"/>
      <c r="DR1423" s="56"/>
      <c r="DS1423" s="56"/>
      <c r="DT1423" s="56"/>
      <c r="DU1423" s="56"/>
      <c r="DV1423" s="56"/>
      <c r="DW1423" s="56"/>
      <c r="DX1423" s="56"/>
      <c r="DY1423" s="56"/>
      <c r="DZ1423" s="56"/>
      <c r="EA1423" s="56"/>
      <c r="EB1423" s="56"/>
      <c r="EC1423" s="56"/>
      <c r="ED1423" s="56"/>
      <c r="EE1423" s="56"/>
      <c r="EF1423" s="56"/>
      <c r="EG1423" s="56"/>
      <c r="EH1423" s="56"/>
      <c r="EI1423" s="56"/>
      <c r="EJ1423" s="56"/>
      <c r="EK1423" s="56"/>
      <c r="EL1423" s="56"/>
      <c r="EM1423" s="56"/>
      <c r="EN1423" s="56"/>
      <c r="EO1423" s="56"/>
      <c r="EP1423" s="56"/>
      <c r="EQ1423" s="56"/>
      <c r="ER1423" s="56"/>
      <c r="ES1423" s="56"/>
      <c r="ET1423" s="56"/>
      <c r="EU1423" s="56"/>
      <c r="EV1423" s="56"/>
      <c r="EW1423" s="56"/>
      <c r="EX1423" s="56"/>
      <c r="EY1423" s="56"/>
      <c r="EZ1423" s="56"/>
      <c r="FA1423" s="56"/>
      <c r="FB1423" s="56"/>
      <c r="FC1423" s="56"/>
      <c r="FD1423" s="56"/>
      <c r="FE1423" s="56"/>
      <c r="FF1423" s="56"/>
      <c r="FG1423" s="56"/>
      <c r="FH1423" s="56"/>
      <c r="FI1423" s="56"/>
      <c r="FJ1423" s="56"/>
      <c r="FK1423" s="56"/>
      <c r="FL1423" s="56"/>
      <c r="FM1423" s="56"/>
      <c r="FN1423" s="56"/>
      <c r="FO1423" s="56"/>
      <c r="FP1423" s="56"/>
      <c r="FQ1423" s="56"/>
      <c r="FR1423" s="56"/>
      <c r="FS1423" s="56"/>
      <c r="FT1423" s="56"/>
      <c r="FU1423" s="56"/>
      <c r="FV1423" s="56"/>
      <c r="FW1423" s="56"/>
      <c r="FX1423" s="56"/>
      <c r="FY1423" s="56"/>
      <c r="FZ1423" s="56"/>
      <c r="GA1423" s="56"/>
      <c r="GB1423" s="56"/>
      <c r="GC1423" s="56"/>
      <c r="GD1423" s="56"/>
      <c r="GE1423" s="56"/>
      <c r="GF1423" s="56"/>
      <c r="GG1423" s="56"/>
      <c r="GH1423" s="56"/>
      <c r="GI1423" s="56"/>
      <c r="GJ1423" s="56"/>
      <c r="GK1423" s="56"/>
      <c r="GL1423" s="56"/>
      <c r="GM1423" s="56"/>
      <c r="GN1423" s="56"/>
      <c r="GO1423" s="56"/>
      <c r="GP1423" s="56"/>
      <c r="GQ1423" s="56"/>
      <c r="GR1423" s="56"/>
      <c r="GS1423" s="56"/>
      <c r="GT1423" s="56"/>
      <c r="GU1423" s="56"/>
      <c r="GV1423" s="56"/>
      <c r="GW1423" s="56"/>
      <c r="GX1423" s="56"/>
      <c r="GY1423" s="56"/>
      <c r="GZ1423" s="56"/>
      <c r="HA1423" s="56"/>
      <c r="HB1423" s="56"/>
      <c r="HC1423" s="56"/>
      <c r="HD1423" s="56"/>
      <c r="HE1423" s="56"/>
      <c r="HF1423" s="56"/>
      <c r="HG1423" s="56"/>
      <c r="HH1423" s="56"/>
      <c r="HI1423" s="56"/>
      <c r="HJ1423" s="56"/>
      <c r="HK1423" s="56"/>
      <c r="HL1423" s="56"/>
      <c r="HM1423" s="56"/>
    </row>
    <row r="1424" spans="2:221" x14ac:dyDescent="0.25">
      <c r="B1424" s="56"/>
      <c r="C1424" s="56"/>
      <c r="D1424" s="56"/>
      <c r="E1424" s="56"/>
      <c r="F1424" s="56"/>
      <c r="G1424" s="56"/>
      <c r="H1424" s="56"/>
      <c r="I1424" s="56"/>
      <c r="J1424" s="56"/>
      <c r="K1424" s="56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  <c r="BV1424" s="56"/>
      <c r="BW1424" s="56"/>
      <c r="BX1424" s="56"/>
      <c r="BY1424" s="56"/>
      <c r="BZ1424" s="56"/>
      <c r="CA1424" s="56"/>
      <c r="CB1424" s="56"/>
      <c r="CC1424" s="56"/>
      <c r="CD1424" s="56"/>
      <c r="CE1424" s="56"/>
      <c r="CF1424" s="56"/>
      <c r="CG1424" s="56"/>
      <c r="CH1424" s="56"/>
      <c r="CI1424" s="56"/>
      <c r="CJ1424" s="56"/>
      <c r="CK1424" s="56"/>
      <c r="CL1424" s="56"/>
      <c r="CM1424" s="56"/>
      <c r="CN1424" s="56"/>
      <c r="CO1424" s="56"/>
      <c r="CP1424" s="56"/>
      <c r="CQ1424" s="56"/>
      <c r="CR1424" s="56"/>
      <c r="CS1424" s="56"/>
      <c r="CT1424" s="56"/>
      <c r="CU1424" s="56"/>
      <c r="CV1424" s="56"/>
      <c r="CW1424" s="56"/>
      <c r="CX1424" s="56"/>
      <c r="CY1424" s="56"/>
      <c r="CZ1424" s="56"/>
      <c r="DA1424" s="56"/>
      <c r="DB1424" s="56"/>
      <c r="DC1424" s="56"/>
      <c r="DD1424" s="56"/>
      <c r="DE1424" s="56"/>
      <c r="DF1424" s="56"/>
      <c r="DG1424" s="56"/>
      <c r="DH1424" s="56"/>
      <c r="DI1424" s="56"/>
      <c r="DJ1424" s="56"/>
      <c r="DK1424" s="56"/>
      <c r="DL1424" s="56"/>
      <c r="DM1424" s="56"/>
      <c r="DN1424" s="56"/>
      <c r="DO1424" s="56"/>
      <c r="DP1424" s="56"/>
      <c r="DQ1424" s="56"/>
      <c r="DR1424" s="56"/>
      <c r="DS1424" s="56"/>
      <c r="DT1424" s="56"/>
      <c r="DU1424" s="56"/>
      <c r="DV1424" s="56"/>
      <c r="DW1424" s="56"/>
      <c r="DX1424" s="56"/>
      <c r="DY1424" s="56"/>
      <c r="DZ1424" s="56"/>
      <c r="EA1424" s="56"/>
      <c r="EB1424" s="56"/>
      <c r="EC1424" s="56"/>
      <c r="ED1424" s="56"/>
      <c r="EE1424" s="56"/>
      <c r="EF1424" s="56"/>
      <c r="EG1424" s="56"/>
      <c r="EH1424" s="56"/>
      <c r="EI1424" s="56"/>
      <c r="EJ1424" s="56"/>
      <c r="EK1424" s="56"/>
      <c r="EL1424" s="56"/>
      <c r="EM1424" s="56"/>
      <c r="EN1424" s="56"/>
      <c r="EO1424" s="56"/>
      <c r="EP1424" s="56"/>
      <c r="EQ1424" s="56"/>
      <c r="ER1424" s="56"/>
      <c r="ES1424" s="56"/>
      <c r="ET1424" s="56"/>
      <c r="EU1424" s="56"/>
      <c r="EV1424" s="56"/>
      <c r="EW1424" s="56"/>
      <c r="EX1424" s="56"/>
      <c r="EY1424" s="56"/>
      <c r="EZ1424" s="56"/>
      <c r="FA1424" s="56"/>
      <c r="FB1424" s="56"/>
      <c r="FC1424" s="56"/>
      <c r="FD1424" s="56"/>
      <c r="FE1424" s="56"/>
      <c r="FF1424" s="56"/>
      <c r="FG1424" s="56"/>
      <c r="FH1424" s="56"/>
      <c r="FI1424" s="56"/>
      <c r="FJ1424" s="56"/>
      <c r="FK1424" s="56"/>
      <c r="FL1424" s="56"/>
      <c r="FM1424" s="56"/>
      <c r="FN1424" s="56"/>
      <c r="FO1424" s="56"/>
      <c r="FP1424" s="56"/>
      <c r="FQ1424" s="56"/>
      <c r="FR1424" s="56"/>
      <c r="FS1424" s="56"/>
      <c r="FT1424" s="56"/>
      <c r="FU1424" s="56"/>
      <c r="FV1424" s="56"/>
      <c r="FW1424" s="56"/>
      <c r="FX1424" s="56"/>
      <c r="FY1424" s="56"/>
      <c r="FZ1424" s="56"/>
      <c r="GA1424" s="56"/>
      <c r="GB1424" s="56"/>
      <c r="GC1424" s="56"/>
      <c r="GD1424" s="56"/>
      <c r="GE1424" s="56"/>
      <c r="GF1424" s="56"/>
      <c r="GG1424" s="56"/>
      <c r="GH1424" s="56"/>
      <c r="GI1424" s="56"/>
      <c r="GJ1424" s="56"/>
      <c r="GK1424" s="56"/>
      <c r="GL1424" s="56"/>
      <c r="GM1424" s="56"/>
      <c r="GN1424" s="56"/>
      <c r="GO1424" s="56"/>
      <c r="GP1424" s="56"/>
      <c r="GQ1424" s="56"/>
      <c r="GR1424" s="56"/>
      <c r="GS1424" s="56"/>
      <c r="GT1424" s="56"/>
      <c r="GU1424" s="56"/>
      <c r="GV1424" s="56"/>
      <c r="GW1424" s="56"/>
      <c r="GX1424" s="56"/>
      <c r="GY1424" s="56"/>
      <c r="GZ1424" s="56"/>
      <c r="HA1424" s="56"/>
      <c r="HB1424" s="56"/>
      <c r="HC1424" s="56"/>
      <c r="HD1424" s="56"/>
      <c r="HE1424" s="56"/>
      <c r="HF1424" s="56"/>
      <c r="HG1424" s="56"/>
      <c r="HH1424" s="56"/>
      <c r="HI1424" s="56"/>
      <c r="HJ1424" s="56"/>
      <c r="HK1424" s="56"/>
      <c r="HL1424" s="56"/>
      <c r="HM1424" s="56"/>
    </row>
    <row r="1425" spans="2:221" x14ac:dyDescent="0.25">
      <c r="B1425" s="56"/>
      <c r="C1425" s="56"/>
      <c r="D1425" s="56"/>
      <c r="E1425" s="56"/>
      <c r="F1425" s="56"/>
      <c r="G1425" s="56"/>
      <c r="H1425" s="56"/>
      <c r="I1425" s="56"/>
      <c r="J1425" s="56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/>
      <c r="BF1425" s="56"/>
      <c r="BG1425" s="56"/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  <c r="BU1425" s="56"/>
      <c r="BV1425" s="56"/>
      <c r="BW1425" s="56"/>
      <c r="BX1425" s="56"/>
      <c r="BY1425" s="56"/>
      <c r="BZ1425" s="56"/>
      <c r="CA1425" s="56"/>
      <c r="CB1425" s="56"/>
      <c r="CC1425" s="56"/>
      <c r="CD1425" s="56"/>
      <c r="CE1425" s="56"/>
      <c r="CF1425" s="56"/>
      <c r="CG1425" s="56"/>
      <c r="CH1425" s="56"/>
      <c r="CI1425" s="56"/>
      <c r="CJ1425" s="56"/>
      <c r="CK1425" s="56"/>
      <c r="CL1425" s="56"/>
      <c r="CM1425" s="56"/>
      <c r="CN1425" s="56"/>
      <c r="CO1425" s="56"/>
      <c r="CP1425" s="56"/>
      <c r="CQ1425" s="56"/>
      <c r="CR1425" s="56"/>
      <c r="CS1425" s="56"/>
      <c r="CT1425" s="56"/>
      <c r="CU1425" s="56"/>
      <c r="CV1425" s="56"/>
      <c r="CW1425" s="56"/>
      <c r="CX1425" s="56"/>
      <c r="CY1425" s="56"/>
      <c r="CZ1425" s="56"/>
      <c r="DA1425" s="56"/>
      <c r="DB1425" s="56"/>
      <c r="DC1425" s="56"/>
      <c r="DD1425" s="56"/>
      <c r="DE1425" s="56"/>
      <c r="DF1425" s="56"/>
      <c r="DG1425" s="56"/>
      <c r="DH1425" s="56"/>
      <c r="DI1425" s="56"/>
      <c r="DJ1425" s="56"/>
      <c r="DK1425" s="56"/>
      <c r="DL1425" s="56"/>
      <c r="DM1425" s="56"/>
      <c r="DN1425" s="56"/>
      <c r="DO1425" s="56"/>
      <c r="DP1425" s="56"/>
      <c r="DQ1425" s="56"/>
      <c r="DR1425" s="56"/>
      <c r="DS1425" s="56"/>
      <c r="DT1425" s="56"/>
      <c r="DU1425" s="56"/>
      <c r="DV1425" s="56"/>
      <c r="DW1425" s="56"/>
      <c r="DX1425" s="56"/>
      <c r="DY1425" s="56"/>
      <c r="DZ1425" s="56"/>
      <c r="EA1425" s="56"/>
      <c r="EB1425" s="56"/>
      <c r="EC1425" s="56"/>
      <c r="ED1425" s="56"/>
      <c r="EE1425" s="56"/>
      <c r="EF1425" s="56"/>
      <c r="EG1425" s="56"/>
      <c r="EH1425" s="56"/>
      <c r="EI1425" s="56"/>
      <c r="EJ1425" s="56"/>
      <c r="EK1425" s="56"/>
      <c r="EL1425" s="56"/>
      <c r="EM1425" s="56"/>
      <c r="EN1425" s="56"/>
      <c r="EO1425" s="56"/>
      <c r="EP1425" s="56"/>
      <c r="EQ1425" s="56"/>
      <c r="ER1425" s="56"/>
      <c r="ES1425" s="56"/>
      <c r="ET1425" s="56"/>
      <c r="EU1425" s="56"/>
      <c r="EV1425" s="56"/>
      <c r="EW1425" s="56"/>
      <c r="EX1425" s="56"/>
      <c r="EY1425" s="56"/>
      <c r="EZ1425" s="56"/>
      <c r="FA1425" s="56"/>
      <c r="FB1425" s="56"/>
      <c r="FC1425" s="56"/>
      <c r="FD1425" s="56"/>
      <c r="FE1425" s="56"/>
      <c r="FF1425" s="56"/>
      <c r="FG1425" s="56"/>
      <c r="FH1425" s="56"/>
      <c r="FI1425" s="56"/>
      <c r="FJ1425" s="56"/>
      <c r="FK1425" s="56"/>
      <c r="FL1425" s="56"/>
      <c r="FM1425" s="56"/>
      <c r="FN1425" s="56"/>
      <c r="FO1425" s="56"/>
      <c r="FP1425" s="56"/>
      <c r="FQ1425" s="56"/>
      <c r="FR1425" s="56"/>
      <c r="FS1425" s="56"/>
      <c r="FT1425" s="56"/>
      <c r="FU1425" s="56"/>
      <c r="FV1425" s="56"/>
      <c r="FW1425" s="56"/>
      <c r="FX1425" s="56"/>
      <c r="FY1425" s="56"/>
      <c r="FZ1425" s="56"/>
      <c r="GA1425" s="56"/>
      <c r="GB1425" s="56"/>
      <c r="GC1425" s="56"/>
      <c r="GD1425" s="56"/>
      <c r="GE1425" s="56"/>
      <c r="GF1425" s="56"/>
      <c r="GG1425" s="56"/>
      <c r="GH1425" s="56"/>
      <c r="GI1425" s="56"/>
      <c r="GJ1425" s="56"/>
      <c r="GK1425" s="56"/>
      <c r="GL1425" s="56"/>
      <c r="GM1425" s="56"/>
      <c r="GN1425" s="56"/>
      <c r="GO1425" s="56"/>
      <c r="GP1425" s="56"/>
      <c r="GQ1425" s="56"/>
      <c r="GR1425" s="56"/>
      <c r="GS1425" s="56"/>
      <c r="GT1425" s="56"/>
      <c r="GU1425" s="56"/>
      <c r="GV1425" s="56"/>
      <c r="GW1425" s="56"/>
      <c r="GX1425" s="56"/>
      <c r="GY1425" s="56"/>
      <c r="GZ1425" s="56"/>
      <c r="HA1425" s="56"/>
      <c r="HB1425" s="56"/>
      <c r="HC1425" s="56"/>
      <c r="HD1425" s="56"/>
      <c r="HE1425" s="56"/>
      <c r="HF1425" s="56"/>
      <c r="HG1425" s="56"/>
      <c r="HH1425" s="56"/>
      <c r="HI1425" s="56"/>
      <c r="HJ1425" s="56"/>
      <c r="HK1425" s="56"/>
      <c r="HL1425" s="56"/>
      <c r="HM1425" s="56"/>
    </row>
    <row r="1426" spans="2:221" x14ac:dyDescent="0.25">
      <c r="B1426" s="56"/>
      <c r="C1426" s="56"/>
      <c r="D1426" s="56"/>
      <c r="E1426" s="56"/>
      <c r="F1426" s="56"/>
      <c r="G1426" s="56"/>
      <c r="H1426" s="56"/>
      <c r="I1426" s="56"/>
      <c r="J1426" s="56"/>
      <c r="K1426" s="56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/>
      <c r="BF1426" s="56"/>
      <c r="BG1426" s="56"/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  <c r="BU1426" s="56"/>
      <c r="BV1426" s="56"/>
      <c r="BW1426" s="56"/>
      <c r="BX1426" s="56"/>
      <c r="BY1426" s="56"/>
      <c r="BZ1426" s="56"/>
      <c r="CA1426" s="56"/>
      <c r="CB1426" s="56"/>
      <c r="CC1426" s="56"/>
      <c r="CD1426" s="56"/>
      <c r="CE1426" s="56"/>
      <c r="CF1426" s="56"/>
      <c r="CG1426" s="56"/>
      <c r="CH1426" s="56"/>
      <c r="CI1426" s="56"/>
      <c r="CJ1426" s="56"/>
      <c r="CK1426" s="56"/>
      <c r="CL1426" s="56"/>
      <c r="CM1426" s="56"/>
      <c r="CN1426" s="56"/>
      <c r="CO1426" s="56"/>
      <c r="CP1426" s="56"/>
      <c r="CQ1426" s="56"/>
      <c r="CR1426" s="56"/>
      <c r="CS1426" s="56"/>
      <c r="CT1426" s="56"/>
      <c r="CU1426" s="56"/>
      <c r="CV1426" s="56"/>
      <c r="CW1426" s="56"/>
      <c r="CX1426" s="56"/>
      <c r="CY1426" s="56"/>
      <c r="CZ1426" s="56"/>
      <c r="DA1426" s="56"/>
      <c r="DB1426" s="56"/>
      <c r="DC1426" s="56"/>
      <c r="DD1426" s="56"/>
      <c r="DE1426" s="56"/>
      <c r="DF1426" s="56"/>
      <c r="DG1426" s="56"/>
      <c r="DH1426" s="56"/>
      <c r="DI1426" s="56"/>
      <c r="DJ1426" s="56"/>
      <c r="DK1426" s="56"/>
      <c r="DL1426" s="56"/>
      <c r="DM1426" s="56"/>
      <c r="DN1426" s="56"/>
      <c r="DO1426" s="56"/>
      <c r="DP1426" s="56"/>
      <c r="DQ1426" s="56"/>
      <c r="DR1426" s="56"/>
      <c r="DS1426" s="56"/>
      <c r="DT1426" s="56"/>
      <c r="DU1426" s="56"/>
      <c r="DV1426" s="56"/>
      <c r="DW1426" s="56"/>
      <c r="DX1426" s="56"/>
      <c r="DY1426" s="56"/>
      <c r="DZ1426" s="56"/>
      <c r="EA1426" s="56"/>
      <c r="EB1426" s="56"/>
      <c r="EC1426" s="56"/>
      <c r="ED1426" s="56"/>
      <c r="EE1426" s="56"/>
      <c r="EF1426" s="56"/>
      <c r="EG1426" s="56"/>
      <c r="EH1426" s="56"/>
      <c r="EI1426" s="56"/>
      <c r="EJ1426" s="56"/>
      <c r="EK1426" s="56"/>
      <c r="EL1426" s="56"/>
      <c r="EM1426" s="56"/>
      <c r="EN1426" s="56"/>
      <c r="EO1426" s="56"/>
      <c r="EP1426" s="56"/>
      <c r="EQ1426" s="56"/>
      <c r="ER1426" s="56"/>
      <c r="ES1426" s="56"/>
      <c r="ET1426" s="56"/>
      <c r="EU1426" s="56"/>
      <c r="EV1426" s="56"/>
      <c r="EW1426" s="56"/>
      <c r="EX1426" s="56"/>
      <c r="EY1426" s="56"/>
      <c r="EZ1426" s="56"/>
      <c r="FA1426" s="56"/>
      <c r="FB1426" s="56"/>
      <c r="FC1426" s="56"/>
      <c r="FD1426" s="56"/>
      <c r="FE1426" s="56"/>
      <c r="FF1426" s="56"/>
      <c r="FG1426" s="56"/>
      <c r="FH1426" s="56"/>
      <c r="FI1426" s="56"/>
      <c r="FJ1426" s="56"/>
      <c r="FK1426" s="56"/>
      <c r="FL1426" s="56"/>
      <c r="FM1426" s="56"/>
      <c r="FN1426" s="56"/>
      <c r="FO1426" s="56"/>
      <c r="FP1426" s="56"/>
      <c r="FQ1426" s="56"/>
      <c r="FR1426" s="56"/>
      <c r="FS1426" s="56"/>
      <c r="FT1426" s="56"/>
      <c r="FU1426" s="56"/>
      <c r="FV1426" s="56"/>
      <c r="FW1426" s="56"/>
      <c r="FX1426" s="56"/>
      <c r="FY1426" s="56"/>
      <c r="FZ1426" s="56"/>
      <c r="GA1426" s="56"/>
      <c r="GB1426" s="56"/>
      <c r="GC1426" s="56"/>
      <c r="GD1426" s="56"/>
      <c r="GE1426" s="56"/>
      <c r="GF1426" s="56"/>
      <c r="GG1426" s="56"/>
      <c r="GH1426" s="56"/>
      <c r="GI1426" s="56"/>
      <c r="GJ1426" s="56"/>
      <c r="GK1426" s="56"/>
      <c r="GL1426" s="56"/>
      <c r="GM1426" s="56"/>
      <c r="GN1426" s="56"/>
      <c r="GO1426" s="56"/>
      <c r="GP1426" s="56"/>
      <c r="GQ1426" s="56"/>
      <c r="GR1426" s="56"/>
      <c r="GS1426" s="56"/>
      <c r="GT1426" s="56"/>
      <c r="GU1426" s="56"/>
      <c r="GV1426" s="56"/>
      <c r="GW1426" s="56"/>
      <c r="GX1426" s="56"/>
      <c r="GY1426" s="56"/>
      <c r="GZ1426" s="56"/>
      <c r="HA1426" s="56"/>
      <c r="HB1426" s="56"/>
      <c r="HC1426" s="56"/>
      <c r="HD1426" s="56"/>
      <c r="HE1426" s="56"/>
      <c r="HF1426" s="56"/>
      <c r="HG1426" s="56"/>
      <c r="HH1426" s="56"/>
      <c r="HI1426" s="56"/>
      <c r="HJ1426" s="56"/>
      <c r="HK1426" s="56"/>
      <c r="HL1426" s="56"/>
      <c r="HM1426" s="56"/>
    </row>
    <row r="1427" spans="2:221" x14ac:dyDescent="0.25">
      <c r="B1427" s="56"/>
      <c r="C1427" s="56"/>
      <c r="D1427" s="56"/>
      <c r="E1427" s="56"/>
      <c r="F1427" s="56"/>
      <c r="G1427" s="56"/>
      <c r="H1427" s="56"/>
      <c r="I1427" s="56"/>
      <c r="J1427" s="56"/>
      <c r="K1427" s="56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/>
      <c r="BF1427" s="56"/>
      <c r="BG1427" s="56"/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  <c r="BU1427" s="56"/>
      <c r="BV1427" s="56"/>
      <c r="BW1427" s="56"/>
      <c r="BX1427" s="56"/>
      <c r="BY1427" s="56"/>
      <c r="BZ1427" s="56"/>
      <c r="CA1427" s="56"/>
      <c r="CB1427" s="56"/>
      <c r="CC1427" s="56"/>
      <c r="CD1427" s="56"/>
      <c r="CE1427" s="56"/>
      <c r="CF1427" s="56"/>
      <c r="CG1427" s="56"/>
      <c r="CH1427" s="56"/>
      <c r="CI1427" s="56"/>
      <c r="CJ1427" s="56"/>
      <c r="CK1427" s="56"/>
      <c r="CL1427" s="56"/>
      <c r="CM1427" s="56"/>
      <c r="CN1427" s="56"/>
      <c r="CO1427" s="56"/>
      <c r="CP1427" s="56"/>
      <c r="CQ1427" s="56"/>
      <c r="CR1427" s="56"/>
      <c r="CS1427" s="56"/>
      <c r="CT1427" s="56"/>
      <c r="CU1427" s="56"/>
      <c r="CV1427" s="56"/>
      <c r="CW1427" s="56"/>
      <c r="CX1427" s="56"/>
      <c r="CY1427" s="56"/>
      <c r="CZ1427" s="56"/>
      <c r="DA1427" s="56"/>
      <c r="DB1427" s="56"/>
      <c r="DC1427" s="56"/>
      <c r="DD1427" s="56"/>
      <c r="DE1427" s="56"/>
      <c r="DF1427" s="56"/>
      <c r="DG1427" s="56"/>
      <c r="DH1427" s="56"/>
      <c r="DI1427" s="56"/>
      <c r="DJ1427" s="56"/>
      <c r="DK1427" s="56"/>
      <c r="DL1427" s="56"/>
      <c r="DM1427" s="56"/>
      <c r="DN1427" s="56"/>
      <c r="DO1427" s="56"/>
      <c r="DP1427" s="56"/>
      <c r="DQ1427" s="56"/>
      <c r="DR1427" s="56"/>
      <c r="DS1427" s="56"/>
      <c r="DT1427" s="56"/>
      <c r="DU1427" s="56"/>
      <c r="DV1427" s="56"/>
      <c r="DW1427" s="56"/>
      <c r="DX1427" s="56"/>
      <c r="DY1427" s="56"/>
      <c r="DZ1427" s="56"/>
      <c r="EA1427" s="56"/>
      <c r="EB1427" s="56"/>
      <c r="EC1427" s="56"/>
      <c r="ED1427" s="56"/>
      <c r="EE1427" s="56"/>
      <c r="EF1427" s="56"/>
      <c r="EG1427" s="56"/>
      <c r="EH1427" s="56"/>
      <c r="EI1427" s="56"/>
      <c r="EJ1427" s="56"/>
      <c r="EK1427" s="56"/>
      <c r="EL1427" s="56"/>
      <c r="EM1427" s="56"/>
      <c r="EN1427" s="56"/>
      <c r="EO1427" s="56"/>
      <c r="EP1427" s="56"/>
      <c r="EQ1427" s="56"/>
      <c r="ER1427" s="56"/>
      <c r="ES1427" s="56"/>
      <c r="ET1427" s="56"/>
      <c r="EU1427" s="56"/>
      <c r="EV1427" s="56"/>
      <c r="EW1427" s="56"/>
      <c r="EX1427" s="56"/>
      <c r="EY1427" s="56"/>
      <c r="EZ1427" s="56"/>
      <c r="FA1427" s="56"/>
      <c r="FB1427" s="56"/>
      <c r="FC1427" s="56"/>
      <c r="FD1427" s="56"/>
      <c r="FE1427" s="56"/>
      <c r="FF1427" s="56"/>
      <c r="FG1427" s="56"/>
      <c r="FH1427" s="56"/>
      <c r="FI1427" s="56"/>
      <c r="FJ1427" s="56"/>
      <c r="FK1427" s="56"/>
      <c r="FL1427" s="56"/>
      <c r="FM1427" s="56"/>
      <c r="FN1427" s="56"/>
      <c r="FO1427" s="56"/>
      <c r="FP1427" s="56"/>
      <c r="FQ1427" s="56"/>
      <c r="FR1427" s="56"/>
      <c r="FS1427" s="56"/>
      <c r="FT1427" s="56"/>
      <c r="FU1427" s="56"/>
      <c r="FV1427" s="56"/>
      <c r="FW1427" s="56"/>
      <c r="FX1427" s="56"/>
      <c r="FY1427" s="56"/>
      <c r="FZ1427" s="56"/>
      <c r="GA1427" s="56"/>
      <c r="GB1427" s="56"/>
      <c r="GC1427" s="56"/>
      <c r="GD1427" s="56"/>
      <c r="GE1427" s="56"/>
      <c r="GF1427" s="56"/>
      <c r="GG1427" s="56"/>
      <c r="GH1427" s="56"/>
      <c r="GI1427" s="56"/>
      <c r="GJ1427" s="56"/>
      <c r="GK1427" s="56"/>
      <c r="GL1427" s="56"/>
      <c r="GM1427" s="56"/>
      <c r="GN1427" s="56"/>
      <c r="GO1427" s="56"/>
      <c r="GP1427" s="56"/>
      <c r="GQ1427" s="56"/>
      <c r="GR1427" s="56"/>
      <c r="GS1427" s="56"/>
      <c r="GT1427" s="56"/>
      <c r="GU1427" s="56"/>
      <c r="GV1427" s="56"/>
      <c r="GW1427" s="56"/>
      <c r="GX1427" s="56"/>
      <c r="GY1427" s="56"/>
      <c r="GZ1427" s="56"/>
      <c r="HA1427" s="56"/>
      <c r="HB1427" s="56"/>
      <c r="HC1427" s="56"/>
      <c r="HD1427" s="56"/>
      <c r="HE1427" s="56"/>
      <c r="HF1427" s="56"/>
      <c r="HG1427" s="56"/>
      <c r="HH1427" s="56"/>
      <c r="HI1427" s="56"/>
      <c r="HJ1427" s="56"/>
      <c r="HK1427" s="56"/>
      <c r="HL1427" s="56"/>
      <c r="HM1427" s="56"/>
    </row>
    <row r="1428" spans="2:221" x14ac:dyDescent="0.25">
      <c r="B1428" s="56"/>
      <c r="C1428" s="56"/>
      <c r="D1428" s="56"/>
      <c r="E1428" s="56"/>
      <c r="F1428" s="56"/>
      <c r="G1428" s="56"/>
      <c r="H1428" s="56"/>
      <c r="I1428" s="56"/>
      <c r="J1428" s="56"/>
      <c r="K1428" s="56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X1428" s="56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/>
      <c r="BF1428" s="56"/>
      <c r="BG1428" s="56"/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  <c r="BU1428" s="56"/>
      <c r="BV1428" s="56"/>
      <c r="BW1428" s="56"/>
      <c r="BX1428" s="56"/>
      <c r="BY1428" s="56"/>
      <c r="BZ1428" s="56"/>
      <c r="CA1428" s="56"/>
      <c r="CB1428" s="56"/>
      <c r="CC1428" s="56"/>
      <c r="CD1428" s="56"/>
      <c r="CE1428" s="56"/>
      <c r="CF1428" s="56"/>
      <c r="CG1428" s="56"/>
      <c r="CH1428" s="56"/>
      <c r="CI1428" s="56"/>
      <c r="CJ1428" s="56"/>
      <c r="CK1428" s="56"/>
      <c r="CL1428" s="56"/>
      <c r="CM1428" s="56"/>
      <c r="CN1428" s="56"/>
      <c r="CO1428" s="56"/>
      <c r="CP1428" s="56"/>
      <c r="CQ1428" s="56"/>
      <c r="CR1428" s="56"/>
      <c r="CS1428" s="56"/>
      <c r="CT1428" s="56"/>
      <c r="CU1428" s="56"/>
      <c r="CV1428" s="56"/>
      <c r="CW1428" s="56"/>
      <c r="CX1428" s="56"/>
      <c r="CY1428" s="56"/>
      <c r="CZ1428" s="56"/>
      <c r="DA1428" s="56"/>
      <c r="DB1428" s="56"/>
      <c r="DC1428" s="56"/>
      <c r="DD1428" s="56"/>
      <c r="DE1428" s="56"/>
      <c r="DF1428" s="56"/>
      <c r="DG1428" s="56"/>
      <c r="DH1428" s="56"/>
      <c r="DI1428" s="56"/>
      <c r="DJ1428" s="56"/>
      <c r="DK1428" s="56"/>
      <c r="DL1428" s="56"/>
      <c r="DM1428" s="56"/>
      <c r="DN1428" s="56"/>
      <c r="DO1428" s="56"/>
      <c r="DP1428" s="56"/>
      <c r="DQ1428" s="56"/>
      <c r="DR1428" s="56"/>
      <c r="DS1428" s="56"/>
      <c r="DT1428" s="56"/>
      <c r="DU1428" s="56"/>
      <c r="DV1428" s="56"/>
      <c r="DW1428" s="56"/>
      <c r="DX1428" s="56"/>
      <c r="DY1428" s="56"/>
      <c r="DZ1428" s="56"/>
      <c r="EA1428" s="56"/>
      <c r="EB1428" s="56"/>
      <c r="EC1428" s="56"/>
      <c r="ED1428" s="56"/>
      <c r="EE1428" s="56"/>
      <c r="EF1428" s="56"/>
      <c r="EG1428" s="56"/>
      <c r="EH1428" s="56"/>
      <c r="EI1428" s="56"/>
      <c r="EJ1428" s="56"/>
      <c r="EK1428" s="56"/>
      <c r="EL1428" s="56"/>
      <c r="EM1428" s="56"/>
      <c r="EN1428" s="56"/>
      <c r="EO1428" s="56"/>
      <c r="EP1428" s="56"/>
      <c r="EQ1428" s="56"/>
      <c r="ER1428" s="56"/>
      <c r="ES1428" s="56"/>
      <c r="ET1428" s="56"/>
      <c r="EU1428" s="56"/>
      <c r="EV1428" s="56"/>
      <c r="EW1428" s="56"/>
      <c r="EX1428" s="56"/>
      <c r="EY1428" s="56"/>
      <c r="EZ1428" s="56"/>
      <c r="FA1428" s="56"/>
      <c r="FB1428" s="56"/>
      <c r="FC1428" s="56"/>
      <c r="FD1428" s="56"/>
      <c r="FE1428" s="56"/>
      <c r="FF1428" s="56"/>
      <c r="FG1428" s="56"/>
      <c r="FH1428" s="56"/>
      <c r="FI1428" s="56"/>
      <c r="FJ1428" s="56"/>
      <c r="FK1428" s="56"/>
      <c r="FL1428" s="56"/>
      <c r="FM1428" s="56"/>
      <c r="FN1428" s="56"/>
      <c r="FO1428" s="56"/>
      <c r="FP1428" s="56"/>
      <c r="FQ1428" s="56"/>
      <c r="FR1428" s="56"/>
      <c r="FS1428" s="56"/>
      <c r="FT1428" s="56"/>
      <c r="FU1428" s="56"/>
      <c r="FV1428" s="56"/>
      <c r="FW1428" s="56"/>
      <c r="FX1428" s="56"/>
      <c r="FY1428" s="56"/>
      <c r="FZ1428" s="56"/>
      <c r="GA1428" s="56"/>
      <c r="GB1428" s="56"/>
      <c r="GC1428" s="56"/>
      <c r="GD1428" s="56"/>
      <c r="GE1428" s="56"/>
      <c r="GF1428" s="56"/>
      <c r="GG1428" s="56"/>
      <c r="GH1428" s="56"/>
      <c r="GI1428" s="56"/>
      <c r="GJ1428" s="56"/>
      <c r="GK1428" s="56"/>
      <c r="GL1428" s="56"/>
      <c r="GM1428" s="56"/>
      <c r="GN1428" s="56"/>
      <c r="GO1428" s="56"/>
      <c r="GP1428" s="56"/>
      <c r="GQ1428" s="56"/>
      <c r="GR1428" s="56"/>
      <c r="GS1428" s="56"/>
      <c r="GT1428" s="56"/>
      <c r="GU1428" s="56"/>
      <c r="GV1428" s="56"/>
      <c r="GW1428" s="56"/>
      <c r="GX1428" s="56"/>
      <c r="GY1428" s="56"/>
      <c r="GZ1428" s="56"/>
      <c r="HA1428" s="56"/>
      <c r="HB1428" s="56"/>
      <c r="HC1428" s="56"/>
      <c r="HD1428" s="56"/>
      <c r="HE1428" s="56"/>
      <c r="HF1428" s="56"/>
      <c r="HG1428" s="56"/>
      <c r="HH1428" s="56"/>
      <c r="HI1428" s="56"/>
      <c r="HJ1428" s="56"/>
      <c r="HK1428" s="56"/>
      <c r="HL1428" s="56"/>
      <c r="HM1428" s="56"/>
    </row>
    <row r="1429" spans="2:221" x14ac:dyDescent="0.25">
      <c r="B1429" s="56"/>
      <c r="C1429" s="56"/>
      <c r="D1429" s="56"/>
      <c r="E1429" s="56"/>
      <c r="F1429" s="56"/>
      <c r="G1429" s="56"/>
      <c r="H1429" s="56"/>
      <c r="I1429" s="56"/>
      <c r="J1429" s="56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X1429" s="56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/>
      <c r="BF1429" s="56"/>
      <c r="BG1429" s="56"/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  <c r="BU1429" s="56"/>
      <c r="BV1429" s="56"/>
      <c r="BW1429" s="56"/>
      <c r="BX1429" s="56"/>
      <c r="BY1429" s="56"/>
      <c r="BZ1429" s="56"/>
      <c r="CA1429" s="56"/>
      <c r="CB1429" s="56"/>
      <c r="CC1429" s="56"/>
      <c r="CD1429" s="56"/>
      <c r="CE1429" s="56"/>
      <c r="CF1429" s="56"/>
      <c r="CG1429" s="56"/>
      <c r="CH1429" s="56"/>
      <c r="CI1429" s="56"/>
      <c r="CJ1429" s="56"/>
      <c r="CK1429" s="56"/>
      <c r="CL1429" s="56"/>
      <c r="CM1429" s="56"/>
      <c r="CN1429" s="56"/>
      <c r="CO1429" s="56"/>
      <c r="CP1429" s="56"/>
      <c r="CQ1429" s="56"/>
      <c r="CR1429" s="56"/>
      <c r="CS1429" s="56"/>
      <c r="CT1429" s="56"/>
      <c r="CU1429" s="56"/>
      <c r="CV1429" s="56"/>
      <c r="CW1429" s="56"/>
      <c r="CX1429" s="56"/>
      <c r="CY1429" s="56"/>
      <c r="CZ1429" s="56"/>
      <c r="DA1429" s="56"/>
      <c r="DB1429" s="56"/>
      <c r="DC1429" s="56"/>
      <c r="DD1429" s="56"/>
      <c r="DE1429" s="56"/>
      <c r="DF1429" s="56"/>
      <c r="DG1429" s="56"/>
      <c r="DH1429" s="56"/>
      <c r="DI1429" s="56"/>
      <c r="DJ1429" s="56"/>
      <c r="DK1429" s="56"/>
      <c r="DL1429" s="56"/>
      <c r="DM1429" s="56"/>
      <c r="DN1429" s="56"/>
      <c r="DO1429" s="56"/>
      <c r="DP1429" s="56"/>
      <c r="DQ1429" s="56"/>
      <c r="DR1429" s="56"/>
      <c r="DS1429" s="56"/>
      <c r="DT1429" s="56"/>
      <c r="DU1429" s="56"/>
      <c r="DV1429" s="56"/>
      <c r="DW1429" s="56"/>
      <c r="DX1429" s="56"/>
      <c r="DY1429" s="56"/>
      <c r="DZ1429" s="56"/>
      <c r="EA1429" s="56"/>
      <c r="EB1429" s="56"/>
      <c r="EC1429" s="56"/>
      <c r="ED1429" s="56"/>
      <c r="EE1429" s="56"/>
      <c r="EF1429" s="56"/>
      <c r="EG1429" s="56"/>
      <c r="EH1429" s="56"/>
      <c r="EI1429" s="56"/>
      <c r="EJ1429" s="56"/>
      <c r="EK1429" s="56"/>
      <c r="EL1429" s="56"/>
      <c r="EM1429" s="56"/>
      <c r="EN1429" s="56"/>
      <c r="EO1429" s="56"/>
      <c r="EP1429" s="56"/>
      <c r="EQ1429" s="56"/>
      <c r="ER1429" s="56"/>
      <c r="ES1429" s="56"/>
      <c r="ET1429" s="56"/>
      <c r="EU1429" s="56"/>
      <c r="EV1429" s="56"/>
      <c r="EW1429" s="56"/>
      <c r="EX1429" s="56"/>
      <c r="EY1429" s="56"/>
      <c r="EZ1429" s="56"/>
      <c r="FA1429" s="56"/>
      <c r="FB1429" s="56"/>
      <c r="FC1429" s="56"/>
      <c r="FD1429" s="56"/>
      <c r="FE1429" s="56"/>
      <c r="FF1429" s="56"/>
      <c r="FG1429" s="56"/>
      <c r="FH1429" s="56"/>
      <c r="FI1429" s="56"/>
      <c r="FJ1429" s="56"/>
      <c r="FK1429" s="56"/>
      <c r="FL1429" s="56"/>
      <c r="FM1429" s="56"/>
      <c r="FN1429" s="56"/>
      <c r="FO1429" s="56"/>
      <c r="FP1429" s="56"/>
      <c r="FQ1429" s="56"/>
      <c r="FR1429" s="56"/>
      <c r="FS1429" s="56"/>
      <c r="FT1429" s="56"/>
      <c r="FU1429" s="56"/>
      <c r="FV1429" s="56"/>
      <c r="FW1429" s="56"/>
      <c r="FX1429" s="56"/>
      <c r="FY1429" s="56"/>
      <c r="FZ1429" s="56"/>
      <c r="GA1429" s="56"/>
      <c r="GB1429" s="56"/>
      <c r="GC1429" s="56"/>
      <c r="GD1429" s="56"/>
      <c r="GE1429" s="56"/>
      <c r="GF1429" s="56"/>
      <c r="GG1429" s="56"/>
      <c r="GH1429" s="56"/>
      <c r="GI1429" s="56"/>
      <c r="GJ1429" s="56"/>
      <c r="GK1429" s="56"/>
      <c r="GL1429" s="56"/>
      <c r="GM1429" s="56"/>
      <c r="GN1429" s="56"/>
      <c r="GO1429" s="56"/>
      <c r="GP1429" s="56"/>
      <c r="GQ1429" s="56"/>
      <c r="GR1429" s="56"/>
      <c r="GS1429" s="56"/>
      <c r="GT1429" s="56"/>
      <c r="GU1429" s="56"/>
      <c r="GV1429" s="56"/>
      <c r="GW1429" s="56"/>
      <c r="GX1429" s="56"/>
      <c r="GY1429" s="56"/>
      <c r="GZ1429" s="56"/>
      <c r="HA1429" s="56"/>
      <c r="HB1429" s="56"/>
      <c r="HC1429" s="56"/>
      <c r="HD1429" s="56"/>
      <c r="HE1429" s="56"/>
      <c r="HF1429" s="56"/>
      <c r="HG1429" s="56"/>
      <c r="HH1429" s="56"/>
      <c r="HI1429" s="56"/>
      <c r="HJ1429" s="56"/>
      <c r="HK1429" s="56"/>
      <c r="HL1429" s="56"/>
      <c r="HM1429" s="56"/>
    </row>
    <row r="1430" spans="2:221" x14ac:dyDescent="0.25">
      <c r="B1430" s="56"/>
      <c r="C1430" s="56"/>
      <c r="D1430" s="56"/>
      <c r="E1430" s="56"/>
      <c r="F1430" s="56"/>
      <c r="G1430" s="56"/>
      <c r="H1430" s="56"/>
      <c r="I1430" s="56"/>
      <c r="J1430" s="56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  <c r="BU1430" s="56"/>
      <c r="BV1430" s="56"/>
      <c r="BW1430" s="56"/>
      <c r="BX1430" s="56"/>
      <c r="BY1430" s="56"/>
      <c r="BZ1430" s="56"/>
      <c r="CA1430" s="56"/>
      <c r="CB1430" s="56"/>
      <c r="CC1430" s="56"/>
      <c r="CD1430" s="56"/>
      <c r="CE1430" s="56"/>
      <c r="CF1430" s="56"/>
      <c r="CG1430" s="56"/>
      <c r="CH1430" s="56"/>
      <c r="CI1430" s="56"/>
      <c r="CJ1430" s="56"/>
      <c r="CK1430" s="56"/>
      <c r="CL1430" s="56"/>
      <c r="CM1430" s="56"/>
      <c r="CN1430" s="56"/>
      <c r="CO1430" s="56"/>
      <c r="CP1430" s="56"/>
      <c r="CQ1430" s="56"/>
      <c r="CR1430" s="56"/>
      <c r="CS1430" s="56"/>
      <c r="CT1430" s="56"/>
      <c r="CU1430" s="56"/>
      <c r="CV1430" s="56"/>
      <c r="CW1430" s="56"/>
      <c r="CX1430" s="56"/>
      <c r="CY1430" s="56"/>
      <c r="CZ1430" s="56"/>
      <c r="DA1430" s="56"/>
      <c r="DB1430" s="56"/>
      <c r="DC1430" s="56"/>
      <c r="DD1430" s="56"/>
      <c r="DE1430" s="56"/>
      <c r="DF1430" s="56"/>
      <c r="DG1430" s="56"/>
      <c r="DH1430" s="56"/>
      <c r="DI1430" s="56"/>
      <c r="DJ1430" s="56"/>
      <c r="DK1430" s="56"/>
      <c r="DL1430" s="56"/>
      <c r="DM1430" s="56"/>
      <c r="DN1430" s="56"/>
      <c r="DO1430" s="56"/>
      <c r="DP1430" s="56"/>
      <c r="DQ1430" s="56"/>
      <c r="DR1430" s="56"/>
      <c r="DS1430" s="56"/>
      <c r="DT1430" s="56"/>
      <c r="DU1430" s="56"/>
      <c r="DV1430" s="56"/>
      <c r="DW1430" s="56"/>
      <c r="DX1430" s="56"/>
      <c r="DY1430" s="56"/>
      <c r="DZ1430" s="56"/>
      <c r="EA1430" s="56"/>
      <c r="EB1430" s="56"/>
      <c r="EC1430" s="56"/>
      <c r="ED1430" s="56"/>
      <c r="EE1430" s="56"/>
      <c r="EF1430" s="56"/>
      <c r="EG1430" s="56"/>
      <c r="EH1430" s="56"/>
      <c r="EI1430" s="56"/>
      <c r="EJ1430" s="56"/>
      <c r="EK1430" s="56"/>
      <c r="EL1430" s="56"/>
      <c r="EM1430" s="56"/>
      <c r="EN1430" s="56"/>
      <c r="EO1430" s="56"/>
      <c r="EP1430" s="56"/>
      <c r="EQ1430" s="56"/>
      <c r="ER1430" s="56"/>
      <c r="ES1430" s="56"/>
      <c r="ET1430" s="56"/>
      <c r="EU1430" s="56"/>
      <c r="EV1430" s="56"/>
      <c r="EW1430" s="56"/>
      <c r="EX1430" s="56"/>
      <c r="EY1430" s="56"/>
      <c r="EZ1430" s="56"/>
      <c r="FA1430" s="56"/>
      <c r="FB1430" s="56"/>
      <c r="FC1430" s="56"/>
      <c r="FD1430" s="56"/>
      <c r="FE1430" s="56"/>
      <c r="FF1430" s="56"/>
      <c r="FG1430" s="56"/>
      <c r="FH1430" s="56"/>
      <c r="FI1430" s="56"/>
      <c r="FJ1430" s="56"/>
      <c r="FK1430" s="56"/>
      <c r="FL1430" s="56"/>
      <c r="FM1430" s="56"/>
      <c r="FN1430" s="56"/>
      <c r="FO1430" s="56"/>
      <c r="FP1430" s="56"/>
      <c r="FQ1430" s="56"/>
      <c r="FR1430" s="56"/>
      <c r="FS1430" s="56"/>
      <c r="FT1430" s="56"/>
      <c r="FU1430" s="56"/>
      <c r="FV1430" s="56"/>
      <c r="FW1430" s="56"/>
      <c r="FX1430" s="56"/>
      <c r="FY1430" s="56"/>
      <c r="FZ1430" s="56"/>
      <c r="GA1430" s="56"/>
      <c r="GB1430" s="56"/>
      <c r="GC1430" s="56"/>
      <c r="GD1430" s="56"/>
      <c r="GE1430" s="56"/>
      <c r="GF1430" s="56"/>
      <c r="GG1430" s="56"/>
      <c r="GH1430" s="56"/>
      <c r="GI1430" s="56"/>
      <c r="GJ1430" s="56"/>
      <c r="GK1430" s="56"/>
      <c r="GL1430" s="56"/>
      <c r="GM1430" s="56"/>
      <c r="GN1430" s="56"/>
      <c r="GO1430" s="56"/>
      <c r="GP1430" s="56"/>
      <c r="GQ1430" s="56"/>
      <c r="GR1430" s="56"/>
      <c r="GS1430" s="56"/>
      <c r="GT1430" s="56"/>
      <c r="GU1430" s="56"/>
      <c r="GV1430" s="56"/>
      <c r="GW1430" s="56"/>
      <c r="GX1430" s="56"/>
      <c r="GY1430" s="56"/>
      <c r="GZ1430" s="56"/>
      <c r="HA1430" s="56"/>
      <c r="HB1430" s="56"/>
      <c r="HC1430" s="56"/>
      <c r="HD1430" s="56"/>
      <c r="HE1430" s="56"/>
      <c r="HF1430" s="56"/>
      <c r="HG1430" s="56"/>
      <c r="HH1430" s="56"/>
      <c r="HI1430" s="56"/>
      <c r="HJ1430" s="56"/>
      <c r="HK1430" s="56"/>
      <c r="HL1430" s="56"/>
      <c r="HM1430" s="56"/>
    </row>
    <row r="1431" spans="2:221" x14ac:dyDescent="0.25"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  <c r="BU1431" s="56"/>
      <c r="BV1431" s="56"/>
      <c r="BW1431" s="56"/>
      <c r="BX1431" s="56"/>
      <c r="BY1431" s="56"/>
      <c r="BZ1431" s="56"/>
      <c r="CA1431" s="56"/>
      <c r="CB1431" s="56"/>
      <c r="CC1431" s="56"/>
      <c r="CD1431" s="56"/>
      <c r="CE1431" s="56"/>
      <c r="CF1431" s="56"/>
      <c r="CG1431" s="56"/>
      <c r="CH1431" s="56"/>
      <c r="CI1431" s="56"/>
      <c r="CJ1431" s="56"/>
      <c r="CK1431" s="56"/>
      <c r="CL1431" s="56"/>
      <c r="CM1431" s="56"/>
      <c r="CN1431" s="56"/>
      <c r="CO1431" s="56"/>
      <c r="CP1431" s="56"/>
      <c r="CQ1431" s="56"/>
      <c r="CR1431" s="56"/>
      <c r="CS1431" s="56"/>
      <c r="CT1431" s="56"/>
      <c r="CU1431" s="56"/>
      <c r="CV1431" s="56"/>
      <c r="CW1431" s="56"/>
      <c r="CX1431" s="56"/>
      <c r="CY1431" s="56"/>
      <c r="CZ1431" s="56"/>
      <c r="DA1431" s="56"/>
      <c r="DB1431" s="56"/>
      <c r="DC1431" s="56"/>
      <c r="DD1431" s="56"/>
      <c r="DE1431" s="56"/>
      <c r="DF1431" s="56"/>
      <c r="DG1431" s="56"/>
      <c r="DH1431" s="56"/>
      <c r="DI1431" s="56"/>
      <c r="DJ1431" s="56"/>
      <c r="DK1431" s="56"/>
      <c r="DL1431" s="56"/>
      <c r="DM1431" s="56"/>
      <c r="DN1431" s="56"/>
      <c r="DO1431" s="56"/>
      <c r="DP1431" s="56"/>
      <c r="DQ1431" s="56"/>
      <c r="DR1431" s="56"/>
      <c r="DS1431" s="56"/>
      <c r="DT1431" s="56"/>
      <c r="DU1431" s="56"/>
      <c r="DV1431" s="56"/>
      <c r="DW1431" s="56"/>
      <c r="DX1431" s="56"/>
      <c r="DY1431" s="56"/>
      <c r="DZ1431" s="56"/>
      <c r="EA1431" s="56"/>
      <c r="EB1431" s="56"/>
      <c r="EC1431" s="56"/>
      <c r="ED1431" s="56"/>
      <c r="EE1431" s="56"/>
      <c r="EF1431" s="56"/>
      <c r="EG1431" s="56"/>
      <c r="EH1431" s="56"/>
      <c r="EI1431" s="56"/>
      <c r="EJ1431" s="56"/>
      <c r="EK1431" s="56"/>
      <c r="EL1431" s="56"/>
      <c r="EM1431" s="56"/>
      <c r="EN1431" s="56"/>
      <c r="EO1431" s="56"/>
      <c r="EP1431" s="56"/>
      <c r="EQ1431" s="56"/>
      <c r="ER1431" s="56"/>
      <c r="ES1431" s="56"/>
      <c r="ET1431" s="56"/>
      <c r="EU1431" s="56"/>
      <c r="EV1431" s="56"/>
      <c r="EW1431" s="56"/>
      <c r="EX1431" s="56"/>
      <c r="EY1431" s="56"/>
      <c r="EZ1431" s="56"/>
      <c r="FA1431" s="56"/>
      <c r="FB1431" s="56"/>
      <c r="FC1431" s="56"/>
      <c r="FD1431" s="56"/>
      <c r="FE1431" s="56"/>
      <c r="FF1431" s="56"/>
      <c r="FG1431" s="56"/>
      <c r="FH1431" s="56"/>
      <c r="FI1431" s="56"/>
      <c r="FJ1431" s="56"/>
      <c r="FK1431" s="56"/>
      <c r="FL1431" s="56"/>
      <c r="FM1431" s="56"/>
      <c r="FN1431" s="56"/>
      <c r="FO1431" s="56"/>
      <c r="FP1431" s="56"/>
      <c r="FQ1431" s="56"/>
      <c r="FR1431" s="56"/>
      <c r="FS1431" s="56"/>
      <c r="FT1431" s="56"/>
      <c r="FU1431" s="56"/>
      <c r="FV1431" s="56"/>
      <c r="FW1431" s="56"/>
      <c r="FX1431" s="56"/>
      <c r="FY1431" s="56"/>
      <c r="FZ1431" s="56"/>
      <c r="GA1431" s="56"/>
      <c r="GB1431" s="56"/>
      <c r="GC1431" s="56"/>
      <c r="GD1431" s="56"/>
      <c r="GE1431" s="56"/>
      <c r="GF1431" s="56"/>
      <c r="GG1431" s="56"/>
      <c r="GH1431" s="56"/>
      <c r="GI1431" s="56"/>
      <c r="GJ1431" s="56"/>
      <c r="GK1431" s="56"/>
      <c r="GL1431" s="56"/>
      <c r="GM1431" s="56"/>
      <c r="GN1431" s="56"/>
      <c r="GO1431" s="56"/>
      <c r="GP1431" s="56"/>
      <c r="GQ1431" s="56"/>
      <c r="GR1431" s="56"/>
      <c r="GS1431" s="56"/>
      <c r="GT1431" s="56"/>
      <c r="GU1431" s="56"/>
      <c r="GV1431" s="56"/>
      <c r="GW1431" s="56"/>
      <c r="GX1431" s="56"/>
      <c r="GY1431" s="56"/>
      <c r="GZ1431" s="56"/>
      <c r="HA1431" s="56"/>
      <c r="HB1431" s="56"/>
      <c r="HC1431" s="56"/>
      <c r="HD1431" s="56"/>
      <c r="HE1431" s="56"/>
      <c r="HF1431" s="56"/>
      <c r="HG1431" s="56"/>
      <c r="HH1431" s="56"/>
      <c r="HI1431" s="56"/>
      <c r="HJ1431" s="56"/>
      <c r="HK1431" s="56"/>
      <c r="HL1431" s="56"/>
      <c r="HM1431" s="56"/>
    </row>
    <row r="1432" spans="2:221" x14ac:dyDescent="0.25">
      <c r="B1432" s="56"/>
      <c r="C1432" s="56"/>
      <c r="D1432" s="56"/>
      <c r="E1432" s="56"/>
      <c r="F1432" s="56"/>
      <c r="G1432" s="56"/>
      <c r="H1432" s="56"/>
      <c r="I1432" s="56"/>
      <c r="J1432" s="56"/>
      <c r="K1432" s="56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  <c r="AV1432" s="56"/>
      <c r="AW1432" s="56"/>
      <c r="AX1432" s="56"/>
      <c r="AY1432" s="56"/>
      <c r="AZ1432" s="56"/>
      <c r="BA1432" s="56"/>
      <c r="BB1432" s="56"/>
      <c r="BC1432" s="56"/>
      <c r="BD1432" s="56"/>
      <c r="BE1432" s="56"/>
      <c r="BF1432" s="56"/>
      <c r="BG1432" s="56"/>
      <c r="BH1432" s="56"/>
      <c r="BI1432" s="56"/>
      <c r="BJ1432" s="56"/>
      <c r="BK1432" s="56"/>
      <c r="BL1432" s="56"/>
      <c r="BM1432" s="56"/>
      <c r="BN1432" s="56"/>
      <c r="BO1432" s="56"/>
      <c r="BP1432" s="56"/>
      <c r="BQ1432" s="56"/>
      <c r="BR1432" s="56"/>
      <c r="BS1432" s="56"/>
      <c r="BT1432" s="56"/>
      <c r="BU1432" s="56"/>
      <c r="BV1432" s="56"/>
      <c r="BW1432" s="56"/>
      <c r="BX1432" s="56"/>
      <c r="BY1432" s="56"/>
      <c r="BZ1432" s="56"/>
      <c r="CA1432" s="56"/>
      <c r="CB1432" s="56"/>
      <c r="CC1432" s="56"/>
      <c r="CD1432" s="56"/>
      <c r="CE1432" s="56"/>
      <c r="CF1432" s="56"/>
      <c r="CG1432" s="56"/>
      <c r="CH1432" s="56"/>
      <c r="CI1432" s="56"/>
      <c r="CJ1432" s="56"/>
      <c r="CK1432" s="56"/>
      <c r="CL1432" s="56"/>
      <c r="CM1432" s="56"/>
      <c r="CN1432" s="56"/>
      <c r="CO1432" s="56"/>
      <c r="CP1432" s="56"/>
      <c r="CQ1432" s="56"/>
      <c r="CR1432" s="56"/>
      <c r="CS1432" s="56"/>
      <c r="CT1432" s="56"/>
      <c r="CU1432" s="56"/>
      <c r="CV1432" s="56"/>
      <c r="CW1432" s="56"/>
      <c r="CX1432" s="56"/>
      <c r="CY1432" s="56"/>
      <c r="CZ1432" s="56"/>
      <c r="DA1432" s="56"/>
      <c r="DB1432" s="56"/>
      <c r="DC1432" s="56"/>
      <c r="DD1432" s="56"/>
      <c r="DE1432" s="56"/>
      <c r="DF1432" s="56"/>
      <c r="DG1432" s="56"/>
      <c r="DH1432" s="56"/>
      <c r="DI1432" s="56"/>
      <c r="DJ1432" s="56"/>
      <c r="DK1432" s="56"/>
      <c r="DL1432" s="56"/>
      <c r="DM1432" s="56"/>
      <c r="DN1432" s="56"/>
      <c r="DO1432" s="56"/>
      <c r="DP1432" s="56"/>
      <c r="DQ1432" s="56"/>
      <c r="DR1432" s="56"/>
      <c r="DS1432" s="56"/>
      <c r="DT1432" s="56"/>
      <c r="DU1432" s="56"/>
      <c r="DV1432" s="56"/>
      <c r="DW1432" s="56"/>
      <c r="DX1432" s="56"/>
      <c r="DY1432" s="56"/>
      <c r="DZ1432" s="56"/>
      <c r="EA1432" s="56"/>
      <c r="EB1432" s="56"/>
      <c r="EC1432" s="56"/>
      <c r="ED1432" s="56"/>
      <c r="EE1432" s="56"/>
      <c r="EF1432" s="56"/>
      <c r="EG1432" s="56"/>
      <c r="EH1432" s="56"/>
      <c r="EI1432" s="56"/>
      <c r="EJ1432" s="56"/>
      <c r="EK1432" s="56"/>
      <c r="EL1432" s="56"/>
      <c r="EM1432" s="56"/>
      <c r="EN1432" s="56"/>
      <c r="EO1432" s="56"/>
      <c r="EP1432" s="56"/>
      <c r="EQ1432" s="56"/>
      <c r="ER1432" s="56"/>
      <c r="ES1432" s="56"/>
      <c r="ET1432" s="56"/>
      <c r="EU1432" s="56"/>
      <c r="EV1432" s="56"/>
      <c r="EW1432" s="56"/>
      <c r="EX1432" s="56"/>
      <c r="EY1432" s="56"/>
      <c r="EZ1432" s="56"/>
      <c r="FA1432" s="56"/>
      <c r="FB1432" s="56"/>
      <c r="FC1432" s="56"/>
      <c r="FD1432" s="56"/>
      <c r="FE1432" s="56"/>
      <c r="FF1432" s="56"/>
      <c r="FG1432" s="56"/>
      <c r="FH1432" s="56"/>
      <c r="FI1432" s="56"/>
      <c r="FJ1432" s="56"/>
      <c r="FK1432" s="56"/>
      <c r="FL1432" s="56"/>
      <c r="FM1432" s="56"/>
      <c r="FN1432" s="56"/>
      <c r="FO1432" s="56"/>
      <c r="FP1432" s="56"/>
      <c r="FQ1432" s="56"/>
      <c r="FR1432" s="56"/>
      <c r="FS1432" s="56"/>
      <c r="FT1432" s="56"/>
      <c r="FU1432" s="56"/>
      <c r="FV1432" s="56"/>
      <c r="FW1432" s="56"/>
      <c r="FX1432" s="56"/>
      <c r="FY1432" s="56"/>
      <c r="FZ1432" s="56"/>
      <c r="GA1432" s="56"/>
      <c r="GB1432" s="56"/>
      <c r="GC1432" s="56"/>
      <c r="GD1432" s="56"/>
      <c r="GE1432" s="56"/>
      <c r="GF1432" s="56"/>
      <c r="GG1432" s="56"/>
      <c r="GH1432" s="56"/>
      <c r="GI1432" s="56"/>
      <c r="GJ1432" s="56"/>
      <c r="GK1432" s="56"/>
      <c r="GL1432" s="56"/>
      <c r="GM1432" s="56"/>
      <c r="GN1432" s="56"/>
      <c r="GO1432" s="56"/>
      <c r="GP1432" s="56"/>
      <c r="GQ1432" s="56"/>
      <c r="GR1432" s="56"/>
      <c r="GS1432" s="56"/>
      <c r="GT1432" s="56"/>
      <c r="GU1432" s="56"/>
      <c r="GV1432" s="56"/>
      <c r="GW1432" s="56"/>
      <c r="GX1432" s="56"/>
      <c r="GY1432" s="56"/>
      <c r="GZ1432" s="56"/>
      <c r="HA1432" s="56"/>
      <c r="HB1432" s="56"/>
      <c r="HC1432" s="56"/>
      <c r="HD1432" s="56"/>
      <c r="HE1432" s="56"/>
      <c r="HF1432" s="56"/>
      <c r="HG1432" s="56"/>
      <c r="HH1432" s="56"/>
      <c r="HI1432" s="56"/>
      <c r="HJ1432" s="56"/>
      <c r="HK1432" s="56"/>
      <c r="HL1432" s="56"/>
      <c r="HM1432" s="56"/>
    </row>
    <row r="1433" spans="2:221" x14ac:dyDescent="0.25">
      <c r="B1433" s="56"/>
      <c r="C1433" s="56"/>
      <c r="D1433" s="56"/>
      <c r="E1433" s="56"/>
      <c r="F1433" s="56"/>
      <c r="G1433" s="56"/>
      <c r="H1433" s="56"/>
      <c r="I1433" s="56"/>
      <c r="J1433" s="56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X1433" s="56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/>
      <c r="BF1433" s="56"/>
      <c r="BG1433" s="56"/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  <c r="BU1433" s="56"/>
      <c r="BV1433" s="56"/>
      <c r="BW1433" s="56"/>
      <c r="BX1433" s="56"/>
      <c r="BY1433" s="56"/>
      <c r="BZ1433" s="56"/>
      <c r="CA1433" s="56"/>
      <c r="CB1433" s="56"/>
      <c r="CC1433" s="56"/>
      <c r="CD1433" s="56"/>
      <c r="CE1433" s="56"/>
      <c r="CF1433" s="56"/>
      <c r="CG1433" s="56"/>
      <c r="CH1433" s="56"/>
      <c r="CI1433" s="56"/>
      <c r="CJ1433" s="56"/>
      <c r="CK1433" s="56"/>
      <c r="CL1433" s="56"/>
      <c r="CM1433" s="56"/>
      <c r="CN1433" s="56"/>
      <c r="CO1433" s="56"/>
      <c r="CP1433" s="56"/>
      <c r="CQ1433" s="56"/>
      <c r="CR1433" s="56"/>
      <c r="CS1433" s="56"/>
      <c r="CT1433" s="56"/>
      <c r="CU1433" s="56"/>
      <c r="CV1433" s="56"/>
      <c r="CW1433" s="56"/>
      <c r="CX1433" s="56"/>
      <c r="CY1433" s="56"/>
      <c r="CZ1433" s="56"/>
      <c r="DA1433" s="56"/>
      <c r="DB1433" s="56"/>
      <c r="DC1433" s="56"/>
      <c r="DD1433" s="56"/>
      <c r="DE1433" s="56"/>
      <c r="DF1433" s="56"/>
      <c r="DG1433" s="56"/>
      <c r="DH1433" s="56"/>
      <c r="DI1433" s="56"/>
      <c r="DJ1433" s="56"/>
      <c r="DK1433" s="56"/>
      <c r="DL1433" s="56"/>
      <c r="DM1433" s="56"/>
      <c r="DN1433" s="56"/>
      <c r="DO1433" s="56"/>
      <c r="DP1433" s="56"/>
      <c r="DQ1433" s="56"/>
      <c r="DR1433" s="56"/>
      <c r="DS1433" s="56"/>
      <c r="DT1433" s="56"/>
      <c r="DU1433" s="56"/>
      <c r="DV1433" s="56"/>
      <c r="DW1433" s="56"/>
      <c r="DX1433" s="56"/>
      <c r="DY1433" s="56"/>
      <c r="DZ1433" s="56"/>
      <c r="EA1433" s="56"/>
      <c r="EB1433" s="56"/>
      <c r="EC1433" s="56"/>
      <c r="ED1433" s="56"/>
      <c r="EE1433" s="56"/>
      <c r="EF1433" s="56"/>
      <c r="EG1433" s="56"/>
      <c r="EH1433" s="56"/>
      <c r="EI1433" s="56"/>
      <c r="EJ1433" s="56"/>
      <c r="EK1433" s="56"/>
      <c r="EL1433" s="56"/>
      <c r="EM1433" s="56"/>
      <c r="EN1433" s="56"/>
      <c r="EO1433" s="56"/>
      <c r="EP1433" s="56"/>
      <c r="EQ1433" s="56"/>
      <c r="ER1433" s="56"/>
      <c r="ES1433" s="56"/>
      <c r="ET1433" s="56"/>
      <c r="EU1433" s="56"/>
      <c r="EV1433" s="56"/>
      <c r="EW1433" s="56"/>
      <c r="EX1433" s="56"/>
      <c r="EY1433" s="56"/>
      <c r="EZ1433" s="56"/>
      <c r="FA1433" s="56"/>
      <c r="FB1433" s="56"/>
      <c r="FC1433" s="56"/>
      <c r="FD1433" s="56"/>
      <c r="FE1433" s="56"/>
      <c r="FF1433" s="56"/>
      <c r="FG1433" s="56"/>
      <c r="FH1433" s="56"/>
      <c r="FI1433" s="56"/>
      <c r="FJ1433" s="56"/>
      <c r="FK1433" s="56"/>
      <c r="FL1433" s="56"/>
      <c r="FM1433" s="56"/>
      <c r="FN1433" s="56"/>
      <c r="FO1433" s="56"/>
      <c r="FP1433" s="56"/>
      <c r="FQ1433" s="56"/>
      <c r="FR1433" s="56"/>
      <c r="FS1433" s="56"/>
      <c r="FT1433" s="56"/>
      <c r="FU1433" s="56"/>
      <c r="FV1433" s="56"/>
      <c r="FW1433" s="56"/>
      <c r="FX1433" s="56"/>
      <c r="FY1433" s="56"/>
      <c r="FZ1433" s="56"/>
      <c r="GA1433" s="56"/>
      <c r="GB1433" s="56"/>
      <c r="GC1433" s="56"/>
      <c r="GD1433" s="56"/>
      <c r="GE1433" s="56"/>
      <c r="GF1433" s="56"/>
      <c r="GG1433" s="56"/>
      <c r="GH1433" s="56"/>
      <c r="GI1433" s="56"/>
      <c r="GJ1433" s="56"/>
      <c r="GK1433" s="56"/>
      <c r="GL1433" s="56"/>
      <c r="GM1433" s="56"/>
      <c r="GN1433" s="56"/>
      <c r="GO1433" s="56"/>
      <c r="GP1433" s="56"/>
      <c r="GQ1433" s="56"/>
      <c r="GR1433" s="56"/>
      <c r="GS1433" s="56"/>
      <c r="GT1433" s="56"/>
      <c r="GU1433" s="56"/>
      <c r="GV1433" s="56"/>
      <c r="GW1433" s="56"/>
      <c r="GX1433" s="56"/>
      <c r="GY1433" s="56"/>
      <c r="GZ1433" s="56"/>
      <c r="HA1433" s="56"/>
      <c r="HB1433" s="56"/>
      <c r="HC1433" s="56"/>
      <c r="HD1433" s="56"/>
      <c r="HE1433" s="56"/>
      <c r="HF1433" s="56"/>
      <c r="HG1433" s="56"/>
      <c r="HH1433" s="56"/>
      <c r="HI1433" s="56"/>
      <c r="HJ1433" s="56"/>
      <c r="HK1433" s="56"/>
      <c r="HL1433" s="56"/>
      <c r="HM1433" s="56"/>
    </row>
    <row r="1434" spans="2:221" x14ac:dyDescent="0.25">
      <c r="B1434" s="56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  <c r="AY1434" s="56"/>
      <c r="AZ1434" s="56"/>
      <c r="BA1434" s="56"/>
      <c r="BB1434" s="56"/>
      <c r="BC1434" s="56"/>
      <c r="BD1434" s="56"/>
      <c r="BE1434" s="56"/>
      <c r="BF1434" s="56"/>
      <c r="BG1434" s="56"/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56"/>
      <c r="BS1434" s="56"/>
      <c r="BT1434" s="56"/>
      <c r="BU1434" s="56"/>
      <c r="BV1434" s="56"/>
      <c r="BW1434" s="56"/>
      <c r="BX1434" s="56"/>
      <c r="BY1434" s="56"/>
      <c r="BZ1434" s="56"/>
      <c r="CA1434" s="56"/>
      <c r="CB1434" s="56"/>
      <c r="CC1434" s="56"/>
      <c r="CD1434" s="56"/>
      <c r="CE1434" s="56"/>
      <c r="CF1434" s="56"/>
      <c r="CG1434" s="56"/>
      <c r="CH1434" s="56"/>
      <c r="CI1434" s="56"/>
      <c r="CJ1434" s="56"/>
      <c r="CK1434" s="56"/>
      <c r="CL1434" s="56"/>
      <c r="CM1434" s="56"/>
      <c r="CN1434" s="56"/>
      <c r="CO1434" s="56"/>
      <c r="CP1434" s="56"/>
      <c r="CQ1434" s="56"/>
      <c r="CR1434" s="56"/>
      <c r="CS1434" s="56"/>
      <c r="CT1434" s="56"/>
      <c r="CU1434" s="56"/>
      <c r="CV1434" s="56"/>
      <c r="CW1434" s="56"/>
      <c r="CX1434" s="56"/>
      <c r="CY1434" s="56"/>
      <c r="CZ1434" s="56"/>
      <c r="DA1434" s="56"/>
      <c r="DB1434" s="56"/>
      <c r="DC1434" s="56"/>
      <c r="DD1434" s="56"/>
      <c r="DE1434" s="56"/>
      <c r="DF1434" s="56"/>
      <c r="DG1434" s="56"/>
      <c r="DH1434" s="56"/>
      <c r="DI1434" s="56"/>
      <c r="DJ1434" s="56"/>
      <c r="DK1434" s="56"/>
      <c r="DL1434" s="56"/>
      <c r="DM1434" s="56"/>
      <c r="DN1434" s="56"/>
      <c r="DO1434" s="56"/>
      <c r="DP1434" s="56"/>
      <c r="DQ1434" s="56"/>
      <c r="DR1434" s="56"/>
      <c r="DS1434" s="56"/>
      <c r="DT1434" s="56"/>
      <c r="DU1434" s="56"/>
      <c r="DV1434" s="56"/>
      <c r="DW1434" s="56"/>
      <c r="DX1434" s="56"/>
      <c r="DY1434" s="56"/>
      <c r="DZ1434" s="56"/>
      <c r="EA1434" s="56"/>
      <c r="EB1434" s="56"/>
      <c r="EC1434" s="56"/>
      <c r="ED1434" s="56"/>
      <c r="EE1434" s="56"/>
      <c r="EF1434" s="56"/>
      <c r="EG1434" s="56"/>
      <c r="EH1434" s="56"/>
      <c r="EI1434" s="56"/>
      <c r="EJ1434" s="56"/>
      <c r="EK1434" s="56"/>
      <c r="EL1434" s="56"/>
      <c r="EM1434" s="56"/>
      <c r="EN1434" s="56"/>
      <c r="EO1434" s="56"/>
      <c r="EP1434" s="56"/>
      <c r="EQ1434" s="56"/>
      <c r="ER1434" s="56"/>
      <c r="ES1434" s="56"/>
      <c r="ET1434" s="56"/>
      <c r="EU1434" s="56"/>
      <c r="EV1434" s="56"/>
      <c r="EW1434" s="56"/>
      <c r="EX1434" s="56"/>
      <c r="EY1434" s="56"/>
      <c r="EZ1434" s="56"/>
      <c r="FA1434" s="56"/>
      <c r="FB1434" s="56"/>
      <c r="FC1434" s="56"/>
      <c r="FD1434" s="56"/>
      <c r="FE1434" s="56"/>
      <c r="FF1434" s="56"/>
      <c r="FG1434" s="56"/>
      <c r="FH1434" s="56"/>
      <c r="FI1434" s="56"/>
      <c r="FJ1434" s="56"/>
      <c r="FK1434" s="56"/>
      <c r="FL1434" s="56"/>
      <c r="FM1434" s="56"/>
      <c r="FN1434" s="56"/>
      <c r="FO1434" s="56"/>
      <c r="FP1434" s="56"/>
      <c r="FQ1434" s="56"/>
      <c r="FR1434" s="56"/>
      <c r="FS1434" s="56"/>
      <c r="FT1434" s="56"/>
      <c r="FU1434" s="56"/>
      <c r="FV1434" s="56"/>
      <c r="FW1434" s="56"/>
      <c r="FX1434" s="56"/>
      <c r="FY1434" s="56"/>
      <c r="FZ1434" s="56"/>
      <c r="GA1434" s="56"/>
      <c r="GB1434" s="56"/>
      <c r="GC1434" s="56"/>
      <c r="GD1434" s="56"/>
      <c r="GE1434" s="56"/>
      <c r="GF1434" s="56"/>
      <c r="GG1434" s="56"/>
      <c r="GH1434" s="56"/>
      <c r="GI1434" s="56"/>
      <c r="GJ1434" s="56"/>
      <c r="GK1434" s="56"/>
      <c r="GL1434" s="56"/>
      <c r="GM1434" s="56"/>
      <c r="GN1434" s="56"/>
      <c r="GO1434" s="56"/>
      <c r="GP1434" s="56"/>
      <c r="GQ1434" s="56"/>
      <c r="GR1434" s="56"/>
      <c r="GS1434" s="56"/>
      <c r="GT1434" s="56"/>
      <c r="GU1434" s="56"/>
      <c r="GV1434" s="56"/>
      <c r="GW1434" s="56"/>
      <c r="GX1434" s="56"/>
      <c r="GY1434" s="56"/>
      <c r="GZ1434" s="56"/>
      <c r="HA1434" s="56"/>
      <c r="HB1434" s="56"/>
      <c r="HC1434" s="56"/>
      <c r="HD1434" s="56"/>
      <c r="HE1434" s="56"/>
      <c r="HF1434" s="56"/>
      <c r="HG1434" s="56"/>
      <c r="HH1434" s="56"/>
      <c r="HI1434" s="56"/>
      <c r="HJ1434" s="56"/>
      <c r="HK1434" s="56"/>
      <c r="HL1434" s="56"/>
      <c r="HM1434" s="56"/>
    </row>
    <row r="1435" spans="2:221" x14ac:dyDescent="0.25">
      <c r="B1435" s="56"/>
      <c r="C1435" s="56"/>
      <c r="D1435" s="56"/>
      <c r="E1435" s="56"/>
      <c r="F1435" s="56"/>
      <c r="G1435" s="56"/>
      <c r="H1435" s="56"/>
      <c r="I1435" s="56"/>
      <c r="J1435" s="56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/>
      <c r="BF1435" s="56"/>
      <c r="BG1435" s="56"/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  <c r="BU1435" s="56"/>
      <c r="BV1435" s="56"/>
      <c r="BW1435" s="56"/>
      <c r="BX1435" s="56"/>
      <c r="BY1435" s="56"/>
      <c r="BZ1435" s="56"/>
      <c r="CA1435" s="56"/>
      <c r="CB1435" s="56"/>
      <c r="CC1435" s="56"/>
      <c r="CD1435" s="56"/>
      <c r="CE1435" s="56"/>
      <c r="CF1435" s="56"/>
      <c r="CG1435" s="56"/>
      <c r="CH1435" s="56"/>
      <c r="CI1435" s="56"/>
      <c r="CJ1435" s="56"/>
      <c r="CK1435" s="56"/>
      <c r="CL1435" s="56"/>
      <c r="CM1435" s="56"/>
      <c r="CN1435" s="56"/>
      <c r="CO1435" s="56"/>
      <c r="CP1435" s="56"/>
      <c r="CQ1435" s="56"/>
      <c r="CR1435" s="56"/>
      <c r="CS1435" s="56"/>
      <c r="CT1435" s="56"/>
      <c r="CU1435" s="56"/>
      <c r="CV1435" s="56"/>
      <c r="CW1435" s="56"/>
      <c r="CX1435" s="56"/>
      <c r="CY1435" s="56"/>
      <c r="CZ1435" s="56"/>
      <c r="DA1435" s="56"/>
      <c r="DB1435" s="56"/>
      <c r="DC1435" s="56"/>
      <c r="DD1435" s="56"/>
      <c r="DE1435" s="56"/>
      <c r="DF1435" s="56"/>
      <c r="DG1435" s="56"/>
      <c r="DH1435" s="56"/>
      <c r="DI1435" s="56"/>
      <c r="DJ1435" s="56"/>
      <c r="DK1435" s="56"/>
      <c r="DL1435" s="56"/>
      <c r="DM1435" s="56"/>
      <c r="DN1435" s="56"/>
      <c r="DO1435" s="56"/>
      <c r="DP1435" s="56"/>
      <c r="DQ1435" s="56"/>
      <c r="DR1435" s="56"/>
      <c r="DS1435" s="56"/>
      <c r="DT1435" s="56"/>
      <c r="DU1435" s="56"/>
      <c r="DV1435" s="56"/>
      <c r="DW1435" s="56"/>
      <c r="DX1435" s="56"/>
      <c r="DY1435" s="56"/>
      <c r="DZ1435" s="56"/>
      <c r="EA1435" s="56"/>
      <c r="EB1435" s="56"/>
      <c r="EC1435" s="56"/>
      <c r="ED1435" s="56"/>
      <c r="EE1435" s="56"/>
      <c r="EF1435" s="56"/>
      <c r="EG1435" s="56"/>
      <c r="EH1435" s="56"/>
      <c r="EI1435" s="56"/>
      <c r="EJ1435" s="56"/>
      <c r="EK1435" s="56"/>
      <c r="EL1435" s="56"/>
      <c r="EM1435" s="56"/>
      <c r="EN1435" s="56"/>
      <c r="EO1435" s="56"/>
      <c r="EP1435" s="56"/>
      <c r="EQ1435" s="56"/>
      <c r="ER1435" s="56"/>
      <c r="ES1435" s="56"/>
      <c r="ET1435" s="56"/>
      <c r="EU1435" s="56"/>
      <c r="EV1435" s="56"/>
      <c r="EW1435" s="56"/>
      <c r="EX1435" s="56"/>
      <c r="EY1435" s="56"/>
      <c r="EZ1435" s="56"/>
      <c r="FA1435" s="56"/>
      <c r="FB1435" s="56"/>
      <c r="FC1435" s="56"/>
      <c r="FD1435" s="56"/>
      <c r="FE1435" s="56"/>
      <c r="FF1435" s="56"/>
      <c r="FG1435" s="56"/>
      <c r="FH1435" s="56"/>
      <c r="FI1435" s="56"/>
      <c r="FJ1435" s="56"/>
      <c r="FK1435" s="56"/>
      <c r="FL1435" s="56"/>
      <c r="FM1435" s="56"/>
      <c r="FN1435" s="56"/>
      <c r="FO1435" s="56"/>
      <c r="FP1435" s="56"/>
      <c r="FQ1435" s="56"/>
      <c r="FR1435" s="56"/>
      <c r="FS1435" s="56"/>
      <c r="FT1435" s="56"/>
      <c r="FU1435" s="56"/>
      <c r="FV1435" s="56"/>
      <c r="FW1435" s="56"/>
      <c r="FX1435" s="56"/>
      <c r="FY1435" s="56"/>
      <c r="FZ1435" s="56"/>
      <c r="GA1435" s="56"/>
      <c r="GB1435" s="56"/>
      <c r="GC1435" s="56"/>
      <c r="GD1435" s="56"/>
      <c r="GE1435" s="56"/>
      <c r="GF1435" s="56"/>
      <c r="GG1435" s="56"/>
      <c r="GH1435" s="56"/>
      <c r="GI1435" s="56"/>
      <c r="GJ1435" s="56"/>
      <c r="GK1435" s="56"/>
      <c r="GL1435" s="56"/>
      <c r="GM1435" s="56"/>
      <c r="GN1435" s="56"/>
      <c r="GO1435" s="56"/>
      <c r="GP1435" s="56"/>
      <c r="GQ1435" s="56"/>
      <c r="GR1435" s="56"/>
      <c r="GS1435" s="56"/>
      <c r="GT1435" s="56"/>
      <c r="GU1435" s="56"/>
      <c r="GV1435" s="56"/>
      <c r="GW1435" s="56"/>
      <c r="GX1435" s="56"/>
      <c r="GY1435" s="56"/>
      <c r="GZ1435" s="56"/>
      <c r="HA1435" s="56"/>
      <c r="HB1435" s="56"/>
      <c r="HC1435" s="56"/>
      <c r="HD1435" s="56"/>
      <c r="HE1435" s="56"/>
      <c r="HF1435" s="56"/>
      <c r="HG1435" s="56"/>
      <c r="HH1435" s="56"/>
      <c r="HI1435" s="56"/>
      <c r="HJ1435" s="56"/>
      <c r="HK1435" s="56"/>
      <c r="HL1435" s="56"/>
      <c r="HM1435" s="56"/>
    </row>
    <row r="1436" spans="2:221" x14ac:dyDescent="0.25">
      <c r="B1436" s="56"/>
      <c r="C1436" s="56"/>
      <c r="D1436" s="56"/>
      <c r="E1436" s="56"/>
      <c r="F1436" s="56"/>
      <c r="G1436" s="56"/>
      <c r="H1436" s="56"/>
      <c r="I1436" s="56"/>
      <c r="J1436" s="56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/>
      <c r="BF1436" s="56"/>
      <c r="BG1436" s="56"/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  <c r="BU1436" s="56"/>
      <c r="BV1436" s="56"/>
      <c r="BW1436" s="56"/>
      <c r="BX1436" s="56"/>
      <c r="BY1436" s="56"/>
      <c r="BZ1436" s="56"/>
      <c r="CA1436" s="56"/>
      <c r="CB1436" s="56"/>
      <c r="CC1436" s="56"/>
      <c r="CD1436" s="56"/>
      <c r="CE1436" s="56"/>
      <c r="CF1436" s="56"/>
      <c r="CG1436" s="56"/>
      <c r="CH1436" s="56"/>
      <c r="CI1436" s="56"/>
      <c r="CJ1436" s="56"/>
      <c r="CK1436" s="56"/>
      <c r="CL1436" s="56"/>
      <c r="CM1436" s="56"/>
      <c r="CN1436" s="56"/>
      <c r="CO1436" s="56"/>
      <c r="CP1436" s="56"/>
      <c r="CQ1436" s="56"/>
      <c r="CR1436" s="56"/>
      <c r="CS1436" s="56"/>
      <c r="CT1436" s="56"/>
      <c r="CU1436" s="56"/>
      <c r="CV1436" s="56"/>
      <c r="CW1436" s="56"/>
      <c r="CX1436" s="56"/>
      <c r="CY1436" s="56"/>
      <c r="CZ1436" s="56"/>
      <c r="DA1436" s="56"/>
      <c r="DB1436" s="56"/>
      <c r="DC1436" s="56"/>
      <c r="DD1436" s="56"/>
      <c r="DE1436" s="56"/>
      <c r="DF1436" s="56"/>
      <c r="DG1436" s="56"/>
      <c r="DH1436" s="56"/>
      <c r="DI1436" s="56"/>
      <c r="DJ1436" s="56"/>
      <c r="DK1436" s="56"/>
      <c r="DL1436" s="56"/>
      <c r="DM1436" s="56"/>
      <c r="DN1436" s="56"/>
      <c r="DO1436" s="56"/>
      <c r="DP1436" s="56"/>
      <c r="DQ1436" s="56"/>
      <c r="DR1436" s="56"/>
      <c r="DS1436" s="56"/>
      <c r="DT1436" s="56"/>
      <c r="DU1436" s="56"/>
      <c r="DV1436" s="56"/>
      <c r="DW1436" s="56"/>
      <c r="DX1436" s="56"/>
      <c r="DY1436" s="56"/>
      <c r="DZ1436" s="56"/>
      <c r="EA1436" s="56"/>
      <c r="EB1436" s="56"/>
      <c r="EC1436" s="56"/>
      <c r="ED1436" s="56"/>
      <c r="EE1436" s="56"/>
      <c r="EF1436" s="56"/>
      <c r="EG1436" s="56"/>
      <c r="EH1436" s="56"/>
      <c r="EI1436" s="56"/>
      <c r="EJ1436" s="56"/>
      <c r="EK1436" s="56"/>
      <c r="EL1436" s="56"/>
      <c r="EM1436" s="56"/>
      <c r="EN1436" s="56"/>
      <c r="EO1436" s="56"/>
      <c r="EP1436" s="56"/>
      <c r="EQ1436" s="56"/>
      <c r="ER1436" s="56"/>
      <c r="ES1436" s="56"/>
      <c r="ET1436" s="56"/>
      <c r="EU1436" s="56"/>
      <c r="EV1436" s="56"/>
      <c r="EW1436" s="56"/>
      <c r="EX1436" s="56"/>
      <c r="EY1436" s="56"/>
      <c r="EZ1436" s="56"/>
      <c r="FA1436" s="56"/>
      <c r="FB1436" s="56"/>
      <c r="FC1436" s="56"/>
      <c r="FD1436" s="56"/>
      <c r="FE1436" s="56"/>
      <c r="FF1436" s="56"/>
      <c r="FG1436" s="56"/>
      <c r="FH1436" s="56"/>
      <c r="FI1436" s="56"/>
      <c r="FJ1436" s="56"/>
      <c r="FK1436" s="56"/>
      <c r="FL1436" s="56"/>
      <c r="FM1436" s="56"/>
      <c r="FN1436" s="56"/>
      <c r="FO1436" s="56"/>
      <c r="FP1436" s="56"/>
      <c r="FQ1436" s="56"/>
      <c r="FR1436" s="56"/>
      <c r="FS1436" s="56"/>
      <c r="FT1436" s="56"/>
      <c r="FU1436" s="56"/>
      <c r="FV1436" s="56"/>
      <c r="FW1436" s="56"/>
      <c r="FX1436" s="56"/>
      <c r="FY1436" s="56"/>
      <c r="FZ1436" s="56"/>
      <c r="GA1436" s="56"/>
      <c r="GB1436" s="56"/>
      <c r="GC1436" s="56"/>
      <c r="GD1436" s="56"/>
      <c r="GE1436" s="56"/>
      <c r="GF1436" s="56"/>
      <c r="GG1436" s="56"/>
      <c r="GH1436" s="56"/>
      <c r="GI1436" s="56"/>
      <c r="GJ1436" s="56"/>
      <c r="GK1436" s="56"/>
      <c r="GL1436" s="56"/>
      <c r="GM1436" s="56"/>
      <c r="GN1436" s="56"/>
      <c r="GO1436" s="56"/>
      <c r="GP1436" s="56"/>
      <c r="GQ1436" s="56"/>
      <c r="GR1436" s="56"/>
      <c r="GS1436" s="56"/>
      <c r="GT1436" s="56"/>
      <c r="GU1436" s="56"/>
      <c r="GV1436" s="56"/>
      <c r="GW1436" s="56"/>
      <c r="GX1436" s="56"/>
      <c r="GY1436" s="56"/>
      <c r="GZ1436" s="56"/>
      <c r="HA1436" s="56"/>
      <c r="HB1436" s="56"/>
      <c r="HC1436" s="56"/>
      <c r="HD1436" s="56"/>
      <c r="HE1436" s="56"/>
      <c r="HF1436" s="56"/>
      <c r="HG1436" s="56"/>
      <c r="HH1436" s="56"/>
      <c r="HI1436" s="56"/>
      <c r="HJ1436" s="56"/>
      <c r="HK1436" s="56"/>
      <c r="HL1436" s="56"/>
      <c r="HM1436" s="56"/>
    </row>
    <row r="1437" spans="2:221" x14ac:dyDescent="0.25">
      <c r="B1437" s="56"/>
      <c r="C1437" s="56"/>
      <c r="D1437" s="56"/>
      <c r="E1437" s="56"/>
      <c r="F1437" s="56"/>
      <c r="G1437" s="56"/>
      <c r="H1437" s="56"/>
      <c r="I1437" s="56"/>
      <c r="J1437" s="56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  <c r="AY1437" s="56"/>
      <c r="AZ1437" s="56"/>
      <c r="BA1437" s="56"/>
      <c r="BB1437" s="56"/>
      <c r="BC1437" s="56"/>
      <c r="BD1437" s="56"/>
      <c r="BE1437" s="56"/>
      <c r="BF1437" s="56"/>
      <c r="BG1437" s="56"/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6"/>
      <c r="BS1437" s="56"/>
      <c r="BT1437" s="56"/>
      <c r="BU1437" s="56"/>
      <c r="BV1437" s="56"/>
      <c r="BW1437" s="56"/>
      <c r="BX1437" s="56"/>
      <c r="BY1437" s="56"/>
      <c r="BZ1437" s="56"/>
      <c r="CA1437" s="56"/>
      <c r="CB1437" s="56"/>
      <c r="CC1437" s="56"/>
      <c r="CD1437" s="56"/>
      <c r="CE1437" s="56"/>
      <c r="CF1437" s="56"/>
      <c r="CG1437" s="56"/>
      <c r="CH1437" s="56"/>
      <c r="CI1437" s="56"/>
      <c r="CJ1437" s="56"/>
      <c r="CK1437" s="56"/>
      <c r="CL1437" s="56"/>
      <c r="CM1437" s="56"/>
      <c r="CN1437" s="56"/>
      <c r="CO1437" s="56"/>
      <c r="CP1437" s="56"/>
      <c r="CQ1437" s="56"/>
      <c r="CR1437" s="56"/>
      <c r="CS1437" s="56"/>
      <c r="CT1437" s="56"/>
      <c r="CU1437" s="56"/>
      <c r="CV1437" s="56"/>
      <c r="CW1437" s="56"/>
      <c r="CX1437" s="56"/>
      <c r="CY1437" s="56"/>
      <c r="CZ1437" s="56"/>
      <c r="DA1437" s="56"/>
      <c r="DB1437" s="56"/>
      <c r="DC1437" s="56"/>
      <c r="DD1437" s="56"/>
      <c r="DE1437" s="56"/>
      <c r="DF1437" s="56"/>
      <c r="DG1437" s="56"/>
      <c r="DH1437" s="56"/>
      <c r="DI1437" s="56"/>
      <c r="DJ1437" s="56"/>
      <c r="DK1437" s="56"/>
      <c r="DL1437" s="56"/>
      <c r="DM1437" s="56"/>
      <c r="DN1437" s="56"/>
      <c r="DO1437" s="56"/>
      <c r="DP1437" s="56"/>
      <c r="DQ1437" s="56"/>
      <c r="DR1437" s="56"/>
      <c r="DS1437" s="56"/>
      <c r="DT1437" s="56"/>
      <c r="DU1437" s="56"/>
      <c r="DV1437" s="56"/>
      <c r="DW1437" s="56"/>
      <c r="DX1437" s="56"/>
      <c r="DY1437" s="56"/>
      <c r="DZ1437" s="56"/>
      <c r="EA1437" s="56"/>
      <c r="EB1437" s="56"/>
      <c r="EC1437" s="56"/>
      <c r="ED1437" s="56"/>
      <c r="EE1437" s="56"/>
      <c r="EF1437" s="56"/>
      <c r="EG1437" s="56"/>
      <c r="EH1437" s="56"/>
      <c r="EI1437" s="56"/>
      <c r="EJ1437" s="56"/>
      <c r="EK1437" s="56"/>
      <c r="EL1437" s="56"/>
      <c r="EM1437" s="56"/>
      <c r="EN1437" s="56"/>
      <c r="EO1437" s="56"/>
      <c r="EP1437" s="56"/>
      <c r="EQ1437" s="56"/>
      <c r="ER1437" s="56"/>
      <c r="ES1437" s="56"/>
      <c r="ET1437" s="56"/>
      <c r="EU1437" s="56"/>
      <c r="EV1437" s="56"/>
      <c r="EW1437" s="56"/>
      <c r="EX1437" s="56"/>
      <c r="EY1437" s="56"/>
      <c r="EZ1437" s="56"/>
      <c r="FA1437" s="56"/>
      <c r="FB1437" s="56"/>
      <c r="FC1437" s="56"/>
      <c r="FD1437" s="56"/>
      <c r="FE1437" s="56"/>
      <c r="FF1437" s="56"/>
      <c r="FG1437" s="56"/>
      <c r="FH1437" s="56"/>
      <c r="FI1437" s="56"/>
      <c r="FJ1437" s="56"/>
      <c r="FK1437" s="56"/>
      <c r="FL1437" s="56"/>
      <c r="FM1437" s="56"/>
      <c r="FN1437" s="56"/>
      <c r="FO1437" s="56"/>
      <c r="FP1437" s="56"/>
      <c r="FQ1437" s="56"/>
      <c r="FR1437" s="56"/>
      <c r="FS1437" s="56"/>
      <c r="FT1437" s="56"/>
      <c r="FU1437" s="56"/>
      <c r="FV1437" s="56"/>
      <c r="FW1437" s="56"/>
      <c r="FX1437" s="56"/>
      <c r="FY1437" s="56"/>
      <c r="FZ1437" s="56"/>
      <c r="GA1437" s="56"/>
      <c r="GB1437" s="56"/>
      <c r="GC1437" s="56"/>
      <c r="GD1437" s="56"/>
      <c r="GE1437" s="56"/>
      <c r="GF1437" s="56"/>
      <c r="GG1437" s="56"/>
      <c r="GH1437" s="56"/>
      <c r="GI1437" s="56"/>
      <c r="GJ1437" s="56"/>
      <c r="GK1437" s="56"/>
      <c r="GL1437" s="56"/>
      <c r="GM1437" s="56"/>
      <c r="GN1437" s="56"/>
      <c r="GO1437" s="56"/>
      <c r="GP1437" s="56"/>
      <c r="GQ1437" s="56"/>
      <c r="GR1437" s="56"/>
      <c r="GS1437" s="56"/>
      <c r="GT1437" s="56"/>
      <c r="GU1437" s="56"/>
      <c r="GV1437" s="56"/>
      <c r="GW1437" s="56"/>
      <c r="GX1437" s="56"/>
      <c r="GY1437" s="56"/>
      <c r="GZ1437" s="56"/>
      <c r="HA1437" s="56"/>
      <c r="HB1437" s="56"/>
      <c r="HC1437" s="56"/>
      <c r="HD1437" s="56"/>
      <c r="HE1437" s="56"/>
      <c r="HF1437" s="56"/>
      <c r="HG1437" s="56"/>
      <c r="HH1437" s="56"/>
      <c r="HI1437" s="56"/>
      <c r="HJ1437" s="56"/>
      <c r="HK1437" s="56"/>
      <c r="HL1437" s="56"/>
      <c r="HM1437" s="56"/>
    </row>
    <row r="1438" spans="2:221" x14ac:dyDescent="0.25">
      <c r="B1438" s="56"/>
      <c r="C1438" s="56"/>
      <c r="D1438" s="56"/>
      <c r="E1438" s="56"/>
      <c r="F1438" s="56"/>
      <c r="G1438" s="56"/>
      <c r="H1438" s="56"/>
      <c r="I1438" s="56"/>
      <c r="J1438" s="56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/>
      <c r="BF1438" s="56"/>
      <c r="BG1438" s="56"/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  <c r="BU1438" s="56"/>
      <c r="BV1438" s="56"/>
      <c r="BW1438" s="56"/>
      <c r="BX1438" s="56"/>
      <c r="BY1438" s="56"/>
      <c r="BZ1438" s="56"/>
      <c r="CA1438" s="56"/>
      <c r="CB1438" s="56"/>
      <c r="CC1438" s="56"/>
      <c r="CD1438" s="56"/>
      <c r="CE1438" s="56"/>
      <c r="CF1438" s="56"/>
      <c r="CG1438" s="56"/>
      <c r="CH1438" s="56"/>
      <c r="CI1438" s="56"/>
      <c r="CJ1438" s="56"/>
      <c r="CK1438" s="56"/>
      <c r="CL1438" s="56"/>
      <c r="CM1438" s="56"/>
      <c r="CN1438" s="56"/>
      <c r="CO1438" s="56"/>
      <c r="CP1438" s="56"/>
      <c r="CQ1438" s="56"/>
      <c r="CR1438" s="56"/>
      <c r="CS1438" s="56"/>
      <c r="CT1438" s="56"/>
      <c r="CU1438" s="56"/>
      <c r="CV1438" s="56"/>
      <c r="CW1438" s="56"/>
      <c r="CX1438" s="56"/>
      <c r="CY1438" s="56"/>
      <c r="CZ1438" s="56"/>
      <c r="DA1438" s="56"/>
      <c r="DB1438" s="56"/>
      <c r="DC1438" s="56"/>
      <c r="DD1438" s="56"/>
      <c r="DE1438" s="56"/>
      <c r="DF1438" s="56"/>
      <c r="DG1438" s="56"/>
      <c r="DH1438" s="56"/>
      <c r="DI1438" s="56"/>
      <c r="DJ1438" s="56"/>
      <c r="DK1438" s="56"/>
      <c r="DL1438" s="56"/>
      <c r="DM1438" s="56"/>
      <c r="DN1438" s="56"/>
      <c r="DO1438" s="56"/>
      <c r="DP1438" s="56"/>
      <c r="DQ1438" s="56"/>
      <c r="DR1438" s="56"/>
      <c r="DS1438" s="56"/>
      <c r="DT1438" s="56"/>
      <c r="DU1438" s="56"/>
      <c r="DV1438" s="56"/>
      <c r="DW1438" s="56"/>
      <c r="DX1438" s="56"/>
      <c r="DY1438" s="56"/>
      <c r="DZ1438" s="56"/>
      <c r="EA1438" s="56"/>
      <c r="EB1438" s="56"/>
      <c r="EC1438" s="56"/>
      <c r="ED1438" s="56"/>
      <c r="EE1438" s="56"/>
      <c r="EF1438" s="56"/>
      <c r="EG1438" s="56"/>
      <c r="EH1438" s="56"/>
      <c r="EI1438" s="56"/>
      <c r="EJ1438" s="56"/>
      <c r="EK1438" s="56"/>
      <c r="EL1438" s="56"/>
      <c r="EM1438" s="56"/>
      <c r="EN1438" s="56"/>
      <c r="EO1438" s="56"/>
      <c r="EP1438" s="56"/>
      <c r="EQ1438" s="56"/>
      <c r="ER1438" s="56"/>
      <c r="ES1438" s="56"/>
      <c r="ET1438" s="56"/>
      <c r="EU1438" s="56"/>
      <c r="EV1438" s="56"/>
      <c r="EW1438" s="56"/>
      <c r="EX1438" s="56"/>
      <c r="EY1438" s="56"/>
      <c r="EZ1438" s="56"/>
      <c r="FA1438" s="56"/>
      <c r="FB1438" s="56"/>
      <c r="FC1438" s="56"/>
      <c r="FD1438" s="56"/>
      <c r="FE1438" s="56"/>
      <c r="FF1438" s="56"/>
      <c r="FG1438" s="56"/>
      <c r="FH1438" s="56"/>
      <c r="FI1438" s="56"/>
      <c r="FJ1438" s="56"/>
      <c r="FK1438" s="56"/>
      <c r="FL1438" s="56"/>
      <c r="FM1438" s="56"/>
      <c r="FN1438" s="56"/>
      <c r="FO1438" s="56"/>
      <c r="FP1438" s="56"/>
      <c r="FQ1438" s="56"/>
      <c r="FR1438" s="56"/>
      <c r="FS1438" s="56"/>
      <c r="FT1438" s="56"/>
      <c r="FU1438" s="56"/>
      <c r="FV1438" s="56"/>
      <c r="FW1438" s="56"/>
      <c r="FX1438" s="56"/>
      <c r="FY1438" s="56"/>
      <c r="FZ1438" s="56"/>
      <c r="GA1438" s="56"/>
      <c r="GB1438" s="56"/>
      <c r="GC1438" s="56"/>
      <c r="GD1438" s="56"/>
      <c r="GE1438" s="56"/>
      <c r="GF1438" s="56"/>
      <c r="GG1438" s="56"/>
      <c r="GH1438" s="56"/>
      <c r="GI1438" s="56"/>
      <c r="GJ1438" s="56"/>
      <c r="GK1438" s="56"/>
      <c r="GL1438" s="56"/>
      <c r="GM1438" s="56"/>
      <c r="GN1438" s="56"/>
      <c r="GO1438" s="56"/>
      <c r="GP1438" s="56"/>
      <c r="GQ1438" s="56"/>
      <c r="GR1438" s="56"/>
      <c r="GS1438" s="56"/>
      <c r="GT1438" s="56"/>
      <c r="GU1438" s="56"/>
      <c r="GV1438" s="56"/>
      <c r="GW1438" s="56"/>
      <c r="GX1438" s="56"/>
      <c r="GY1438" s="56"/>
      <c r="GZ1438" s="56"/>
      <c r="HA1438" s="56"/>
      <c r="HB1438" s="56"/>
      <c r="HC1438" s="56"/>
      <c r="HD1438" s="56"/>
      <c r="HE1438" s="56"/>
      <c r="HF1438" s="56"/>
      <c r="HG1438" s="56"/>
      <c r="HH1438" s="56"/>
      <c r="HI1438" s="56"/>
      <c r="HJ1438" s="56"/>
      <c r="HK1438" s="56"/>
      <c r="HL1438" s="56"/>
      <c r="HM1438" s="56"/>
    </row>
    <row r="1439" spans="2:221" x14ac:dyDescent="0.25">
      <c r="B1439" s="56"/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/>
      <c r="BF1439" s="56"/>
      <c r="BG1439" s="56"/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  <c r="BU1439" s="56"/>
      <c r="BV1439" s="56"/>
      <c r="BW1439" s="56"/>
      <c r="BX1439" s="56"/>
      <c r="BY1439" s="56"/>
      <c r="BZ1439" s="56"/>
      <c r="CA1439" s="56"/>
      <c r="CB1439" s="56"/>
      <c r="CC1439" s="56"/>
      <c r="CD1439" s="56"/>
      <c r="CE1439" s="56"/>
      <c r="CF1439" s="56"/>
      <c r="CG1439" s="56"/>
      <c r="CH1439" s="56"/>
      <c r="CI1439" s="56"/>
      <c r="CJ1439" s="56"/>
      <c r="CK1439" s="56"/>
      <c r="CL1439" s="56"/>
      <c r="CM1439" s="56"/>
      <c r="CN1439" s="56"/>
      <c r="CO1439" s="56"/>
      <c r="CP1439" s="56"/>
      <c r="CQ1439" s="56"/>
      <c r="CR1439" s="56"/>
      <c r="CS1439" s="56"/>
      <c r="CT1439" s="56"/>
      <c r="CU1439" s="56"/>
      <c r="CV1439" s="56"/>
      <c r="CW1439" s="56"/>
      <c r="CX1439" s="56"/>
      <c r="CY1439" s="56"/>
      <c r="CZ1439" s="56"/>
      <c r="DA1439" s="56"/>
      <c r="DB1439" s="56"/>
      <c r="DC1439" s="56"/>
      <c r="DD1439" s="56"/>
      <c r="DE1439" s="56"/>
      <c r="DF1439" s="56"/>
      <c r="DG1439" s="56"/>
      <c r="DH1439" s="56"/>
      <c r="DI1439" s="56"/>
      <c r="DJ1439" s="56"/>
      <c r="DK1439" s="56"/>
      <c r="DL1439" s="56"/>
      <c r="DM1439" s="56"/>
      <c r="DN1439" s="56"/>
      <c r="DO1439" s="56"/>
      <c r="DP1439" s="56"/>
      <c r="DQ1439" s="56"/>
      <c r="DR1439" s="56"/>
      <c r="DS1439" s="56"/>
      <c r="DT1439" s="56"/>
      <c r="DU1439" s="56"/>
      <c r="DV1439" s="56"/>
      <c r="DW1439" s="56"/>
      <c r="DX1439" s="56"/>
      <c r="DY1439" s="56"/>
      <c r="DZ1439" s="56"/>
      <c r="EA1439" s="56"/>
      <c r="EB1439" s="56"/>
      <c r="EC1439" s="56"/>
      <c r="ED1439" s="56"/>
      <c r="EE1439" s="56"/>
      <c r="EF1439" s="56"/>
      <c r="EG1439" s="56"/>
      <c r="EH1439" s="56"/>
      <c r="EI1439" s="56"/>
      <c r="EJ1439" s="56"/>
      <c r="EK1439" s="56"/>
      <c r="EL1439" s="56"/>
      <c r="EM1439" s="56"/>
      <c r="EN1439" s="56"/>
      <c r="EO1439" s="56"/>
      <c r="EP1439" s="56"/>
      <c r="EQ1439" s="56"/>
      <c r="ER1439" s="56"/>
      <c r="ES1439" s="56"/>
      <c r="ET1439" s="56"/>
      <c r="EU1439" s="56"/>
      <c r="EV1439" s="56"/>
      <c r="EW1439" s="56"/>
      <c r="EX1439" s="56"/>
      <c r="EY1439" s="56"/>
      <c r="EZ1439" s="56"/>
      <c r="FA1439" s="56"/>
      <c r="FB1439" s="56"/>
      <c r="FC1439" s="56"/>
      <c r="FD1439" s="56"/>
      <c r="FE1439" s="56"/>
      <c r="FF1439" s="56"/>
      <c r="FG1439" s="56"/>
      <c r="FH1439" s="56"/>
      <c r="FI1439" s="56"/>
      <c r="FJ1439" s="56"/>
      <c r="FK1439" s="56"/>
      <c r="FL1439" s="56"/>
      <c r="FM1439" s="56"/>
      <c r="FN1439" s="56"/>
      <c r="FO1439" s="56"/>
      <c r="FP1439" s="56"/>
      <c r="FQ1439" s="56"/>
      <c r="FR1439" s="56"/>
      <c r="FS1439" s="56"/>
      <c r="FT1439" s="56"/>
      <c r="FU1439" s="56"/>
      <c r="FV1439" s="56"/>
      <c r="FW1439" s="56"/>
      <c r="FX1439" s="56"/>
      <c r="FY1439" s="56"/>
      <c r="FZ1439" s="56"/>
      <c r="GA1439" s="56"/>
      <c r="GB1439" s="56"/>
      <c r="GC1439" s="56"/>
      <c r="GD1439" s="56"/>
      <c r="GE1439" s="56"/>
      <c r="GF1439" s="56"/>
      <c r="GG1439" s="56"/>
      <c r="GH1439" s="56"/>
      <c r="GI1439" s="56"/>
      <c r="GJ1439" s="56"/>
      <c r="GK1439" s="56"/>
      <c r="GL1439" s="56"/>
      <c r="GM1439" s="56"/>
      <c r="GN1439" s="56"/>
      <c r="GO1439" s="56"/>
      <c r="GP1439" s="56"/>
      <c r="GQ1439" s="56"/>
      <c r="GR1439" s="56"/>
      <c r="GS1439" s="56"/>
      <c r="GT1439" s="56"/>
      <c r="GU1439" s="56"/>
      <c r="GV1439" s="56"/>
      <c r="GW1439" s="56"/>
      <c r="GX1439" s="56"/>
      <c r="GY1439" s="56"/>
      <c r="GZ1439" s="56"/>
      <c r="HA1439" s="56"/>
      <c r="HB1439" s="56"/>
      <c r="HC1439" s="56"/>
      <c r="HD1439" s="56"/>
      <c r="HE1439" s="56"/>
      <c r="HF1439" s="56"/>
      <c r="HG1439" s="56"/>
      <c r="HH1439" s="56"/>
      <c r="HI1439" s="56"/>
      <c r="HJ1439" s="56"/>
      <c r="HK1439" s="56"/>
      <c r="HL1439" s="56"/>
      <c r="HM1439" s="56"/>
    </row>
    <row r="1440" spans="2:221" x14ac:dyDescent="0.25"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/>
      <c r="BF1440" s="56"/>
      <c r="BG1440" s="56"/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  <c r="BU1440" s="56"/>
      <c r="BV1440" s="56"/>
      <c r="BW1440" s="56"/>
      <c r="BX1440" s="56"/>
      <c r="BY1440" s="56"/>
      <c r="BZ1440" s="56"/>
      <c r="CA1440" s="56"/>
      <c r="CB1440" s="56"/>
      <c r="CC1440" s="56"/>
      <c r="CD1440" s="56"/>
      <c r="CE1440" s="56"/>
      <c r="CF1440" s="56"/>
      <c r="CG1440" s="56"/>
      <c r="CH1440" s="56"/>
      <c r="CI1440" s="56"/>
      <c r="CJ1440" s="56"/>
      <c r="CK1440" s="56"/>
      <c r="CL1440" s="56"/>
      <c r="CM1440" s="56"/>
      <c r="CN1440" s="56"/>
      <c r="CO1440" s="56"/>
      <c r="CP1440" s="56"/>
      <c r="CQ1440" s="56"/>
      <c r="CR1440" s="56"/>
      <c r="CS1440" s="56"/>
      <c r="CT1440" s="56"/>
      <c r="CU1440" s="56"/>
      <c r="CV1440" s="56"/>
      <c r="CW1440" s="56"/>
      <c r="CX1440" s="56"/>
      <c r="CY1440" s="56"/>
      <c r="CZ1440" s="56"/>
      <c r="DA1440" s="56"/>
      <c r="DB1440" s="56"/>
      <c r="DC1440" s="56"/>
      <c r="DD1440" s="56"/>
      <c r="DE1440" s="56"/>
      <c r="DF1440" s="56"/>
      <c r="DG1440" s="56"/>
      <c r="DH1440" s="56"/>
      <c r="DI1440" s="56"/>
      <c r="DJ1440" s="56"/>
      <c r="DK1440" s="56"/>
      <c r="DL1440" s="56"/>
      <c r="DM1440" s="56"/>
      <c r="DN1440" s="56"/>
      <c r="DO1440" s="56"/>
      <c r="DP1440" s="56"/>
      <c r="DQ1440" s="56"/>
      <c r="DR1440" s="56"/>
      <c r="DS1440" s="56"/>
      <c r="DT1440" s="56"/>
      <c r="DU1440" s="56"/>
      <c r="DV1440" s="56"/>
      <c r="DW1440" s="56"/>
      <c r="DX1440" s="56"/>
      <c r="DY1440" s="56"/>
      <c r="DZ1440" s="56"/>
      <c r="EA1440" s="56"/>
      <c r="EB1440" s="56"/>
      <c r="EC1440" s="56"/>
      <c r="ED1440" s="56"/>
      <c r="EE1440" s="56"/>
      <c r="EF1440" s="56"/>
      <c r="EG1440" s="56"/>
      <c r="EH1440" s="56"/>
      <c r="EI1440" s="56"/>
      <c r="EJ1440" s="56"/>
      <c r="EK1440" s="56"/>
      <c r="EL1440" s="56"/>
      <c r="EM1440" s="56"/>
      <c r="EN1440" s="56"/>
      <c r="EO1440" s="56"/>
      <c r="EP1440" s="56"/>
      <c r="EQ1440" s="56"/>
      <c r="ER1440" s="56"/>
      <c r="ES1440" s="56"/>
      <c r="ET1440" s="56"/>
      <c r="EU1440" s="56"/>
      <c r="EV1440" s="56"/>
      <c r="EW1440" s="56"/>
      <c r="EX1440" s="56"/>
      <c r="EY1440" s="56"/>
      <c r="EZ1440" s="56"/>
      <c r="FA1440" s="56"/>
      <c r="FB1440" s="56"/>
      <c r="FC1440" s="56"/>
      <c r="FD1440" s="56"/>
      <c r="FE1440" s="56"/>
      <c r="FF1440" s="56"/>
      <c r="FG1440" s="56"/>
      <c r="FH1440" s="56"/>
      <c r="FI1440" s="56"/>
      <c r="FJ1440" s="56"/>
      <c r="FK1440" s="56"/>
      <c r="FL1440" s="56"/>
      <c r="FM1440" s="56"/>
      <c r="FN1440" s="56"/>
      <c r="FO1440" s="56"/>
      <c r="FP1440" s="56"/>
      <c r="FQ1440" s="56"/>
      <c r="FR1440" s="56"/>
      <c r="FS1440" s="56"/>
      <c r="FT1440" s="56"/>
      <c r="FU1440" s="56"/>
      <c r="FV1440" s="56"/>
      <c r="FW1440" s="56"/>
      <c r="FX1440" s="56"/>
      <c r="FY1440" s="56"/>
      <c r="FZ1440" s="56"/>
      <c r="GA1440" s="56"/>
      <c r="GB1440" s="56"/>
      <c r="GC1440" s="56"/>
      <c r="GD1440" s="56"/>
      <c r="GE1440" s="56"/>
      <c r="GF1440" s="56"/>
      <c r="GG1440" s="56"/>
      <c r="GH1440" s="56"/>
      <c r="GI1440" s="56"/>
      <c r="GJ1440" s="56"/>
      <c r="GK1440" s="56"/>
      <c r="GL1440" s="56"/>
      <c r="GM1440" s="56"/>
      <c r="GN1440" s="56"/>
      <c r="GO1440" s="56"/>
      <c r="GP1440" s="56"/>
      <c r="GQ1440" s="56"/>
      <c r="GR1440" s="56"/>
      <c r="GS1440" s="56"/>
      <c r="GT1440" s="56"/>
      <c r="GU1440" s="56"/>
      <c r="GV1440" s="56"/>
      <c r="GW1440" s="56"/>
      <c r="GX1440" s="56"/>
      <c r="GY1440" s="56"/>
      <c r="GZ1440" s="56"/>
      <c r="HA1440" s="56"/>
      <c r="HB1440" s="56"/>
      <c r="HC1440" s="56"/>
      <c r="HD1440" s="56"/>
      <c r="HE1440" s="56"/>
      <c r="HF1440" s="56"/>
      <c r="HG1440" s="56"/>
      <c r="HH1440" s="56"/>
      <c r="HI1440" s="56"/>
      <c r="HJ1440" s="56"/>
      <c r="HK1440" s="56"/>
      <c r="HL1440" s="56"/>
      <c r="HM1440" s="56"/>
    </row>
    <row r="1441" spans="2:221" x14ac:dyDescent="0.25">
      <c r="B1441" s="56"/>
      <c r="C1441" s="56"/>
      <c r="D1441" s="56"/>
      <c r="E1441" s="56"/>
      <c r="F1441" s="56"/>
      <c r="G1441" s="56"/>
      <c r="H1441" s="56"/>
      <c r="I1441" s="56"/>
      <c r="J1441" s="56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  <c r="AY1441" s="56"/>
      <c r="AZ1441" s="56"/>
      <c r="BA1441" s="56"/>
      <c r="BB1441" s="56"/>
      <c r="BC1441" s="56"/>
      <c r="BD1441" s="56"/>
      <c r="BE1441" s="56"/>
      <c r="BF1441" s="56"/>
      <c r="BG1441" s="56"/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56"/>
      <c r="BS1441" s="56"/>
      <c r="BT1441" s="56"/>
      <c r="BU1441" s="56"/>
      <c r="BV1441" s="56"/>
      <c r="BW1441" s="56"/>
      <c r="BX1441" s="56"/>
      <c r="BY1441" s="56"/>
      <c r="BZ1441" s="56"/>
      <c r="CA1441" s="56"/>
      <c r="CB1441" s="56"/>
      <c r="CC1441" s="56"/>
      <c r="CD1441" s="56"/>
      <c r="CE1441" s="56"/>
      <c r="CF1441" s="56"/>
      <c r="CG1441" s="56"/>
      <c r="CH1441" s="56"/>
      <c r="CI1441" s="56"/>
      <c r="CJ1441" s="56"/>
      <c r="CK1441" s="56"/>
      <c r="CL1441" s="56"/>
      <c r="CM1441" s="56"/>
      <c r="CN1441" s="56"/>
      <c r="CO1441" s="56"/>
      <c r="CP1441" s="56"/>
      <c r="CQ1441" s="56"/>
      <c r="CR1441" s="56"/>
      <c r="CS1441" s="56"/>
      <c r="CT1441" s="56"/>
      <c r="CU1441" s="56"/>
      <c r="CV1441" s="56"/>
      <c r="CW1441" s="56"/>
      <c r="CX1441" s="56"/>
      <c r="CY1441" s="56"/>
      <c r="CZ1441" s="56"/>
      <c r="DA1441" s="56"/>
      <c r="DB1441" s="56"/>
      <c r="DC1441" s="56"/>
      <c r="DD1441" s="56"/>
      <c r="DE1441" s="56"/>
      <c r="DF1441" s="56"/>
      <c r="DG1441" s="56"/>
      <c r="DH1441" s="56"/>
      <c r="DI1441" s="56"/>
      <c r="DJ1441" s="56"/>
      <c r="DK1441" s="56"/>
      <c r="DL1441" s="56"/>
      <c r="DM1441" s="56"/>
      <c r="DN1441" s="56"/>
      <c r="DO1441" s="56"/>
      <c r="DP1441" s="56"/>
      <c r="DQ1441" s="56"/>
      <c r="DR1441" s="56"/>
      <c r="DS1441" s="56"/>
      <c r="DT1441" s="56"/>
      <c r="DU1441" s="56"/>
      <c r="DV1441" s="56"/>
      <c r="DW1441" s="56"/>
      <c r="DX1441" s="56"/>
      <c r="DY1441" s="56"/>
      <c r="DZ1441" s="56"/>
      <c r="EA1441" s="56"/>
      <c r="EB1441" s="56"/>
      <c r="EC1441" s="56"/>
      <c r="ED1441" s="56"/>
      <c r="EE1441" s="56"/>
      <c r="EF1441" s="56"/>
      <c r="EG1441" s="56"/>
      <c r="EH1441" s="56"/>
      <c r="EI1441" s="56"/>
      <c r="EJ1441" s="56"/>
      <c r="EK1441" s="56"/>
      <c r="EL1441" s="56"/>
      <c r="EM1441" s="56"/>
      <c r="EN1441" s="56"/>
      <c r="EO1441" s="56"/>
      <c r="EP1441" s="56"/>
      <c r="EQ1441" s="56"/>
      <c r="ER1441" s="56"/>
      <c r="ES1441" s="56"/>
      <c r="ET1441" s="56"/>
      <c r="EU1441" s="56"/>
      <c r="EV1441" s="56"/>
      <c r="EW1441" s="56"/>
      <c r="EX1441" s="56"/>
      <c r="EY1441" s="56"/>
      <c r="EZ1441" s="56"/>
      <c r="FA1441" s="56"/>
      <c r="FB1441" s="56"/>
      <c r="FC1441" s="56"/>
      <c r="FD1441" s="56"/>
      <c r="FE1441" s="56"/>
      <c r="FF1441" s="56"/>
      <c r="FG1441" s="56"/>
      <c r="FH1441" s="56"/>
      <c r="FI1441" s="56"/>
      <c r="FJ1441" s="56"/>
      <c r="FK1441" s="56"/>
      <c r="FL1441" s="56"/>
      <c r="FM1441" s="56"/>
      <c r="FN1441" s="56"/>
      <c r="FO1441" s="56"/>
      <c r="FP1441" s="56"/>
      <c r="FQ1441" s="56"/>
      <c r="FR1441" s="56"/>
      <c r="FS1441" s="56"/>
      <c r="FT1441" s="56"/>
      <c r="FU1441" s="56"/>
      <c r="FV1441" s="56"/>
      <c r="FW1441" s="56"/>
      <c r="FX1441" s="56"/>
      <c r="FY1441" s="56"/>
      <c r="FZ1441" s="56"/>
      <c r="GA1441" s="56"/>
      <c r="GB1441" s="56"/>
      <c r="GC1441" s="56"/>
      <c r="GD1441" s="56"/>
      <c r="GE1441" s="56"/>
      <c r="GF1441" s="56"/>
      <c r="GG1441" s="56"/>
      <c r="GH1441" s="56"/>
      <c r="GI1441" s="56"/>
      <c r="GJ1441" s="56"/>
      <c r="GK1441" s="56"/>
      <c r="GL1441" s="56"/>
      <c r="GM1441" s="56"/>
      <c r="GN1441" s="56"/>
      <c r="GO1441" s="56"/>
      <c r="GP1441" s="56"/>
      <c r="GQ1441" s="56"/>
      <c r="GR1441" s="56"/>
      <c r="GS1441" s="56"/>
      <c r="GT1441" s="56"/>
      <c r="GU1441" s="56"/>
      <c r="GV1441" s="56"/>
      <c r="GW1441" s="56"/>
      <c r="GX1441" s="56"/>
      <c r="GY1441" s="56"/>
      <c r="GZ1441" s="56"/>
      <c r="HA1441" s="56"/>
      <c r="HB1441" s="56"/>
      <c r="HC1441" s="56"/>
      <c r="HD1441" s="56"/>
      <c r="HE1441" s="56"/>
      <c r="HF1441" s="56"/>
      <c r="HG1441" s="56"/>
      <c r="HH1441" s="56"/>
      <c r="HI1441" s="56"/>
      <c r="HJ1441" s="56"/>
      <c r="HK1441" s="56"/>
      <c r="HL1441" s="56"/>
      <c r="HM1441" s="56"/>
    </row>
    <row r="1442" spans="2:221" x14ac:dyDescent="0.25">
      <c r="B1442" s="56"/>
      <c r="C1442" s="56"/>
      <c r="D1442" s="56"/>
      <c r="E1442" s="56"/>
      <c r="F1442" s="56"/>
      <c r="G1442" s="56"/>
      <c r="H1442" s="56"/>
      <c r="I1442" s="56"/>
      <c r="J1442" s="56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/>
      <c r="BF1442" s="56"/>
      <c r="BG1442" s="56"/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  <c r="BU1442" s="56"/>
      <c r="BV1442" s="56"/>
      <c r="BW1442" s="56"/>
      <c r="BX1442" s="56"/>
      <c r="BY1442" s="56"/>
      <c r="BZ1442" s="56"/>
      <c r="CA1442" s="56"/>
      <c r="CB1442" s="56"/>
      <c r="CC1442" s="56"/>
      <c r="CD1442" s="56"/>
      <c r="CE1442" s="56"/>
      <c r="CF1442" s="56"/>
      <c r="CG1442" s="56"/>
      <c r="CH1442" s="56"/>
      <c r="CI1442" s="56"/>
      <c r="CJ1442" s="56"/>
      <c r="CK1442" s="56"/>
      <c r="CL1442" s="56"/>
      <c r="CM1442" s="56"/>
      <c r="CN1442" s="56"/>
      <c r="CO1442" s="56"/>
      <c r="CP1442" s="56"/>
      <c r="CQ1442" s="56"/>
      <c r="CR1442" s="56"/>
      <c r="CS1442" s="56"/>
      <c r="CT1442" s="56"/>
      <c r="CU1442" s="56"/>
      <c r="CV1442" s="56"/>
      <c r="CW1442" s="56"/>
      <c r="CX1442" s="56"/>
      <c r="CY1442" s="56"/>
      <c r="CZ1442" s="56"/>
      <c r="DA1442" s="56"/>
      <c r="DB1442" s="56"/>
      <c r="DC1442" s="56"/>
      <c r="DD1442" s="56"/>
      <c r="DE1442" s="56"/>
      <c r="DF1442" s="56"/>
      <c r="DG1442" s="56"/>
      <c r="DH1442" s="56"/>
      <c r="DI1442" s="56"/>
      <c r="DJ1442" s="56"/>
      <c r="DK1442" s="56"/>
      <c r="DL1442" s="56"/>
      <c r="DM1442" s="56"/>
      <c r="DN1442" s="56"/>
      <c r="DO1442" s="56"/>
      <c r="DP1442" s="56"/>
      <c r="DQ1442" s="56"/>
      <c r="DR1442" s="56"/>
      <c r="DS1442" s="56"/>
      <c r="DT1442" s="56"/>
      <c r="DU1442" s="56"/>
      <c r="DV1442" s="56"/>
      <c r="DW1442" s="56"/>
      <c r="DX1442" s="56"/>
      <c r="DY1442" s="56"/>
      <c r="DZ1442" s="56"/>
      <c r="EA1442" s="56"/>
      <c r="EB1442" s="56"/>
      <c r="EC1442" s="56"/>
      <c r="ED1442" s="56"/>
      <c r="EE1442" s="56"/>
      <c r="EF1442" s="56"/>
      <c r="EG1442" s="56"/>
      <c r="EH1442" s="56"/>
      <c r="EI1442" s="56"/>
      <c r="EJ1442" s="56"/>
      <c r="EK1442" s="56"/>
      <c r="EL1442" s="56"/>
      <c r="EM1442" s="56"/>
      <c r="EN1442" s="56"/>
      <c r="EO1442" s="56"/>
      <c r="EP1442" s="56"/>
      <c r="EQ1442" s="56"/>
      <c r="ER1442" s="56"/>
      <c r="ES1442" s="56"/>
      <c r="ET1442" s="56"/>
      <c r="EU1442" s="56"/>
      <c r="EV1442" s="56"/>
      <c r="EW1442" s="56"/>
      <c r="EX1442" s="56"/>
      <c r="EY1442" s="56"/>
      <c r="EZ1442" s="56"/>
      <c r="FA1442" s="56"/>
      <c r="FB1442" s="56"/>
      <c r="FC1442" s="56"/>
      <c r="FD1442" s="56"/>
      <c r="FE1442" s="56"/>
      <c r="FF1442" s="56"/>
      <c r="FG1442" s="56"/>
      <c r="FH1442" s="56"/>
      <c r="FI1442" s="56"/>
      <c r="FJ1442" s="56"/>
      <c r="FK1442" s="56"/>
      <c r="FL1442" s="56"/>
      <c r="FM1442" s="56"/>
      <c r="FN1442" s="56"/>
      <c r="FO1442" s="56"/>
      <c r="FP1442" s="56"/>
      <c r="FQ1442" s="56"/>
      <c r="FR1442" s="56"/>
      <c r="FS1442" s="56"/>
      <c r="FT1442" s="56"/>
      <c r="FU1442" s="56"/>
      <c r="FV1442" s="56"/>
      <c r="FW1442" s="56"/>
      <c r="FX1442" s="56"/>
      <c r="FY1442" s="56"/>
      <c r="FZ1442" s="56"/>
      <c r="GA1442" s="56"/>
      <c r="GB1442" s="56"/>
      <c r="GC1442" s="56"/>
      <c r="GD1442" s="56"/>
      <c r="GE1442" s="56"/>
      <c r="GF1442" s="56"/>
      <c r="GG1442" s="56"/>
      <c r="GH1442" s="56"/>
      <c r="GI1442" s="56"/>
      <c r="GJ1442" s="56"/>
      <c r="GK1442" s="56"/>
      <c r="GL1442" s="56"/>
      <c r="GM1442" s="56"/>
      <c r="GN1442" s="56"/>
      <c r="GO1442" s="56"/>
      <c r="GP1442" s="56"/>
      <c r="GQ1442" s="56"/>
      <c r="GR1442" s="56"/>
      <c r="GS1442" s="56"/>
      <c r="GT1442" s="56"/>
      <c r="GU1442" s="56"/>
      <c r="GV1442" s="56"/>
      <c r="GW1442" s="56"/>
      <c r="GX1442" s="56"/>
      <c r="GY1442" s="56"/>
      <c r="GZ1442" s="56"/>
      <c r="HA1442" s="56"/>
      <c r="HB1442" s="56"/>
      <c r="HC1442" s="56"/>
      <c r="HD1442" s="56"/>
      <c r="HE1442" s="56"/>
      <c r="HF1442" s="56"/>
      <c r="HG1442" s="56"/>
      <c r="HH1442" s="56"/>
      <c r="HI1442" s="56"/>
      <c r="HJ1442" s="56"/>
      <c r="HK1442" s="56"/>
      <c r="HL1442" s="56"/>
      <c r="HM1442" s="56"/>
    </row>
    <row r="1443" spans="2:221" x14ac:dyDescent="0.25">
      <c r="B1443" s="56"/>
      <c r="C1443" s="56"/>
      <c r="D1443" s="56"/>
      <c r="E1443" s="56"/>
      <c r="F1443" s="56"/>
      <c r="G1443" s="56"/>
      <c r="H1443" s="56"/>
      <c r="I1443" s="56"/>
      <c r="J1443" s="56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/>
      <c r="BF1443" s="56"/>
      <c r="BG1443" s="56"/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  <c r="BU1443" s="56"/>
      <c r="BV1443" s="56"/>
      <c r="BW1443" s="56"/>
      <c r="BX1443" s="56"/>
      <c r="BY1443" s="56"/>
      <c r="BZ1443" s="56"/>
      <c r="CA1443" s="56"/>
      <c r="CB1443" s="56"/>
      <c r="CC1443" s="56"/>
      <c r="CD1443" s="56"/>
      <c r="CE1443" s="56"/>
      <c r="CF1443" s="56"/>
      <c r="CG1443" s="56"/>
      <c r="CH1443" s="56"/>
      <c r="CI1443" s="56"/>
      <c r="CJ1443" s="56"/>
      <c r="CK1443" s="56"/>
      <c r="CL1443" s="56"/>
      <c r="CM1443" s="56"/>
      <c r="CN1443" s="56"/>
      <c r="CO1443" s="56"/>
      <c r="CP1443" s="56"/>
      <c r="CQ1443" s="56"/>
      <c r="CR1443" s="56"/>
      <c r="CS1443" s="56"/>
      <c r="CT1443" s="56"/>
      <c r="CU1443" s="56"/>
      <c r="CV1443" s="56"/>
      <c r="CW1443" s="56"/>
      <c r="CX1443" s="56"/>
      <c r="CY1443" s="56"/>
      <c r="CZ1443" s="56"/>
      <c r="DA1443" s="56"/>
      <c r="DB1443" s="56"/>
      <c r="DC1443" s="56"/>
      <c r="DD1443" s="56"/>
      <c r="DE1443" s="56"/>
      <c r="DF1443" s="56"/>
      <c r="DG1443" s="56"/>
      <c r="DH1443" s="56"/>
      <c r="DI1443" s="56"/>
      <c r="DJ1443" s="56"/>
      <c r="DK1443" s="56"/>
      <c r="DL1443" s="56"/>
      <c r="DM1443" s="56"/>
      <c r="DN1443" s="56"/>
      <c r="DO1443" s="56"/>
      <c r="DP1443" s="56"/>
      <c r="DQ1443" s="56"/>
      <c r="DR1443" s="56"/>
      <c r="DS1443" s="56"/>
      <c r="DT1443" s="56"/>
      <c r="DU1443" s="56"/>
      <c r="DV1443" s="56"/>
      <c r="DW1443" s="56"/>
      <c r="DX1443" s="56"/>
      <c r="DY1443" s="56"/>
      <c r="DZ1443" s="56"/>
      <c r="EA1443" s="56"/>
      <c r="EB1443" s="56"/>
      <c r="EC1443" s="56"/>
      <c r="ED1443" s="56"/>
      <c r="EE1443" s="56"/>
      <c r="EF1443" s="56"/>
      <c r="EG1443" s="56"/>
      <c r="EH1443" s="56"/>
      <c r="EI1443" s="56"/>
      <c r="EJ1443" s="56"/>
      <c r="EK1443" s="56"/>
      <c r="EL1443" s="56"/>
      <c r="EM1443" s="56"/>
      <c r="EN1443" s="56"/>
      <c r="EO1443" s="56"/>
      <c r="EP1443" s="56"/>
      <c r="EQ1443" s="56"/>
      <c r="ER1443" s="56"/>
      <c r="ES1443" s="56"/>
      <c r="ET1443" s="56"/>
      <c r="EU1443" s="56"/>
      <c r="EV1443" s="56"/>
      <c r="EW1443" s="56"/>
      <c r="EX1443" s="56"/>
      <c r="EY1443" s="56"/>
      <c r="EZ1443" s="56"/>
      <c r="FA1443" s="56"/>
      <c r="FB1443" s="56"/>
      <c r="FC1443" s="56"/>
      <c r="FD1443" s="56"/>
      <c r="FE1443" s="56"/>
      <c r="FF1443" s="56"/>
      <c r="FG1443" s="56"/>
      <c r="FH1443" s="56"/>
      <c r="FI1443" s="56"/>
      <c r="FJ1443" s="56"/>
      <c r="FK1443" s="56"/>
      <c r="FL1443" s="56"/>
      <c r="FM1443" s="56"/>
      <c r="FN1443" s="56"/>
      <c r="FO1443" s="56"/>
      <c r="FP1443" s="56"/>
      <c r="FQ1443" s="56"/>
      <c r="FR1443" s="56"/>
      <c r="FS1443" s="56"/>
      <c r="FT1443" s="56"/>
      <c r="FU1443" s="56"/>
      <c r="FV1443" s="56"/>
      <c r="FW1443" s="56"/>
      <c r="FX1443" s="56"/>
      <c r="FY1443" s="56"/>
      <c r="FZ1443" s="56"/>
      <c r="GA1443" s="56"/>
      <c r="GB1443" s="56"/>
      <c r="GC1443" s="56"/>
      <c r="GD1443" s="56"/>
      <c r="GE1443" s="56"/>
      <c r="GF1443" s="56"/>
      <c r="GG1443" s="56"/>
      <c r="GH1443" s="56"/>
      <c r="GI1443" s="56"/>
      <c r="GJ1443" s="56"/>
      <c r="GK1443" s="56"/>
      <c r="GL1443" s="56"/>
      <c r="GM1443" s="56"/>
      <c r="GN1443" s="56"/>
      <c r="GO1443" s="56"/>
      <c r="GP1443" s="56"/>
      <c r="GQ1443" s="56"/>
      <c r="GR1443" s="56"/>
      <c r="GS1443" s="56"/>
      <c r="GT1443" s="56"/>
      <c r="GU1443" s="56"/>
      <c r="GV1443" s="56"/>
      <c r="GW1443" s="56"/>
      <c r="GX1443" s="56"/>
      <c r="GY1443" s="56"/>
      <c r="GZ1443" s="56"/>
      <c r="HA1443" s="56"/>
      <c r="HB1443" s="56"/>
      <c r="HC1443" s="56"/>
      <c r="HD1443" s="56"/>
      <c r="HE1443" s="56"/>
      <c r="HF1443" s="56"/>
      <c r="HG1443" s="56"/>
      <c r="HH1443" s="56"/>
      <c r="HI1443" s="56"/>
      <c r="HJ1443" s="56"/>
      <c r="HK1443" s="56"/>
      <c r="HL1443" s="56"/>
      <c r="HM1443" s="56"/>
    </row>
    <row r="1444" spans="2:221" x14ac:dyDescent="0.25">
      <c r="B1444" s="56"/>
      <c r="C1444" s="56"/>
      <c r="D1444" s="56"/>
      <c r="E1444" s="56"/>
      <c r="F1444" s="56"/>
      <c r="G1444" s="56"/>
      <c r="H1444" s="56"/>
      <c r="I1444" s="56"/>
      <c r="J1444" s="56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/>
      <c r="BF1444" s="56"/>
      <c r="BG1444" s="56"/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  <c r="BU1444" s="56"/>
      <c r="BV1444" s="56"/>
      <c r="BW1444" s="56"/>
      <c r="BX1444" s="56"/>
      <c r="BY1444" s="56"/>
      <c r="BZ1444" s="56"/>
      <c r="CA1444" s="56"/>
      <c r="CB1444" s="56"/>
      <c r="CC1444" s="56"/>
      <c r="CD1444" s="56"/>
      <c r="CE1444" s="56"/>
      <c r="CF1444" s="56"/>
      <c r="CG1444" s="56"/>
      <c r="CH1444" s="56"/>
      <c r="CI1444" s="56"/>
      <c r="CJ1444" s="56"/>
      <c r="CK1444" s="56"/>
      <c r="CL1444" s="56"/>
      <c r="CM1444" s="56"/>
      <c r="CN1444" s="56"/>
      <c r="CO1444" s="56"/>
      <c r="CP1444" s="56"/>
      <c r="CQ1444" s="56"/>
      <c r="CR1444" s="56"/>
      <c r="CS1444" s="56"/>
      <c r="CT1444" s="56"/>
      <c r="CU1444" s="56"/>
      <c r="CV1444" s="56"/>
      <c r="CW1444" s="56"/>
      <c r="CX1444" s="56"/>
      <c r="CY1444" s="56"/>
      <c r="CZ1444" s="56"/>
      <c r="DA1444" s="56"/>
      <c r="DB1444" s="56"/>
      <c r="DC1444" s="56"/>
      <c r="DD1444" s="56"/>
      <c r="DE1444" s="56"/>
      <c r="DF1444" s="56"/>
      <c r="DG1444" s="56"/>
      <c r="DH1444" s="56"/>
      <c r="DI1444" s="56"/>
      <c r="DJ1444" s="56"/>
      <c r="DK1444" s="56"/>
      <c r="DL1444" s="56"/>
      <c r="DM1444" s="56"/>
      <c r="DN1444" s="56"/>
      <c r="DO1444" s="56"/>
      <c r="DP1444" s="56"/>
      <c r="DQ1444" s="56"/>
      <c r="DR1444" s="56"/>
      <c r="DS1444" s="56"/>
      <c r="DT1444" s="56"/>
      <c r="DU1444" s="56"/>
      <c r="DV1444" s="56"/>
      <c r="DW1444" s="56"/>
      <c r="DX1444" s="56"/>
      <c r="DY1444" s="56"/>
      <c r="DZ1444" s="56"/>
      <c r="EA1444" s="56"/>
      <c r="EB1444" s="56"/>
      <c r="EC1444" s="56"/>
      <c r="ED1444" s="56"/>
      <c r="EE1444" s="56"/>
      <c r="EF1444" s="56"/>
      <c r="EG1444" s="56"/>
      <c r="EH1444" s="56"/>
      <c r="EI1444" s="56"/>
      <c r="EJ1444" s="56"/>
      <c r="EK1444" s="56"/>
      <c r="EL1444" s="56"/>
      <c r="EM1444" s="56"/>
      <c r="EN1444" s="56"/>
      <c r="EO1444" s="56"/>
      <c r="EP1444" s="56"/>
      <c r="EQ1444" s="56"/>
      <c r="ER1444" s="56"/>
      <c r="ES1444" s="56"/>
      <c r="ET1444" s="56"/>
      <c r="EU1444" s="56"/>
      <c r="EV1444" s="56"/>
      <c r="EW1444" s="56"/>
      <c r="EX1444" s="56"/>
      <c r="EY1444" s="56"/>
      <c r="EZ1444" s="56"/>
      <c r="FA1444" s="56"/>
      <c r="FB1444" s="56"/>
      <c r="FC1444" s="56"/>
      <c r="FD1444" s="56"/>
      <c r="FE1444" s="56"/>
      <c r="FF1444" s="56"/>
      <c r="FG1444" s="56"/>
      <c r="FH1444" s="56"/>
      <c r="FI1444" s="56"/>
      <c r="FJ1444" s="56"/>
      <c r="FK1444" s="56"/>
      <c r="FL1444" s="56"/>
      <c r="FM1444" s="56"/>
      <c r="FN1444" s="56"/>
      <c r="FO1444" s="56"/>
      <c r="FP1444" s="56"/>
      <c r="FQ1444" s="56"/>
      <c r="FR1444" s="56"/>
      <c r="FS1444" s="56"/>
      <c r="FT1444" s="56"/>
      <c r="FU1444" s="56"/>
      <c r="FV1444" s="56"/>
      <c r="FW1444" s="56"/>
      <c r="FX1444" s="56"/>
      <c r="FY1444" s="56"/>
      <c r="FZ1444" s="56"/>
      <c r="GA1444" s="56"/>
      <c r="GB1444" s="56"/>
      <c r="GC1444" s="56"/>
      <c r="GD1444" s="56"/>
      <c r="GE1444" s="56"/>
      <c r="GF1444" s="56"/>
      <c r="GG1444" s="56"/>
      <c r="GH1444" s="56"/>
      <c r="GI1444" s="56"/>
      <c r="GJ1444" s="56"/>
      <c r="GK1444" s="56"/>
      <c r="GL1444" s="56"/>
      <c r="GM1444" s="56"/>
      <c r="GN1444" s="56"/>
      <c r="GO1444" s="56"/>
      <c r="GP1444" s="56"/>
      <c r="GQ1444" s="56"/>
      <c r="GR1444" s="56"/>
      <c r="GS1444" s="56"/>
      <c r="GT1444" s="56"/>
      <c r="GU1444" s="56"/>
      <c r="GV1444" s="56"/>
      <c r="GW1444" s="56"/>
      <c r="GX1444" s="56"/>
      <c r="GY1444" s="56"/>
      <c r="GZ1444" s="56"/>
      <c r="HA1444" s="56"/>
      <c r="HB1444" s="56"/>
      <c r="HC1444" s="56"/>
      <c r="HD1444" s="56"/>
      <c r="HE1444" s="56"/>
      <c r="HF1444" s="56"/>
      <c r="HG1444" s="56"/>
      <c r="HH1444" s="56"/>
      <c r="HI1444" s="56"/>
      <c r="HJ1444" s="56"/>
      <c r="HK1444" s="56"/>
      <c r="HL1444" s="56"/>
      <c r="HM1444" s="56"/>
    </row>
    <row r="1445" spans="2:221" x14ac:dyDescent="0.25">
      <c r="B1445" s="56"/>
      <c r="C1445" s="56"/>
      <c r="D1445" s="56"/>
      <c r="E1445" s="56"/>
      <c r="F1445" s="56"/>
      <c r="G1445" s="56"/>
      <c r="H1445" s="56"/>
      <c r="I1445" s="56"/>
      <c r="J1445" s="56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/>
      <c r="BF1445" s="56"/>
      <c r="BG1445" s="56"/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  <c r="BU1445" s="56"/>
      <c r="BV1445" s="56"/>
      <c r="BW1445" s="56"/>
      <c r="BX1445" s="56"/>
      <c r="BY1445" s="56"/>
      <c r="BZ1445" s="56"/>
      <c r="CA1445" s="56"/>
      <c r="CB1445" s="56"/>
      <c r="CC1445" s="56"/>
      <c r="CD1445" s="56"/>
      <c r="CE1445" s="56"/>
      <c r="CF1445" s="56"/>
      <c r="CG1445" s="56"/>
      <c r="CH1445" s="56"/>
      <c r="CI1445" s="56"/>
      <c r="CJ1445" s="56"/>
      <c r="CK1445" s="56"/>
      <c r="CL1445" s="56"/>
      <c r="CM1445" s="56"/>
      <c r="CN1445" s="56"/>
      <c r="CO1445" s="56"/>
      <c r="CP1445" s="56"/>
      <c r="CQ1445" s="56"/>
      <c r="CR1445" s="56"/>
      <c r="CS1445" s="56"/>
      <c r="CT1445" s="56"/>
      <c r="CU1445" s="56"/>
      <c r="CV1445" s="56"/>
      <c r="CW1445" s="56"/>
      <c r="CX1445" s="56"/>
      <c r="CY1445" s="56"/>
      <c r="CZ1445" s="56"/>
      <c r="DA1445" s="56"/>
      <c r="DB1445" s="56"/>
      <c r="DC1445" s="56"/>
      <c r="DD1445" s="56"/>
      <c r="DE1445" s="56"/>
      <c r="DF1445" s="56"/>
      <c r="DG1445" s="56"/>
      <c r="DH1445" s="56"/>
      <c r="DI1445" s="56"/>
      <c r="DJ1445" s="56"/>
      <c r="DK1445" s="56"/>
      <c r="DL1445" s="56"/>
      <c r="DM1445" s="56"/>
      <c r="DN1445" s="56"/>
      <c r="DO1445" s="56"/>
      <c r="DP1445" s="56"/>
      <c r="DQ1445" s="56"/>
      <c r="DR1445" s="56"/>
      <c r="DS1445" s="56"/>
      <c r="DT1445" s="56"/>
      <c r="DU1445" s="56"/>
      <c r="DV1445" s="56"/>
      <c r="DW1445" s="56"/>
      <c r="DX1445" s="56"/>
      <c r="DY1445" s="56"/>
      <c r="DZ1445" s="56"/>
      <c r="EA1445" s="56"/>
      <c r="EB1445" s="56"/>
      <c r="EC1445" s="56"/>
      <c r="ED1445" s="56"/>
      <c r="EE1445" s="56"/>
      <c r="EF1445" s="56"/>
      <c r="EG1445" s="56"/>
      <c r="EH1445" s="56"/>
      <c r="EI1445" s="56"/>
      <c r="EJ1445" s="56"/>
      <c r="EK1445" s="56"/>
      <c r="EL1445" s="56"/>
      <c r="EM1445" s="56"/>
      <c r="EN1445" s="56"/>
      <c r="EO1445" s="56"/>
      <c r="EP1445" s="56"/>
      <c r="EQ1445" s="56"/>
      <c r="ER1445" s="56"/>
      <c r="ES1445" s="56"/>
      <c r="ET1445" s="56"/>
      <c r="EU1445" s="56"/>
      <c r="EV1445" s="56"/>
      <c r="EW1445" s="56"/>
      <c r="EX1445" s="56"/>
      <c r="EY1445" s="56"/>
      <c r="EZ1445" s="56"/>
      <c r="FA1445" s="56"/>
      <c r="FB1445" s="56"/>
      <c r="FC1445" s="56"/>
      <c r="FD1445" s="56"/>
      <c r="FE1445" s="56"/>
      <c r="FF1445" s="56"/>
      <c r="FG1445" s="56"/>
      <c r="FH1445" s="56"/>
      <c r="FI1445" s="56"/>
      <c r="FJ1445" s="56"/>
      <c r="FK1445" s="56"/>
      <c r="FL1445" s="56"/>
      <c r="FM1445" s="56"/>
      <c r="FN1445" s="56"/>
      <c r="FO1445" s="56"/>
      <c r="FP1445" s="56"/>
      <c r="FQ1445" s="56"/>
      <c r="FR1445" s="56"/>
      <c r="FS1445" s="56"/>
      <c r="FT1445" s="56"/>
      <c r="FU1445" s="56"/>
      <c r="FV1445" s="56"/>
      <c r="FW1445" s="56"/>
      <c r="FX1445" s="56"/>
      <c r="FY1445" s="56"/>
      <c r="FZ1445" s="56"/>
      <c r="GA1445" s="56"/>
      <c r="GB1445" s="56"/>
      <c r="GC1445" s="56"/>
      <c r="GD1445" s="56"/>
      <c r="GE1445" s="56"/>
      <c r="GF1445" s="56"/>
      <c r="GG1445" s="56"/>
      <c r="GH1445" s="56"/>
      <c r="GI1445" s="56"/>
      <c r="GJ1445" s="56"/>
      <c r="GK1445" s="56"/>
      <c r="GL1445" s="56"/>
      <c r="GM1445" s="56"/>
      <c r="GN1445" s="56"/>
      <c r="GO1445" s="56"/>
      <c r="GP1445" s="56"/>
      <c r="GQ1445" s="56"/>
      <c r="GR1445" s="56"/>
      <c r="GS1445" s="56"/>
      <c r="GT1445" s="56"/>
      <c r="GU1445" s="56"/>
      <c r="GV1445" s="56"/>
      <c r="GW1445" s="56"/>
      <c r="GX1445" s="56"/>
      <c r="GY1445" s="56"/>
      <c r="GZ1445" s="56"/>
      <c r="HA1445" s="56"/>
      <c r="HB1445" s="56"/>
      <c r="HC1445" s="56"/>
      <c r="HD1445" s="56"/>
      <c r="HE1445" s="56"/>
      <c r="HF1445" s="56"/>
      <c r="HG1445" s="56"/>
      <c r="HH1445" s="56"/>
      <c r="HI1445" s="56"/>
      <c r="HJ1445" s="56"/>
      <c r="HK1445" s="56"/>
      <c r="HL1445" s="56"/>
      <c r="HM1445" s="56"/>
    </row>
    <row r="1446" spans="2:221" x14ac:dyDescent="0.25">
      <c r="B1446" s="56"/>
      <c r="C1446" s="56"/>
      <c r="D1446" s="56"/>
      <c r="E1446" s="56"/>
      <c r="F1446" s="56"/>
      <c r="G1446" s="56"/>
      <c r="H1446" s="56"/>
      <c r="I1446" s="56"/>
      <c r="J1446" s="56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  <c r="AY1446" s="56"/>
      <c r="AZ1446" s="56"/>
      <c r="BA1446" s="56"/>
      <c r="BB1446" s="56"/>
      <c r="BC1446" s="56"/>
      <c r="BD1446" s="56"/>
      <c r="BE1446" s="56"/>
      <c r="BF1446" s="56"/>
      <c r="BG1446" s="56"/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56"/>
      <c r="BS1446" s="56"/>
      <c r="BT1446" s="56"/>
      <c r="BU1446" s="56"/>
      <c r="BV1446" s="56"/>
      <c r="BW1446" s="56"/>
      <c r="BX1446" s="56"/>
      <c r="BY1446" s="56"/>
      <c r="BZ1446" s="56"/>
      <c r="CA1446" s="56"/>
      <c r="CB1446" s="56"/>
      <c r="CC1446" s="56"/>
      <c r="CD1446" s="56"/>
      <c r="CE1446" s="56"/>
      <c r="CF1446" s="56"/>
      <c r="CG1446" s="56"/>
      <c r="CH1446" s="56"/>
      <c r="CI1446" s="56"/>
      <c r="CJ1446" s="56"/>
      <c r="CK1446" s="56"/>
      <c r="CL1446" s="56"/>
      <c r="CM1446" s="56"/>
      <c r="CN1446" s="56"/>
      <c r="CO1446" s="56"/>
      <c r="CP1446" s="56"/>
      <c r="CQ1446" s="56"/>
      <c r="CR1446" s="56"/>
      <c r="CS1446" s="56"/>
      <c r="CT1446" s="56"/>
      <c r="CU1446" s="56"/>
      <c r="CV1446" s="56"/>
      <c r="CW1446" s="56"/>
      <c r="CX1446" s="56"/>
      <c r="CY1446" s="56"/>
      <c r="CZ1446" s="56"/>
      <c r="DA1446" s="56"/>
      <c r="DB1446" s="56"/>
      <c r="DC1446" s="56"/>
      <c r="DD1446" s="56"/>
      <c r="DE1446" s="56"/>
      <c r="DF1446" s="56"/>
      <c r="DG1446" s="56"/>
      <c r="DH1446" s="56"/>
      <c r="DI1446" s="56"/>
      <c r="DJ1446" s="56"/>
      <c r="DK1446" s="56"/>
      <c r="DL1446" s="56"/>
      <c r="DM1446" s="56"/>
      <c r="DN1446" s="56"/>
      <c r="DO1446" s="56"/>
      <c r="DP1446" s="56"/>
      <c r="DQ1446" s="56"/>
      <c r="DR1446" s="56"/>
      <c r="DS1446" s="56"/>
      <c r="DT1446" s="56"/>
      <c r="DU1446" s="56"/>
      <c r="DV1446" s="56"/>
      <c r="DW1446" s="56"/>
      <c r="DX1446" s="56"/>
      <c r="DY1446" s="56"/>
      <c r="DZ1446" s="56"/>
      <c r="EA1446" s="56"/>
      <c r="EB1446" s="56"/>
      <c r="EC1446" s="56"/>
      <c r="ED1446" s="56"/>
      <c r="EE1446" s="56"/>
      <c r="EF1446" s="56"/>
      <c r="EG1446" s="56"/>
      <c r="EH1446" s="56"/>
      <c r="EI1446" s="56"/>
      <c r="EJ1446" s="56"/>
      <c r="EK1446" s="56"/>
      <c r="EL1446" s="56"/>
      <c r="EM1446" s="56"/>
      <c r="EN1446" s="56"/>
      <c r="EO1446" s="56"/>
      <c r="EP1446" s="56"/>
      <c r="EQ1446" s="56"/>
      <c r="ER1446" s="56"/>
      <c r="ES1446" s="56"/>
      <c r="ET1446" s="56"/>
      <c r="EU1446" s="56"/>
      <c r="EV1446" s="56"/>
      <c r="EW1446" s="56"/>
      <c r="EX1446" s="56"/>
      <c r="EY1446" s="56"/>
      <c r="EZ1446" s="56"/>
      <c r="FA1446" s="56"/>
      <c r="FB1446" s="56"/>
      <c r="FC1446" s="56"/>
      <c r="FD1446" s="56"/>
      <c r="FE1446" s="56"/>
      <c r="FF1446" s="56"/>
      <c r="FG1446" s="56"/>
      <c r="FH1446" s="56"/>
      <c r="FI1446" s="56"/>
      <c r="FJ1446" s="56"/>
      <c r="FK1446" s="56"/>
      <c r="FL1446" s="56"/>
      <c r="FM1446" s="56"/>
      <c r="FN1446" s="56"/>
      <c r="FO1446" s="56"/>
      <c r="FP1446" s="56"/>
      <c r="FQ1446" s="56"/>
      <c r="FR1446" s="56"/>
      <c r="FS1446" s="56"/>
      <c r="FT1446" s="56"/>
      <c r="FU1446" s="56"/>
      <c r="FV1446" s="56"/>
      <c r="FW1446" s="56"/>
      <c r="FX1446" s="56"/>
      <c r="FY1446" s="56"/>
      <c r="FZ1446" s="56"/>
      <c r="GA1446" s="56"/>
      <c r="GB1446" s="56"/>
      <c r="GC1446" s="56"/>
      <c r="GD1446" s="56"/>
      <c r="GE1446" s="56"/>
      <c r="GF1446" s="56"/>
      <c r="GG1446" s="56"/>
      <c r="GH1446" s="56"/>
      <c r="GI1446" s="56"/>
      <c r="GJ1446" s="56"/>
      <c r="GK1446" s="56"/>
      <c r="GL1446" s="56"/>
      <c r="GM1446" s="56"/>
      <c r="GN1446" s="56"/>
      <c r="GO1446" s="56"/>
      <c r="GP1446" s="56"/>
      <c r="GQ1446" s="56"/>
      <c r="GR1446" s="56"/>
      <c r="GS1446" s="56"/>
      <c r="GT1446" s="56"/>
      <c r="GU1446" s="56"/>
      <c r="GV1446" s="56"/>
      <c r="GW1446" s="56"/>
      <c r="GX1446" s="56"/>
      <c r="GY1446" s="56"/>
      <c r="GZ1446" s="56"/>
      <c r="HA1446" s="56"/>
      <c r="HB1446" s="56"/>
      <c r="HC1446" s="56"/>
      <c r="HD1446" s="56"/>
      <c r="HE1446" s="56"/>
      <c r="HF1446" s="56"/>
      <c r="HG1446" s="56"/>
      <c r="HH1446" s="56"/>
      <c r="HI1446" s="56"/>
      <c r="HJ1446" s="56"/>
      <c r="HK1446" s="56"/>
      <c r="HL1446" s="56"/>
      <c r="HM1446" s="56"/>
    </row>
    <row r="1447" spans="2:221" x14ac:dyDescent="0.25">
      <c r="B1447" s="56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  <c r="AY1447" s="56"/>
      <c r="AZ1447" s="56"/>
      <c r="BA1447" s="56"/>
      <c r="BB1447" s="56"/>
      <c r="BC1447" s="56"/>
      <c r="BD1447" s="56"/>
      <c r="BE1447" s="56"/>
      <c r="BF1447" s="56"/>
      <c r="BG1447" s="56"/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56"/>
      <c r="BS1447" s="56"/>
      <c r="BT1447" s="56"/>
      <c r="BU1447" s="56"/>
      <c r="BV1447" s="56"/>
      <c r="BW1447" s="56"/>
      <c r="BX1447" s="56"/>
      <c r="BY1447" s="56"/>
      <c r="BZ1447" s="56"/>
      <c r="CA1447" s="56"/>
      <c r="CB1447" s="56"/>
      <c r="CC1447" s="56"/>
      <c r="CD1447" s="56"/>
      <c r="CE1447" s="56"/>
      <c r="CF1447" s="56"/>
      <c r="CG1447" s="56"/>
      <c r="CH1447" s="56"/>
      <c r="CI1447" s="56"/>
      <c r="CJ1447" s="56"/>
      <c r="CK1447" s="56"/>
      <c r="CL1447" s="56"/>
      <c r="CM1447" s="56"/>
      <c r="CN1447" s="56"/>
      <c r="CO1447" s="56"/>
      <c r="CP1447" s="56"/>
      <c r="CQ1447" s="56"/>
      <c r="CR1447" s="56"/>
      <c r="CS1447" s="56"/>
      <c r="CT1447" s="56"/>
      <c r="CU1447" s="56"/>
      <c r="CV1447" s="56"/>
      <c r="CW1447" s="56"/>
      <c r="CX1447" s="56"/>
      <c r="CY1447" s="56"/>
      <c r="CZ1447" s="56"/>
      <c r="DA1447" s="56"/>
      <c r="DB1447" s="56"/>
      <c r="DC1447" s="56"/>
      <c r="DD1447" s="56"/>
      <c r="DE1447" s="56"/>
      <c r="DF1447" s="56"/>
      <c r="DG1447" s="56"/>
      <c r="DH1447" s="56"/>
      <c r="DI1447" s="56"/>
      <c r="DJ1447" s="56"/>
      <c r="DK1447" s="56"/>
      <c r="DL1447" s="56"/>
      <c r="DM1447" s="56"/>
      <c r="DN1447" s="56"/>
      <c r="DO1447" s="56"/>
      <c r="DP1447" s="56"/>
      <c r="DQ1447" s="56"/>
      <c r="DR1447" s="56"/>
      <c r="DS1447" s="56"/>
      <c r="DT1447" s="56"/>
      <c r="DU1447" s="56"/>
      <c r="DV1447" s="56"/>
      <c r="DW1447" s="56"/>
      <c r="DX1447" s="56"/>
      <c r="DY1447" s="56"/>
      <c r="DZ1447" s="56"/>
      <c r="EA1447" s="56"/>
      <c r="EB1447" s="56"/>
      <c r="EC1447" s="56"/>
      <c r="ED1447" s="56"/>
      <c r="EE1447" s="56"/>
      <c r="EF1447" s="56"/>
      <c r="EG1447" s="56"/>
      <c r="EH1447" s="56"/>
      <c r="EI1447" s="56"/>
      <c r="EJ1447" s="56"/>
      <c r="EK1447" s="56"/>
      <c r="EL1447" s="56"/>
      <c r="EM1447" s="56"/>
      <c r="EN1447" s="56"/>
      <c r="EO1447" s="56"/>
      <c r="EP1447" s="56"/>
      <c r="EQ1447" s="56"/>
      <c r="ER1447" s="56"/>
      <c r="ES1447" s="56"/>
      <c r="ET1447" s="56"/>
      <c r="EU1447" s="56"/>
      <c r="EV1447" s="56"/>
      <c r="EW1447" s="56"/>
      <c r="EX1447" s="56"/>
      <c r="EY1447" s="56"/>
      <c r="EZ1447" s="56"/>
      <c r="FA1447" s="56"/>
      <c r="FB1447" s="56"/>
      <c r="FC1447" s="56"/>
      <c r="FD1447" s="56"/>
      <c r="FE1447" s="56"/>
      <c r="FF1447" s="56"/>
      <c r="FG1447" s="56"/>
      <c r="FH1447" s="56"/>
      <c r="FI1447" s="56"/>
      <c r="FJ1447" s="56"/>
      <c r="FK1447" s="56"/>
      <c r="FL1447" s="56"/>
      <c r="FM1447" s="56"/>
      <c r="FN1447" s="56"/>
      <c r="FO1447" s="56"/>
      <c r="FP1447" s="56"/>
      <c r="FQ1447" s="56"/>
      <c r="FR1447" s="56"/>
      <c r="FS1447" s="56"/>
      <c r="FT1447" s="56"/>
      <c r="FU1447" s="56"/>
      <c r="FV1447" s="56"/>
      <c r="FW1447" s="56"/>
      <c r="FX1447" s="56"/>
      <c r="FY1447" s="56"/>
      <c r="FZ1447" s="56"/>
      <c r="GA1447" s="56"/>
      <c r="GB1447" s="56"/>
      <c r="GC1447" s="56"/>
      <c r="GD1447" s="56"/>
      <c r="GE1447" s="56"/>
      <c r="GF1447" s="56"/>
      <c r="GG1447" s="56"/>
      <c r="GH1447" s="56"/>
      <c r="GI1447" s="56"/>
      <c r="GJ1447" s="56"/>
      <c r="GK1447" s="56"/>
      <c r="GL1447" s="56"/>
      <c r="GM1447" s="56"/>
      <c r="GN1447" s="56"/>
      <c r="GO1447" s="56"/>
      <c r="GP1447" s="56"/>
      <c r="GQ1447" s="56"/>
      <c r="GR1447" s="56"/>
      <c r="GS1447" s="56"/>
      <c r="GT1447" s="56"/>
      <c r="GU1447" s="56"/>
      <c r="GV1447" s="56"/>
      <c r="GW1447" s="56"/>
      <c r="GX1447" s="56"/>
      <c r="GY1447" s="56"/>
      <c r="GZ1447" s="56"/>
      <c r="HA1447" s="56"/>
      <c r="HB1447" s="56"/>
      <c r="HC1447" s="56"/>
      <c r="HD1447" s="56"/>
      <c r="HE1447" s="56"/>
      <c r="HF1447" s="56"/>
      <c r="HG1447" s="56"/>
      <c r="HH1447" s="56"/>
      <c r="HI1447" s="56"/>
      <c r="HJ1447" s="56"/>
      <c r="HK1447" s="56"/>
      <c r="HL1447" s="56"/>
      <c r="HM1447" s="56"/>
    </row>
    <row r="1448" spans="2:221" x14ac:dyDescent="0.25">
      <c r="B1448" s="56"/>
      <c r="C1448" s="56"/>
      <c r="D1448" s="56"/>
      <c r="E1448" s="56"/>
      <c r="F1448" s="56"/>
      <c r="G1448" s="56"/>
      <c r="H1448" s="56"/>
      <c r="I1448" s="56"/>
      <c r="J1448" s="56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/>
      <c r="BF1448" s="56"/>
      <c r="BG1448" s="56"/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  <c r="BU1448" s="56"/>
      <c r="BV1448" s="56"/>
      <c r="BW1448" s="56"/>
      <c r="BX1448" s="56"/>
      <c r="BY1448" s="56"/>
      <c r="BZ1448" s="56"/>
      <c r="CA1448" s="56"/>
      <c r="CB1448" s="56"/>
      <c r="CC1448" s="56"/>
      <c r="CD1448" s="56"/>
      <c r="CE1448" s="56"/>
      <c r="CF1448" s="56"/>
      <c r="CG1448" s="56"/>
      <c r="CH1448" s="56"/>
      <c r="CI1448" s="56"/>
      <c r="CJ1448" s="56"/>
      <c r="CK1448" s="56"/>
      <c r="CL1448" s="56"/>
      <c r="CM1448" s="56"/>
      <c r="CN1448" s="56"/>
      <c r="CO1448" s="56"/>
      <c r="CP1448" s="56"/>
      <c r="CQ1448" s="56"/>
      <c r="CR1448" s="56"/>
      <c r="CS1448" s="56"/>
      <c r="CT1448" s="56"/>
      <c r="CU1448" s="56"/>
      <c r="CV1448" s="56"/>
      <c r="CW1448" s="56"/>
      <c r="CX1448" s="56"/>
      <c r="CY1448" s="56"/>
      <c r="CZ1448" s="56"/>
      <c r="DA1448" s="56"/>
      <c r="DB1448" s="56"/>
      <c r="DC1448" s="56"/>
      <c r="DD1448" s="56"/>
      <c r="DE1448" s="56"/>
      <c r="DF1448" s="56"/>
      <c r="DG1448" s="56"/>
      <c r="DH1448" s="56"/>
      <c r="DI1448" s="56"/>
      <c r="DJ1448" s="56"/>
      <c r="DK1448" s="56"/>
      <c r="DL1448" s="56"/>
      <c r="DM1448" s="56"/>
      <c r="DN1448" s="56"/>
      <c r="DO1448" s="56"/>
      <c r="DP1448" s="56"/>
      <c r="DQ1448" s="56"/>
      <c r="DR1448" s="56"/>
      <c r="DS1448" s="56"/>
      <c r="DT1448" s="56"/>
      <c r="DU1448" s="56"/>
      <c r="DV1448" s="56"/>
      <c r="DW1448" s="56"/>
      <c r="DX1448" s="56"/>
      <c r="DY1448" s="56"/>
      <c r="DZ1448" s="56"/>
      <c r="EA1448" s="56"/>
      <c r="EB1448" s="56"/>
      <c r="EC1448" s="56"/>
      <c r="ED1448" s="56"/>
      <c r="EE1448" s="56"/>
      <c r="EF1448" s="56"/>
      <c r="EG1448" s="56"/>
      <c r="EH1448" s="56"/>
      <c r="EI1448" s="56"/>
      <c r="EJ1448" s="56"/>
      <c r="EK1448" s="56"/>
      <c r="EL1448" s="56"/>
      <c r="EM1448" s="56"/>
      <c r="EN1448" s="56"/>
      <c r="EO1448" s="56"/>
      <c r="EP1448" s="56"/>
      <c r="EQ1448" s="56"/>
      <c r="ER1448" s="56"/>
      <c r="ES1448" s="56"/>
      <c r="ET1448" s="56"/>
      <c r="EU1448" s="56"/>
      <c r="EV1448" s="56"/>
      <c r="EW1448" s="56"/>
      <c r="EX1448" s="56"/>
      <c r="EY1448" s="56"/>
      <c r="EZ1448" s="56"/>
      <c r="FA1448" s="56"/>
      <c r="FB1448" s="56"/>
      <c r="FC1448" s="56"/>
      <c r="FD1448" s="56"/>
      <c r="FE1448" s="56"/>
      <c r="FF1448" s="56"/>
      <c r="FG1448" s="56"/>
      <c r="FH1448" s="56"/>
      <c r="FI1448" s="56"/>
      <c r="FJ1448" s="56"/>
      <c r="FK1448" s="56"/>
      <c r="FL1448" s="56"/>
      <c r="FM1448" s="56"/>
      <c r="FN1448" s="56"/>
      <c r="FO1448" s="56"/>
      <c r="FP1448" s="56"/>
      <c r="FQ1448" s="56"/>
      <c r="FR1448" s="56"/>
      <c r="FS1448" s="56"/>
      <c r="FT1448" s="56"/>
      <c r="FU1448" s="56"/>
      <c r="FV1448" s="56"/>
      <c r="FW1448" s="56"/>
      <c r="FX1448" s="56"/>
      <c r="FY1448" s="56"/>
      <c r="FZ1448" s="56"/>
      <c r="GA1448" s="56"/>
      <c r="GB1448" s="56"/>
      <c r="GC1448" s="56"/>
      <c r="GD1448" s="56"/>
      <c r="GE1448" s="56"/>
      <c r="GF1448" s="56"/>
      <c r="GG1448" s="56"/>
      <c r="GH1448" s="56"/>
      <c r="GI1448" s="56"/>
      <c r="GJ1448" s="56"/>
      <c r="GK1448" s="56"/>
      <c r="GL1448" s="56"/>
      <c r="GM1448" s="56"/>
      <c r="GN1448" s="56"/>
      <c r="GO1448" s="56"/>
      <c r="GP1448" s="56"/>
      <c r="GQ1448" s="56"/>
      <c r="GR1448" s="56"/>
      <c r="GS1448" s="56"/>
      <c r="GT1448" s="56"/>
      <c r="GU1448" s="56"/>
      <c r="GV1448" s="56"/>
      <c r="GW1448" s="56"/>
      <c r="GX1448" s="56"/>
      <c r="GY1448" s="56"/>
      <c r="GZ1448" s="56"/>
      <c r="HA1448" s="56"/>
      <c r="HB1448" s="56"/>
      <c r="HC1448" s="56"/>
      <c r="HD1448" s="56"/>
      <c r="HE1448" s="56"/>
      <c r="HF1448" s="56"/>
      <c r="HG1448" s="56"/>
      <c r="HH1448" s="56"/>
      <c r="HI1448" s="56"/>
      <c r="HJ1448" s="56"/>
      <c r="HK1448" s="56"/>
      <c r="HL1448" s="56"/>
      <c r="HM1448" s="56"/>
    </row>
    <row r="1449" spans="2:221" x14ac:dyDescent="0.25">
      <c r="B1449" s="56"/>
      <c r="C1449" s="56"/>
      <c r="D1449" s="56"/>
      <c r="E1449" s="56"/>
      <c r="F1449" s="56"/>
      <c r="G1449" s="56"/>
      <c r="H1449" s="56"/>
      <c r="I1449" s="56"/>
      <c r="J1449" s="56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/>
      <c r="BF1449" s="56"/>
      <c r="BG1449" s="56"/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  <c r="BU1449" s="56"/>
      <c r="BV1449" s="56"/>
      <c r="BW1449" s="56"/>
      <c r="BX1449" s="56"/>
      <c r="BY1449" s="56"/>
      <c r="BZ1449" s="56"/>
      <c r="CA1449" s="56"/>
      <c r="CB1449" s="56"/>
      <c r="CC1449" s="56"/>
      <c r="CD1449" s="56"/>
      <c r="CE1449" s="56"/>
      <c r="CF1449" s="56"/>
      <c r="CG1449" s="56"/>
      <c r="CH1449" s="56"/>
      <c r="CI1449" s="56"/>
      <c r="CJ1449" s="56"/>
      <c r="CK1449" s="56"/>
      <c r="CL1449" s="56"/>
      <c r="CM1449" s="56"/>
      <c r="CN1449" s="56"/>
      <c r="CO1449" s="56"/>
      <c r="CP1449" s="56"/>
      <c r="CQ1449" s="56"/>
      <c r="CR1449" s="56"/>
      <c r="CS1449" s="56"/>
      <c r="CT1449" s="56"/>
      <c r="CU1449" s="56"/>
      <c r="CV1449" s="56"/>
      <c r="CW1449" s="56"/>
      <c r="CX1449" s="56"/>
      <c r="CY1449" s="56"/>
      <c r="CZ1449" s="56"/>
      <c r="DA1449" s="56"/>
      <c r="DB1449" s="56"/>
      <c r="DC1449" s="56"/>
      <c r="DD1449" s="56"/>
      <c r="DE1449" s="56"/>
      <c r="DF1449" s="56"/>
      <c r="DG1449" s="56"/>
      <c r="DH1449" s="56"/>
      <c r="DI1449" s="56"/>
      <c r="DJ1449" s="56"/>
      <c r="DK1449" s="56"/>
      <c r="DL1449" s="56"/>
      <c r="DM1449" s="56"/>
      <c r="DN1449" s="56"/>
      <c r="DO1449" s="56"/>
      <c r="DP1449" s="56"/>
      <c r="DQ1449" s="56"/>
      <c r="DR1449" s="56"/>
      <c r="DS1449" s="56"/>
      <c r="DT1449" s="56"/>
      <c r="DU1449" s="56"/>
      <c r="DV1449" s="56"/>
      <c r="DW1449" s="56"/>
      <c r="DX1449" s="56"/>
      <c r="DY1449" s="56"/>
      <c r="DZ1449" s="56"/>
      <c r="EA1449" s="56"/>
      <c r="EB1449" s="56"/>
      <c r="EC1449" s="56"/>
      <c r="ED1449" s="56"/>
      <c r="EE1449" s="56"/>
      <c r="EF1449" s="56"/>
      <c r="EG1449" s="56"/>
      <c r="EH1449" s="56"/>
      <c r="EI1449" s="56"/>
      <c r="EJ1449" s="56"/>
      <c r="EK1449" s="56"/>
      <c r="EL1449" s="56"/>
      <c r="EM1449" s="56"/>
      <c r="EN1449" s="56"/>
      <c r="EO1449" s="56"/>
      <c r="EP1449" s="56"/>
      <c r="EQ1449" s="56"/>
      <c r="ER1449" s="56"/>
      <c r="ES1449" s="56"/>
      <c r="ET1449" s="56"/>
      <c r="EU1449" s="56"/>
      <c r="EV1449" s="56"/>
      <c r="EW1449" s="56"/>
      <c r="EX1449" s="56"/>
      <c r="EY1449" s="56"/>
      <c r="EZ1449" s="56"/>
      <c r="FA1449" s="56"/>
      <c r="FB1449" s="56"/>
      <c r="FC1449" s="56"/>
      <c r="FD1449" s="56"/>
      <c r="FE1449" s="56"/>
      <c r="FF1449" s="56"/>
      <c r="FG1449" s="56"/>
      <c r="FH1449" s="56"/>
      <c r="FI1449" s="56"/>
      <c r="FJ1449" s="56"/>
      <c r="FK1449" s="56"/>
      <c r="FL1449" s="56"/>
      <c r="FM1449" s="56"/>
      <c r="FN1449" s="56"/>
      <c r="FO1449" s="56"/>
      <c r="FP1449" s="56"/>
      <c r="FQ1449" s="56"/>
      <c r="FR1449" s="56"/>
      <c r="FS1449" s="56"/>
      <c r="FT1449" s="56"/>
      <c r="FU1449" s="56"/>
      <c r="FV1449" s="56"/>
      <c r="FW1449" s="56"/>
      <c r="FX1449" s="56"/>
      <c r="FY1449" s="56"/>
      <c r="FZ1449" s="56"/>
      <c r="GA1449" s="56"/>
      <c r="GB1449" s="56"/>
      <c r="GC1449" s="56"/>
      <c r="GD1449" s="56"/>
      <c r="GE1449" s="56"/>
      <c r="GF1449" s="56"/>
      <c r="GG1449" s="56"/>
      <c r="GH1449" s="56"/>
      <c r="GI1449" s="56"/>
      <c r="GJ1449" s="56"/>
      <c r="GK1449" s="56"/>
      <c r="GL1449" s="56"/>
      <c r="GM1449" s="56"/>
      <c r="GN1449" s="56"/>
      <c r="GO1449" s="56"/>
      <c r="GP1449" s="56"/>
      <c r="GQ1449" s="56"/>
      <c r="GR1449" s="56"/>
      <c r="GS1449" s="56"/>
      <c r="GT1449" s="56"/>
      <c r="GU1449" s="56"/>
      <c r="GV1449" s="56"/>
      <c r="GW1449" s="56"/>
      <c r="GX1449" s="56"/>
      <c r="GY1449" s="56"/>
      <c r="GZ1449" s="56"/>
      <c r="HA1449" s="56"/>
      <c r="HB1449" s="56"/>
      <c r="HC1449" s="56"/>
      <c r="HD1449" s="56"/>
      <c r="HE1449" s="56"/>
      <c r="HF1449" s="56"/>
      <c r="HG1449" s="56"/>
      <c r="HH1449" s="56"/>
      <c r="HI1449" s="56"/>
      <c r="HJ1449" s="56"/>
      <c r="HK1449" s="56"/>
      <c r="HL1449" s="56"/>
      <c r="HM1449" s="56"/>
    </row>
    <row r="1450" spans="2:221" x14ac:dyDescent="0.25">
      <c r="B1450" s="56"/>
      <c r="C1450" s="56"/>
      <c r="D1450" s="56"/>
      <c r="E1450" s="56"/>
      <c r="F1450" s="56"/>
      <c r="G1450" s="56"/>
      <c r="H1450" s="56"/>
      <c r="I1450" s="56"/>
      <c r="J1450" s="56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/>
      <c r="BF1450" s="56"/>
      <c r="BG1450" s="56"/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  <c r="BU1450" s="56"/>
      <c r="BV1450" s="56"/>
      <c r="BW1450" s="56"/>
      <c r="BX1450" s="56"/>
      <c r="BY1450" s="56"/>
      <c r="BZ1450" s="56"/>
      <c r="CA1450" s="56"/>
      <c r="CB1450" s="56"/>
      <c r="CC1450" s="56"/>
      <c r="CD1450" s="56"/>
      <c r="CE1450" s="56"/>
      <c r="CF1450" s="56"/>
      <c r="CG1450" s="56"/>
      <c r="CH1450" s="56"/>
      <c r="CI1450" s="56"/>
      <c r="CJ1450" s="56"/>
      <c r="CK1450" s="56"/>
      <c r="CL1450" s="56"/>
      <c r="CM1450" s="56"/>
      <c r="CN1450" s="56"/>
      <c r="CO1450" s="56"/>
      <c r="CP1450" s="56"/>
      <c r="CQ1450" s="56"/>
      <c r="CR1450" s="56"/>
      <c r="CS1450" s="56"/>
      <c r="CT1450" s="56"/>
      <c r="CU1450" s="56"/>
      <c r="CV1450" s="56"/>
      <c r="CW1450" s="56"/>
      <c r="CX1450" s="56"/>
      <c r="CY1450" s="56"/>
      <c r="CZ1450" s="56"/>
      <c r="DA1450" s="56"/>
      <c r="DB1450" s="56"/>
      <c r="DC1450" s="56"/>
      <c r="DD1450" s="56"/>
      <c r="DE1450" s="56"/>
      <c r="DF1450" s="56"/>
      <c r="DG1450" s="56"/>
      <c r="DH1450" s="56"/>
      <c r="DI1450" s="56"/>
      <c r="DJ1450" s="56"/>
      <c r="DK1450" s="56"/>
      <c r="DL1450" s="56"/>
      <c r="DM1450" s="56"/>
      <c r="DN1450" s="56"/>
      <c r="DO1450" s="56"/>
      <c r="DP1450" s="56"/>
      <c r="DQ1450" s="56"/>
      <c r="DR1450" s="56"/>
      <c r="DS1450" s="56"/>
      <c r="DT1450" s="56"/>
      <c r="DU1450" s="56"/>
      <c r="DV1450" s="56"/>
      <c r="DW1450" s="56"/>
      <c r="DX1450" s="56"/>
      <c r="DY1450" s="56"/>
      <c r="DZ1450" s="56"/>
      <c r="EA1450" s="56"/>
      <c r="EB1450" s="56"/>
      <c r="EC1450" s="56"/>
      <c r="ED1450" s="56"/>
      <c r="EE1450" s="56"/>
      <c r="EF1450" s="56"/>
      <c r="EG1450" s="56"/>
      <c r="EH1450" s="56"/>
      <c r="EI1450" s="56"/>
      <c r="EJ1450" s="56"/>
      <c r="EK1450" s="56"/>
      <c r="EL1450" s="56"/>
      <c r="EM1450" s="56"/>
      <c r="EN1450" s="56"/>
      <c r="EO1450" s="56"/>
      <c r="EP1450" s="56"/>
      <c r="EQ1450" s="56"/>
      <c r="ER1450" s="56"/>
      <c r="ES1450" s="56"/>
      <c r="ET1450" s="56"/>
      <c r="EU1450" s="56"/>
      <c r="EV1450" s="56"/>
      <c r="EW1450" s="56"/>
      <c r="EX1450" s="56"/>
      <c r="EY1450" s="56"/>
      <c r="EZ1450" s="56"/>
      <c r="FA1450" s="56"/>
      <c r="FB1450" s="56"/>
      <c r="FC1450" s="56"/>
      <c r="FD1450" s="56"/>
      <c r="FE1450" s="56"/>
      <c r="FF1450" s="56"/>
      <c r="FG1450" s="56"/>
      <c r="FH1450" s="56"/>
      <c r="FI1450" s="56"/>
      <c r="FJ1450" s="56"/>
      <c r="FK1450" s="56"/>
      <c r="FL1450" s="56"/>
      <c r="FM1450" s="56"/>
      <c r="FN1450" s="56"/>
      <c r="FO1450" s="56"/>
      <c r="FP1450" s="56"/>
      <c r="FQ1450" s="56"/>
      <c r="FR1450" s="56"/>
      <c r="FS1450" s="56"/>
      <c r="FT1450" s="56"/>
      <c r="FU1450" s="56"/>
      <c r="FV1450" s="56"/>
      <c r="FW1450" s="56"/>
      <c r="FX1450" s="56"/>
      <c r="FY1450" s="56"/>
      <c r="FZ1450" s="56"/>
      <c r="GA1450" s="56"/>
      <c r="GB1450" s="56"/>
      <c r="GC1450" s="56"/>
      <c r="GD1450" s="56"/>
      <c r="GE1450" s="56"/>
      <c r="GF1450" s="56"/>
      <c r="GG1450" s="56"/>
      <c r="GH1450" s="56"/>
      <c r="GI1450" s="56"/>
      <c r="GJ1450" s="56"/>
      <c r="GK1450" s="56"/>
      <c r="GL1450" s="56"/>
      <c r="GM1450" s="56"/>
      <c r="GN1450" s="56"/>
      <c r="GO1450" s="56"/>
      <c r="GP1450" s="56"/>
      <c r="GQ1450" s="56"/>
      <c r="GR1450" s="56"/>
      <c r="GS1450" s="56"/>
      <c r="GT1450" s="56"/>
      <c r="GU1450" s="56"/>
      <c r="GV1450" s="56"/>
      <c r="GW1450" s="56"/>
      <c r="GX1450" s="56"/>
      <c r="GY1450" s="56"/>
      <c r="GZ1450" s="56"/>
      <c r="HA1450" s="56"/>
      <c r="HB1450" s="56"/>
      <c r="HC1450" s="56"/>
      <c r="HD1450" s="56"/>
      <c r="HE1450" s="56"/>
      <c r="HF1450" s="56"/>
      <c r="HG1450" s="56"/>
      <c r="HH1450" s="56"/>
      <c r="HI1450" s="56"/>
      <c r="HJ1450" s="56"/>
      <c r="HK1450" s="56"/>
      <c r="HL1450" s="56"/>
      <c r="HM1450" s="56"/>
    </row>
    <row r="1451" spans="2:221" x14ac:dyDescent="0.25">
      <c r="B1451" s="56"/>
      <c r="C1451" s="56"/>
      <c r="D1451" s="56"/>
      <c r="E1451" s="56"/>
      <c r="F1451" s="56"/>
      <c r="G1451" s="56"/>
      <c r="H1451" s="56"/>
      <c r="I1451" s="56"/>
      <c r="J1451" s="56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/>
      <c r="BF1451" s="56"/>
      <c r="BG1451" s="56"/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  <c r="BU1451" s="56"/>
      <c r="BV1451" s="56"/>
      <c r="BW1451" s="56"/>
      <c r="BX1451" s="56"/>
      <c r="BY1451" s="56"/>
      <c r="BZ1451" s="56"/>
      <c r="CA1451" s="56"/>
      <c r="CB1451" s="56"/>
      <c r="CC1451" s="56"/>
      <c r="CD1451" s="56"/>
      <c r="CE1451" s="56"/>
      <c r="CF1451" s="56"/>
      <c r="CG1451" s="56"/>
      <c r="CH1451" s="56"/>
      <c r="CI1451" s="56"/>
      <c r="CJ1451" s="56"/>
      <c r="CK1451" s="56"/>
      <c r="CL1451" s="56"/>
      <c r="CM1451" s="56"/>
      <c r="CN1451" s="56"/>
      <c r="CO1451" s="56"/>
      <c r="CP1451" s="56"/>
      <c r="CQ1451" s="56"/>
      <c r="CR1451" s="56"/>
      <c r="CS1451" s="56"/>
      <c r="CT1451" s="56"/>
      <c r="CU1451" s="56"/>
      <c r="CV1451" s="56"/>
      <c r="CW1451" s="56"/>
      <c r="CX1451" s="56"/>
      <c r="CY1451" s="56"/>
      <c r="CZ1451" s="56"/>
      <c r="DA1451" s="56"/>
      <c r="DB1451" s="56"/>
      <c r="DC1451" s="56"/>
      <c r="DD1451" s="56"/>
      <c r="DE1451" s="56"/>
      <c r="DF1451" s="56"/>
      <c r="DG1451" s="56"/>
      <c r="DH1451" s="56"/>
      <c r="DI1451" s="56"/>
      <c r="DJ1451" s="56"/>
      <c r="DK1451" s="56"/>
      <c r="DL1451" s="56"/>
      <c r="DM1451" s="56"/>
      <c r="DN1451" s="56"/>
      <c r="DO1451" s="56"/>
      <c r="DP1451" s="56"/>
      <c r="DQ1451" s="56"/>
      <c r="DR1451" s="56"/>
      <c r="DS1451" s="56"/>
      <c r="DT1451" s="56"/>
      <c r="DU1451" s="56"/>
      <c r="DV1451" s="56"/>
      <c r="DW1451" s="56"/>
      <c r="DX1451" s="56"/>
      <c r="DY1451" s="56"/>
      <c r="DZ1451" s="56"/>
      <c r="EA1451" s="56"/>
      <c r="EB1451" s="56"/>
      <c r="EC1451" s="56"/>
      <c r="ED1451" s="56"/>
      <c r="EE1451" s="56"/>
      <c r="EF1451" s="56"/>
      <c r="EG1451" s="56"/>
      <c r="EH1451" s="56"/>
      <c r="EI1451" s="56"/>
      <c r="EJ1451" s="56"/>
      <c r="EK1451" s="56"/>
      <c r="EL1451" s="56"/>
      <c r="EM1451" s="56"/>
      <c r="EN1451" s="56"/>
      <c r="EO1451" s="56"/>
      <c r="EP1451" s="56"/>
      <c r="EQ1451" s="56"/>
      <c r="ER1451" s="56"/>
      <c r="ES1451" s="56"/>
      <c r="ET1451" s="56"/>
      <c r="EU1451" s="56"/>
      <c r="EV1451" s="56"/>
      <c r="EW1451" s="56"/>
      <c r="EX1451" s="56"/>
      <c r="EY1451" s="56"/>
      <c r="EZ1451" s="56"/>
      <c r="FA1451" s="56"/>
      <c r="FB1451" s="56"/>
      <c r="FC1451" s="56"/>
      <c r="FD1451" s="56"/>
      <c r="FE1451" s="56"/>
      <c r="FF1451" s="56"/>
      <c r="FG1451" s="56"/>
      <c r="FH1451" s="56"/>
      <c r="FI1451" s="56"/>
      <c r="FJ1451" s="56"/>
      <c r="FK1451" s="56"/>
      <c r="FL1451" s="56"/>
      <c r="FM1451" s="56"/>
      <c r="FN1451" s="56"/>
      <c r="FO1451" s="56"/>
      <c r="FP1451" s="56"/>
      <c r="FQ1451" s="56"/>
      <c r="FR1451" s="56"/>
      <c r="FS1451" s="56"/>
      <c r="FT1451" s="56"/>
      <c r="FU1451" s="56"/>
      <c r="FV1451" s="56"/>
      <c r="FW1451" s="56"/>
      <c r="FX1451" s="56"/>
      <c r="FY1451" s="56"/>
      <c r="FZ1451" s="56"/>
      <c r="GA1451" s="56"/>
      <c r="GB1451" s="56"/>
      <c r="GC1451" s="56"/>
      <c r="GD1451" s="56"/>
      <c r="GE1451" s="56"/>
      <c r="GF1451" s="56"/>
      <c r="GG1451" s="56"/>
      <c r="GH1451" s="56"/>
      <c r="GI1451" s="56"/>
      <c r="GJ1451" s="56"/>
      <c r="GK1451" s="56"/>
      <c r="GL1451" s="56"/>
      <c r="GM1451" s="56"/>
      <c r="GN1451" s="56"/>
      <c r="GO1451" s="56"/>
      <c r="GP1451" s="56"/>
      <c r="GQ1451" s="56"/>
      <c r="GR1451" s="56"/>
      <c r="GS1451" s="56"/>
      <c r="GT1451" s="56"/>
      <c r="GU1451" s="56"/>
      <c r="GV1451" s="56"/>
      <c r="GW1451" s="56"/>
      <c r="GX1451" s="56"/>
      <c r="GY1451" s="56"/>
      <c r="GZ1451" s="56"/>
      <c r="HA1451" s="56"/>
      <c r="HB1451" s="56"/>
      <c r="HC1451" s="56"/>
      <c r="HD1451" s="56"/>
      <c r="HE1451" s="56"/>
      <c r="HF1451" s="56"/>
      <c r="HG1451" s="56"/>
      <c r="HH1451" s="56"/>
      <c r="HI1451" s="56"/>
      <c r="HJ1451" s="56"/>
      <c r="HK1451" s="56"/>
      <c r="HL1451" s="56"/>
      <c r="HM1451" s="56"/>
    </row>
    <row r="1452" spans="2:221" x14ac:dyDescent="0.25">
      <c r="B1452" s="56"/>
      <c r="C1452" s="56"/>
      <c r="D1452" s="56"/>
      <c r="E1452" s="56"/>
      <c r="F1452" s="56"/>
      <c r="G1452" s="56"/>
      <c r="H1452" s="56"/>
      <c r="I1452" s="56"/>
      <c r="J1452" s="56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/>
      <c r="BF1452" s="56"/>
      <c r="BG1452" s="56"/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  <c r="BU1452" s="56"/>
      <c r="BV1452" s="56"/>
      <c r="BW1452" s="56"/>
      <c r="BX1452" s="56"/>
      <c r="BY1452" s="56"/>
      <c r="BZ1452" s="56"/>
      <c r="CA1452" s="56"/>
      <c r="CB1452" s="56"/>
      <c r="CC1452" s="56"/>
      <c r="CD1452" s="56"/>
      <c r="CE1452" s="56"/>
      <c r="CF1452" s="56"/>
      <c r="CG1452" s="56"/>
      <c r="CH1452" s="56"/>
      <c r="CI1452" s="56"/>
      <c r="CJ1452" s="56"/>
      <c r="CK1452" s="56"/>
      <c r="CL1452" s="56"/>
      <c r="CM1452" s="56"/>
      <c r="CN1452" s="56"/>
      <c r="CO1452" s="56"/>
      <c r="CP1452" s="56"/>
      <c r="CQ1452" s="56"/>
      <c r="CR1452" s="56"/>
      <c r="CS1452" s="56"/>
      <c r="CT1452" s="56"/>
      <c r="CU1452" s="56"/>
      <c r="CV1452" s="56"/>
      <c r="CW1452" s="56"/>
      <c r="CX1452" s="56"/>
      <c r="CY1452" s="56"/>
      <c r="CZ1452" s="56"/>
      <c r="DA1452" s="56"/>
      <c r="DB1452" s="56"/>
      <c r="DC1452" s="56"/>
      <c r="DD1452" s="56"/>
      <c r="DE1452" s="56"/>
      <c r="DF1452" s="56"/>
      <c r="DG1452" s="56"/>
      <c r="DH1452" s="56"/>
      <c r="DI1452" s="56"/>
      <c r="DJ1452" s="56"/>
      <c r="DK1452" s="56"/>
      <c r="DL1452" s="56"/>
      <c r="DM1452" s="56"/>
      <c r="DN1452" s="56"/>
      <c r="DO1452" s="56"/>
      <c r="DP1452" s="56"/>
      <c r="DQ1452" s="56"/>
      <c r="DR1452" s="56"/>
      <c r="DS1452" s="56"/>
      <c r="DT1452" s="56"/>
      <c r="DU1452" s="56"/>
      <c r="DV1452" s="56"/>
      <c r="DW1452" s="56"/>
      <c r="DX1452" s="56"/>
      <c r="DY1452" s="56"/>
      <c r="DZ1452" s="56"/>
      <c r="EA1452" s="56"/>
      <c r="EB1452" s="56"/>
      <c r="EC1452" s="56"/>
      <c r="ED1452" s="56"/>
      <c r="EE1452" s="56"/>
      <c r="EF1452" s="56"/>
      <c r="EG1452" s="56"/>
      <c r="EH1452" s="56"/>
      <c r="EI1452" s="56"/>
      <c r="EJ1452" s="56"/>
      <c r="EK1452" s="56"/>
      <c r="EL1452" s="56"/>
      <c r="EM1452" s="56"/>
      <c r="EN1452" s="56"/>
      <c r="EO1452" s="56"/>
      <c r="EP1452" s="56"/>
      <c r="EQ1452" s="56"/>
      <c r="ER1452" s="56"/>
      <c r="ES1452" s="56"/>
      <c r="ET1452" s="56"/>
      <c r="EU1452" s="56"/>
      <c r="EV1452" s="56"/>
      <c r="EW1452" s="56"/>
      <c r="EX1452" s="56"/>
      <c r="EY1452" s="56"/>
      <c r="EZ1452" s="56"/>
      <c r="FA1452" s="56"/>
      <c r="FB1452" s="56"/>
      <c r="FC1452" s="56"/>
      <c r="FD1452" s="56"/>
      <c r="FE1452" s="56"/>
      <c r="FF1452" s="56"/>
      <c r="FG1452" s="56"/>
      <c r="FH1452" s="56"/>
      <c r="FI1452" s="56"/>
      <c r="FJ1452" s="56"/>
      <c r="FK1452" s="56"/>
      <c r="FL1452" s="56"/>
      <c r="FM1452" s="56"/>
      <c r="FN1452" s="56"/>
      <c r="FO1452" s="56"/>
      <c r="FP1452" s="56"/>
      <c r="FQ1452" s="56"/>
      <c r="FR1452" s="56"/>
      <c r="FS1452" s="56"/>
      <c r="FT1452" s="56"/>
      <c r="FU1452" s="56"/>
      <c r="FV1452" s="56"/>
      <c r="FW1452" s="56"/>
      <c r="FX1452" s="56"/>
      <c r="FY1452" s="56"/>
      <c r="FZ1452" s="56"/>
      <c r="GA1452" s="56"/>
      <c r="GB1452" s="56"/>
      <c r="GC1452" s="56"/>
      <c r="GD1452" s="56"/>
      <c r="GE1452" s="56"/>
      <c r="GF1452" s="56"/>
      <c r="GG1452" s="56"/>
      <c r="GH1452" s="56"/>
      <c r="GI1452" s="56"/>
      <c r="GJ1452" s="56"/>
      <c r="GK1452" s="56"/>
      <c r="GL1452" s="56"/>
      <c r="GM1452" s="56"/>
      <c r="GN1452" s="56"/>
      <c r="GO1452" s="56"/>
      <c r="GP1452" s="56"/>
      <c r="GQ1452" s="56"/>
      <c r="GR1452" s="56"/>
      <c r="GS1452" s="56"/>
      <c r="GT1452" s="56"/>
      <c r="GU1452" s="56"/>
      <c r="GV1452" s="56"/>
      <c r="GW1452" s="56"/>
      <c r="GX1452" s="56"/>
      <c r="GY1452" s="56"/>
      <c r="GZ1452" s="56"/>
      <c r="HA1452" s="56"/>
      <c r="HB1452" s="56"/>
      <c r="HC1452" s="56"/>
      <c r="HD1452" s="56"/>
      <c r="HE1452" s="56"/>
      <c r="HF1452" s="56"/>
      <c r="HG1452" s="56"/>
      <c r="HH1452" s="56"/>
      <c r="HI1452" s="56"/>
      <c r="HJ1452" s="56"/>
      <c r="HK1452" s="56"/>
      <c r="HL1452" s="56"/>
      <c r="HM1452" s="56"/>
    </row>
    <row r="1453" spans="2:221" x14ac:dyDescent="0.25">
      <c r="B1453" s="56"/>
      <c r="C1453" s="56"/>
      <c r="D1453" s="56"/>
      <c r="E1453" s="56"/>
      <c r="F1453" s="56"/>
      <c r="G1453" s="56"/>
      <c r="H1453" s="56"/>
      <c r="I1453" s="56"/>
      <c r="J1453" s="56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  <c r="BU1453" s="56"/>
      <c r="BV1453" s="56"/>
      <c r="BW1453" s="56"/>
      <c r="BX1453" s="56"/>
      <c r="BY1453" s="56"/>
      <c r="BZ1453" s="56"/>
      <c r="CA1453" s="56"/>
      <c r="CB1453" s="56"/>
      <c r="CC1453" s="56"/>
      <c r="CD1453" s="56"/>
      <c r="CE1453" s="56"/>
      <c r="CF1453" s="56"/>
      <c r="CG1453" s="56"/>
      <c r="CH1453" s="56"/>
      <c r="CI1453" s="56"/>
      <c r="CJ1453" s="56"/>
      <c r="CK1453" s="56"/>
      <c r="CL1453" s="56"/>
      <c r="CM1453" s="56"/>
      <c r="CN1453" s="56"/>
      <c r="CO1453" s="56"/>
      <c r="CP1453" s="56"/>
      <c r="CQ1453" s="56"/>
      <c r="CR1453" s="56"/>
      <c r="CS1453" s="56"/>
      <c r="CT1453" s="56"/>
      <c r="CU1453" s="56"/>
      <c r="CV1453" s="56"/>
      <c r="CW1453" s="56"/>
      <c r="CX1453" s="56"/>
      <c r="CY1453" s="56"/>
      <c r="CZ1453" s="56"/>
      <c r="DA1453" s="56"/>
      <c r="DB1453" s="56"/>
      <c r="DC1453" s="56"/>
      <c r="DD1453" s="56"/>
      <c r="DE1453" s="56"/>
      <c r="DF1453" s="56"/>
      <c r="DG1453" s="56"/>
      <c r="DH1453" s="56"/>
      <c r="DI1453" s="56"/>
      <c r="DJ1453" s="56"/>
      <c r="DK1453" s="56"/>
      <c r="DL1453" s="56"/>
      <c r="DM1453" s="56"/>
      <c r="DN1453" s="56"/>
      <c r="DO1453" s="56"/>
      <c r="DP1453" s="56"/>
      <c r="DQ1453" s="56"/>
      <c r="DR1453" s="56"/>
      <c r="DS1453" s="56"/>
      <c r="DT1453" s="56"/>
      <c r="DU1453" s="56"/>
      <c r="DV1453" s="56"/>
      <c r="DW1453" s="56"/>
      <c r="DX1453" s="56"/>
      <c r="DY1453" s="56"/>
      <c r="DZ1453" s="56"/>
      <c r="EA1453" s="56"/>
      <c r="EB1453" s="56"/>
      <c r="EC1453" s="56"/>
      <c r="ED1453" s="56"/>
      <c r="EE1453" s="56"/>
      <c r="EF1453" s="56"/>
      <c r="EG1453" s="56"/>
      <c r="EH1453" s="56"/>
      <c r="EI1453" s="56"/>
      <c r="EJ1453" s="56"/>
      <c r="EK1453" s="56"/>
      <c r="EL1453" s="56"/>
      <c r="EM1453" s="56"/>
      <c r="EN1453" s="56"/>
      <c r="EO1453" s="56"/>
      <c r="EP1453" s="56"/>
      <c r="EQ1453" s="56"/>
      <c r="ER1453" s="56"/>
      <c r="ES1453" s="56"/>
      <c r="ET1453" s="56"/>
      <c r="EU1453" s="56"/>
      <c r="EV1453" s="56"/>
      <c r="EW1453" s="56"/>
      <c r="EX1453" s="56"/>
      <c r="EY1453" s="56"/>
      <c r="EZ1453" s="56"/>
      <c r="FA1453" s="56"/>
      <c r="FB1453" s="56"/>
      <c r="FC1453" s="56"/>
      <c r="FD1453" s="56"/>
      <c r="FE1453" s="56"/>
      <c r="FF1453" s="56"/>
      <c r="FG1453" s="56"/>
      <c r="FH1453" s="56"/>
      <c r="FI1453" s="56"/>
      <c r="FJ1453" s="56"/>
      <c r="FK1453" s="56"/>
      <c r="FL1453" s="56"/>
      <c r="FM1453" s="56"/>
      <c r="FN1453" s="56"/>
      <c r="FO1453" s="56"/>
      <c r="FP1453" s="56"/>
      <c r="FQ1453" s="56"/>
      <c r="FR1453" s="56"/>
      <c r="FS1453" s="56"/>
      <c r="FT1453" s="56"/>
      <c r="FU1453" s="56"/>
      <c r="FV1453" s="56"/>
      <c r="FW1453" s="56"/>
      <c r="FX1453" s="56"/>
      <c r="FY1453" s="56"/>
      <c r="FZ1453" s="56"/>
      <c r="GA1453" s="56"/>
      <c r="GB1453" s="56"/>
      <c r="GC1453" s="56"/>
      <c r="GD1453" s="56"/>
      <c r="GE1453" s="56"/>
      <c r="GF1453" s="56"/>
      <c r="GG1453" s="56"/>
      <c r="GH1453" s="56"/>
      <c r="GI1453" s="56"/>
      <c r="GJ1453" s="56"/>
      <c r="GK1453" s="56"/>
      <c r="GL1453" s="56"/>
      <c r="GM1453" s="56"/>
      <c r="GN1453" s="56"/>
      <c r="GO1453" s="56"/>
      <c r="GP1453" s="56"/>
      <c r="GQ1453" s="56"/>
      <c r="GR1453" s="56"/>
      <c r="GS1453" s="56"/>
      <c r="GT1453" s="56"/>
      <c r="GU1453" s="56"/>
      <c r="GV1453" s="56"/>
      <c r="GW1453" s="56"/>
      <c r="GX1453" s="56"/>
      <c r="GY1453" s="56"/>
      <c r="GZ1453" s="56"/>
      <c r="HA1453" s="56"/>
      <c r="HB1453" s="56"/>
      <c r="HC1453" s="56"/>
      <c r="HD1453" s="56"/>
      <c r="HE1453" s="56"/>
      <c r="HF1453" s="56"/>
      <c r="HG1453" s="56"/>
      <c r="HH1453" s="56"/>
      <c r="HI1453" s="56"/>
      <c r="HJ1453" s="56"/>
      <c r="HK1453" s="56"/>
      <c r="HL1453" s="56"/>
      <c r="HM1453" s="56"/>
    </row>
    <row r="1454" spans="2:221" x14ac:dyDescent="0.25">
      <c r="B1454" s="56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  <c r="AY1454" s="56"/>
      <c r="AZ1454" s="56"/>
      <c r="BA1454" s="56"/>
      <c r="BB1454" s="56"/>
      <c r="BC1454" s="56"/>
      <c r="BD1454" s="56"/>
      <c r="BE1454" s="56"/>
      <c r="BF1454" s="56"/>
      <c r="BG1454" s="56"/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56"/>
      <c r="BS1454" s="56"/>
      <c r="BT1454" s="56"/>
      <c r="BU1454" s="56"/>
      <c r="BV1454" s="56"/>
      <c r="BW1454" s="56"/>
      <c r="BX1454" s="56"/>
      <c r="BY1454" s="56"/>
      <c r="BZ1454" s="56"/>
      <c r="CA1454" s="56"/>
      <c r="CB1454" s="56"/>
      <c r="CC1454" s="56"/>
      <c r="CD1454" s="56"/>
      <c r="CE1454" s="56"/>
      <c r="CF1454" s="56"/>
      <c r="CG1454" s="56"/>
      <c r="CH1454" s="56"/>
      <c r="CI1454" s="56"/>
      <c r="CJ1454" s="56"/>
      <c r="CK1454" s="56"/>
      <c r="CL1454" s="56"/>
      <c r="CM1454" s="56"/>
      <c r="CN1454" s="56"/>
      <c r="CO1454" s="56"/>
      <c r="CP1454" s="56"/>
      <c r="CQ1454" s="56"/>
      <c r="CR1454" s="56"/>
      <c r="CS1454" s="56"/>
      <c r="CT1454" s="56"/>
      <c r="CU1454" s="56"/>
      <c r="CV1454" s="56"/>
      <c r="CW1454" s="56"/>
      <c r="CX1454" s="56"/>
      <c r="CY1454" s="56"/>
      <c r="CZ1454" s="56"/>
      <c r="DA1454" s="56"/>
      <c r="DB1454" s="56"/>
      <c r="DC1454" s="56"/>
      <c r="DD1454" s="56"/>
      <c r="DE1454" s="56"/>
      <c r="DF1454" s="56"/>
      <c r="DG1454" s="56"/>
      <c r="DH1454" s="56"/>
      <c r="DI1454" s="56"/>
      <c r="DJ1454" s="56"/>
      <c r="DK1454" s="56"/>
      <c r="DL1454" s="56"/>
      <c r="DM1454" s="56"/>
      <c r="DN1454" s="56"/>
      <c r="DO1454" s="56"/>
      <c r="DP1454" s="56"/>
      <c r="DQ1454" s="56"/>
      <c r="DR1454" s="56"/>
      <c r="DS1454" s="56"/>
      <c r="DT1454" s="56"/>
      <c r="DU1454" s="56"/>
      <c r="DV1454" s="56"/>
      <c r="DW1454" s="56"/>
      <c r="DX1454" s="56"/>
      <c r="DY1454" s="56"/>
      <c r="DZ1454" s="56"/>
      <c r="EA1454" s="56"/>
      <c r="EB1454" s="56"/>
      <c r="EC1454" s="56"/>
      <c r="ED1454" s="56"/>
      <c r="EE1454" s="56"/>
      <c r="EF1454" s="56"/>
      <c r="EG1454" s="56"/>
      <c r="EH1454" s="56"/>
      <c r="EI1454" s="56"/>
      <c r="EJ1454" s="56"/>
      <c r="EK1454" s="56"/>
      <c r="EL1454" s="56"/>
      <c r="EM1454" s="56"/>
      <c r="EN1454" s="56"/>
      <c r="EO1454" s="56"/>
      <c r="EP1454" s="56"/>
      <c r="EQ1454" s="56"/>
      <c r="ER1454" s="56"/>
      <c r="ES1454" s="56"/>
      <c r="ET1454" s="56"/>
      <c r="EU1454" s="56"/>
      <c r="EV1454" s="56"/>
      <c r="EW1454" s="56"/>
      <c r="EX1454" s="56"/>
      <c r="EY1454" s="56"/>
      <c r="EZ1454" s="56"/>
      <c r="FA1454" s="56"/>
      <c r="FB1454" s="56"/>
      <c r="FC1454" s="56"/>
      <c r="FD1454" s="56"/>
      <c r="FE1454" s="56"/>
      <c r="FF1454" s="56"/>
      <c r="FG1454" s="56"/>
      <c r="FH1454" s="56"/>
      <c r="FI1454" s="56"/>
      <c r="FJ1454" s="56"/>
      <c r="FK1454" s="56"/>
      <c r="FL1454" s="56"/>
      <c r="FM1454" s="56"/>
      <c r="FN1454" s="56"/>
      <c r="FO1454" s="56"/>
      <c r="FP1454" s="56"/>
      <c r="FQ1454" s="56"/>
      <c r="FR1454" s="56"/>
      <c r="FS1454" s="56"/>
      <c r="FT1454" s="56"/>
      <c r="FU1454" s="56"/>
      <c r="FV1454" s="56"/>
      <c r="FW1454" s="56"/>
      <c r="FX1454" s="56"/>
      <c r="FY1454" s="56"/>
      <c r="FZ1454" s="56"/>
      <c r="GA1454" s="56"/>
      <c r="GB1454" s="56"/>
      <c r="GC1454" s="56"/>
      <c r="GD1454" s="56"/>
      <c r="GE1454" s="56"/>
      <c r="GF1454" s="56"/>
      <c r="GG1454" s="56"/>
      <c r="GH1454" s="56"/>
      <c r="GI1454" s="56"/>
      <c r="GJ1454" s="56"/>
      <c r="GK1454" s="56"/>
      <c r="GL1454" s="56"/>
      <c r="GM1454" s="56"/>
      <c r="GN1454" s="56"/>
      <c r="GO1454" s="56"/>
      <c r="GP1454" s="56"/>
      <c r="GQ1454" s="56"/>
      <c r="GR1454" s="56"/>
      <c r="GS1454" s="56"/>
      <c r="GT1454" s="56"/>
      <c r="GU1454" s="56"/>
      <c r="GV1454" s="56"/>
      <c r="GW1454" s="56"/>
      <c r="GX1454" s="56"/>
      <c r="GY1454" s="56"/>
      <c r="GZ1454" s="56"/>
      <c r="HA1454" s="56"/>
      <c r="HB1454" s="56"/>
      <c r="HC1454" s="56"/>
      <c r="HD1454" s="56"/>
      <c r="HE1454" s="56"/>
      <c r="HF1454" s="56"/>
      <c r="HG1454" s="56"/>
      <c r="HH1454" s="56"/>
      <c r="HI1454" s="56"/>
      <c r="HJ1454" s="56"/>
      <c r="HK1454" s="56"/>
      <c r="HL1454" s="56"/>
      <c r="HM1454" s="56"/>
    </row>
    <row r="1455" spans="2:221" x14ac:dyDescent="0.25">
      <c r="B1455" s="56"/>
      <c r="C1455" s="56"/>
      <c r="D1455" s="56"/>
      <c r="E1455" s="56"/>
      <c r="F1455" s="56"/>
      <c r="G1455" s="56"/>
      <c r="H1455" s="56"/>
      <c r="I1455" s="56"/>
      <c r="J1455" s="56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  <c r="BU1455" s="56"/>
      <c r="BV1455" s="56"/>
      <c r="BW1455" s="56"/>
      <c r="BX1455" s="56"/>
      <c r="BY1455" s="56"/>
      <c r="BZ1455" s="56"/>
      <c r="CA1455" s="56"/>
      <c r="CB1455" s="56"/>
      <c r="CC1455" s="56"/>
      <c r="CD1455" s="56"/>
      <c r="CE1455" s="56"/>
      <c r="CF1455" s="56"/>
      <c r="CG1455" s="56"/>
      <c r="CH1455" s="56"/>
      <c r="CI1455" s="56"/>
      <c r="CJ1455" s="56"/>
      <c r="CK1455" s="56"/>
      <c r="CL1455" s="56"/>
      <c r="CM1455" s="56"/>
      <c r="CN1455" s="56"/>
      <c r="CO1455" s="56"/>
      <c r="CP1455" s="56"/>
      <c r="CQ1455" s="56"/>
      <c r="CR1455" s="56"/>
      <c r="CS1455" s="56"/>
      <c r="CT1455" s="56"/>
      <c r="CU1455" s="56"/>
      <c r="CV1455" s="56"/>
      <c r="CW1455" s="56"/>
      <c r="CX1455" s="56"/>
      <c r="CY1455" s="56"/>
      <c r="CZ1455" s="56"/>
      <c r="DA1455" s="56"/>
      <c r="DB1455" s="56"/>
      <c r="DC1455" s="56"/>
      <c r="DD1455" s="56"/>
      <c r="DE1455" s="56"/>
      <c r="DF1455" s="56"/>
      <c r="DG1455" s="56"/>
      <c r="DH1455" s="56"/>
      <c r="DI1455" s="56"/>
      <c r="DJ1455" s="56"/>
      <c r="DK1455" s="56"/>
      <c r="DL1455" s="56"/>
      <c r="DM1455" s="56"/>
      <c r="DN1455" s="56"/>
      <c r="DO1455" s="56"/>
      <c r="DP1455" s="56"/>
      <c r="DQ1455" s="56"/>
      <c r="DR1455" s="56"/>
      <c r="DS1455" s="56"/>
      <c r="DT1455" s="56"/>
      <c r="DU1455" s="56"/>
      <c r="DV1455" s="56"/>
      <c r="DW1455" s="56"/>
      <c r="DX1455" s="56"/>
      <c r="DY1455" s="56"/>
      <c r="DZ1455" s="56"/>
      <c r="EA1455" s="56"/>
      <c r="EB1455" s="56"/>
      <c r="EC1455" s="56"/>
      <c r="ED1455" s="56"/>
      <c r="EE1455" s="56"/>
      <c r="EF1455" s="56"/>
      <c r="EG1455" s="56"/>
      <c r="EH1455" s="56"/>
      <c r="EI1455" s="56"/>
      <c r="EJ1455" s="56"/>
      <c r="EK1455" s="56"/>
      <c r="EL1455" s="56"/>
      <c r="EM1455" s="56"/>
      <c r="EN1455" s="56"/>
      <c r="EO1455" s="56"/>
      <c r="EP1455" s="56"/>
      <c r="EQ1455" s="56"/>
      <c r="ER1455" s="56"/>
      <c r="ES1455" s="56"/>
      <c r="ET1455" s="56"/>
      <c r="EU1455" s="56"/>
      <c r="EV1455" s="56"/>
      <c r="EW1455" s="56"/>
      <c r="EX1455" s="56"/>
      <c r="EY1455" s="56"/>
      <c r="EZ1455" s="56"/>
      <c r="FA1455" s="56"/>
      <c r="FB1455" s="56"/>
      <c r="FC1455" s="56"/>
      <c r="FD1455" s="56"/>
      <c r="FE1455" s="56"/>
      <c r="FF1455" s="56"/>
      <c r="FG1455" s="56"/>
      <c r="FH1455" s="56"/>
      <c r="FI1455" s="56"/>
      <c r="FJ1455" s="56"/>
      <c r="FK1455" s="56"/>
      <c r="FL1455" s="56"/>
      <c r="FM1455" s="56"/>
      <c r="FN1455" s="56"/>
      <c r="FO1455" s="56"/>
      <c r="FP1455" s="56"/>
      <c r="FQ1455" s="56"/>
      <c r="FR1455" s="56"/>
      <c r="FS1455" s="56"/>
      <c r="FT1455" s="56"/>
      <c r="FU1455" s="56"/>
      <c r="FV1455" s="56"/>
      <c r="FW1455" s="56"/>
      <c r="FX1455" s="56"/>
      <c r="FY1455" s="56"/>
      <c r="FZ1455" s="56"/>
      <c r="GA1455" s="56"/>
      <c r="GB1455" s="56"/>
      <c r="GC1455" s="56"/>
      <c r="GD1455" s="56"/>
      <c r="GE1455" s="56"/>
      <c r="GF1455" s="56"/>
      <c r="GG1455" s="56"/>
      <c r="GH1455" s="56"/>
      <c r="GI1455" s="56"/>
      <c r="GJ1455" s="56"/>
      <c r="GK1455" s="56"/>
      <c r="GL1455" s="56"/>
      <c r="GM1455" s="56"/>
      <c r="GN1455" s="56"/>
      <c r="GO1455" s="56"/>
      <c r="GP1455" s="56"/>
      <c r="GQ1455" s="56"/>
      <c r="GR1455" s="56"/>
      <c r="GS1455" s="56"/>
      <c r="GT1455" s="56"/>
      <c r="GU1455" s="56"/>
      <c r="GV1455" s="56"/>
      <c r="GW1455" s="56"/>
      <c r="GX1455" s="56"/>
      <c r="GY1455" s="56"/>
      <c r="GZ1455" s="56"/>
      <c r="HA1455" s="56"/>
      <c r="HB1455" s="56"/>
      <c r="HC1455" s="56"/>
      <c r="HD1455" s="56"/>
      <c r="HE1455" s="56"/>
      <c r="HF1455" s="56"/>
      <c r="HG1455" s="56"/>
      <c r="HH1455" s="56"/>
      <c r="HI1455" s="56"/>
      <c r="HJ1455" s="56"/>
      <c r="HK1455" s="56"/>
      <c r="HL1455" s="56"/>
      <c r="HM1455" s="56"/>
    </row>
    <row r="1456" spans="2:221" x14ac:dyDescent="0.25">
      <c r="B1456" s="56"/>
      <c r="C1456" s="56"/>
      <c r="D1456" s="56"/>
      <c r="E1456" s="56"/>
      <c r="F1456" s="56"/>
      <c r="G1456" s="56"/>
      <c r="H1456" s="56"/>
      <c r="I1456" s="56"/>
      <c r="J1456" s="56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  <c r="AY1456" s="56"/>
      <c r="AZ1456" s="56"/>
      <c r="BA1456" s="56"/>
      <c r="BB1456" s="56"/>
      <c r="BC1456" s="56"/>
      <c r="BD1456" s="56"/>
      <c r="BE1456" s="56"/>
      <c r="BF1456" s="56"/>
      <c r="BG1456" s="56"/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/>
      <c r="BS1456" s="56"/>
      <c r="BT1456" s="56"/>
      <c r="BU1456" s="56"/>
      <c r="BV1456" s="56"/>
      <c r="BW1456" s="56"/>
      <c r="BX1456" s="56"/>
      <c r="BY1456" s="56"/>
      <c r="BZ1456" s="56"/>
      <c r="CA1456" s="56"/>
      <c r="CB1456" s="56"/>
      <c r="CC1456" s="56"/>
      <c r="CD1456" s="56"/>
      <c r="CE1456" s="56"/>
      <c r="CF1456" s="56"/>
      <c r="CG1456" s="56"/>
      <c r="CH1456" s="56"/>
      <c r="CI1456" s="56"/>
      <c r="CJ1456" s="56"/>
      <c r="CK1456" s="56"/>
      <c r="CL1456" s="56"/>
      <c r="CM1456" s="56"/>
      <c r="CN1456" s="56"/>
      <c r="CO1456" s="56"/>
      <c r="CP1456" s="56"/>
      <c r="CQ1456" s="56"/>
      <c r="CR1456" s="56"/>
      <c r="CS1456" s="56"/>
      <c r="CT1456" s="56"/>
      <c r="CU1456" s="56"/>
      <c r="CV1456" s="56"/>
      <c r="CW1456" s="56"/>
      <c r="CX1456" s="56"/>
      <c r="CY1456" s="56"/>
      <c r="CZ1456" s="56"/>
      <c r="DA1456" s="56"/>
      <c r="DB1456" s="56"/>
      <c r="DC1456" s="56"/>
      <c r="DD1456" s="56"/>
      <c r="DE1456" s="56"/>
      <c r="DF1456" s="56"/>
      <c r="DG1456" s="56"/>
      <c r="DH1456" s="56"/>
      <c r="DI1456" s="56"/>
      <c r="DJ1456" s="56"/>
      <c r="DK1456" s="56"/>
      <c r="DL1456" s="56"/>
      <c r="DM1456" s="56"/>
      <c r="DN1456" s="56"/>
      <c r="DO1456" s="56"/>
      <c r="DP1456" s="56"/>
      <c r="DQ1456" s="56"/>
      <c r="DR1456" s="56"/>
      <c r="DS1456" s="56"/>
      <c r="DT1456" s="56"/>
      <c r="DU1456" s="56"/>
      <c r="DV1456" s="56"/>
      <c r="DW1456" s="56"/>
      <c r="DX1456" s="56"/>
      <c r="DY1456" s="56"/>
      <c r="DZ1456" s="56"/>
      <c r="EA1456" s="56"/>
      <c r="EB1456" s="56"/>
      <c r="EC1456" s="56"/>
      <c r="ED1456" s="56"/>
      <c r="EE1456" s="56"/>
      <c r="EF1456" s="56"/>
      <c r="EG1456" s="56"/>
      <c r="EH1456" s="56"/>
      <c r="EI1456" s="56"/>
      <c r="EJ1456" s="56"/>
      <c r="EK1456" s="56"/>
      <c r="EL1456" s="56"/>
      <c r="EM1456" s="56"/>
      <c r="EN1456" s="56"/>
      <c r="EO1456" s="56"/>
      <c r="EP1456" s="56"/>
      <c r="EQ1456" s="56"/>
      <c r="ER1456" s="56"/>
      <c r="ES1456" s="56"/>
      <c r="ET1456" s="56"/>
      <c r="EU1456" s="56"/>
      <c r="EV1456" s="56"/>
      <c r="EW1456" s="56"/>
      <c r="EX1456" s="56"/>
      <c r="EY1456" s="56"/>
      <c r="EZ1456" s="56"/>
      <c r="FA1456" s="56"/>
      <c r="FB1456" s="56"/>
      <c r="FC1456" s="56"/>
      <c r="FD1456" s="56"/>
      <c r="FE1456" s="56"/>
      <c r="FF1456" s="56"/>
      <c r="FG1456" s="56"/>
      <c r="FH1456" s="56"/>
      <c r="FI1456" s="56"/>
      <c r="FJ1456" s="56"/>
      <c r="FK1456" s="56"/>
      <c r="FL1456" s="56"/>
      <c r="FM1456" s="56"/>
      <c r="FN1456" s="56"/>
      <c r="FO1456" s="56"/>
      <c r="FP1456" s="56"/>
      <c r="FQ1456" s="56"/>
      <c r="FR1456" s="56"/>
      <c r="FS1456" s="56"/>
      <c r="FT1456" s="56"/>
      <c r="FU1456" s="56"/>
      <c r="FV1456" s="56"/>
      <c r="FW1456" s="56"/>
      <c r="FX1456" s="56"/>
      <c r="FY1456" s="56"/>
      <c r="FZ1456" s="56"/>
      <c r="GA1456" s="56"/>
      <c r="GB1456" s="56"/>
      <c r="GC1456" s="56"/>
      <c r="GD1456" s="56"/>
      <c r="GE1456" s="56"/>
      <c r="GF1456" s="56"/>
      <c r="GG1456" s="56"/>
      <c r="GH1456" s="56"/>
      <c r="GI1456" s="56"/>
      <c r="GJ1456" s="56"/>
      <c r="GK1456" s="56"/>
      <c r="GL1456" s="56"/>
      <c r="GM1456" s="56"/>
      <c r="GN1456" s="56"/>
      <c r="GO1456" s="56"/>
      <c r="GP1456" s="56"/>
      <c r="GQ1456" s="56"/>
      <c r="GR1456" s="56"/>
      <c r="GS1456" s="56"/>
      <c r="GT1456" s="56"/>
      <c r="GU1456" s="56"/>
      <c r="GV1456" s="56"/>
      <c r="GW1456" s="56"/>
      <c r="GX1456" s="56"/>
      <c r="GY1456" s="56"/>
      <c r="GZ1456" s="56"/>
      <c r="HA1456" s="56"/>
      <c r="HB1456" s="56"/>
      <c r="HC1456" s="56"/>
      <c r="HD1456" s="56"/>
      <c r="HE1456" s="56"/>
      <c r="HF1456" s="56"/>
      <c r="HG1456" s="56"/>
      <c r="HH1456" s="56"/>
      <c r="HI1456" s="56"/>
      <c r="HJ1456" s="56"/>
      <c r="HK1456" s="56"/>
      <c r="HL1456" s="56"/>
      <c r="HM1456" s="56"/>
    </row>
    <row r="1457" spans="2:221" x14ac:dyDescent="0.25">
      <c r="B1457" s="56"/>
      <c r="C1457" s="56"/>
      <c r="D1457" s="56"/>
      <c r="E1457" s="56"/>
      <c r="F1457" s="56"/>
      <c r="G1457" s="56"/>
      <c r="H1457" s="56"/>
      <c r="I1457" s="56"/>
      <c r="J1457" s="56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/>
      <c r="BF1457" s="56"/>
      <c r="BG1457" s="56"/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  <c r="BU1457" s="56"/>
      <c r="BV1457" s="56"/>
      <c r="BW1457" s="56"/>
      <c r="BX1457" s="56"/>
      <c r="BY1457" s="56"/>
      <c r="BZ1457" s="56"/>
      <c r="CA1457" s="56"/>
      <c r="CB1457" s="56"/>
      <c r="CC1457" s="56"/>
      <c r="CD1457" s="56"/>
      <c r="CE1457" s="56"/>
      <c r="CF1457" s="56"/>
      <c r="CG1457" s="56"/>
      <c r="CH1457" s="56"/>
      <c r="CI1457" s="56"/>
      <c r="CJ1457" s="56"/>
      <c r="CK1457" s="56"/>
      <c r="CL1457" s="56"/>
      <c r="CM1457" s="56"/>
      <c r="CN1457" s="56"/>
      <c r="CO1457" s="56"/>
      <c r="CP1457" s="56"/>
      <c r="CQ1457" s="56"/>
      <c r="CR1457" s="56"/>
      <c r="CS1457" s="56"/>
      <c r="CT1457" s="56"/>
      <c r="CU1457" s="56"/>
      <c r="CV1457" s="56"/>
      <c r="CW1457" s="56"/>
      <c r="CX1457" s="56"/>
      <c r="CY1457" s="56"/>
      <c r="CZ1457" s="56"/>
      <c r="DA1457" s="56"/>
      <c r="DB1457" s="56"/>
      <c r="DC1457" s="56"/>
      <c r="DD1457" s="56"/>
      <c r="DE1457" s="56"/>
      <c r="DF1457" s="56"/>
      <c r="DG1457" s="56"/>
      <c r="DH1457" s="56"/>
      <c r="DI1457" s="56"/>
      <c r="DJ1457" s="56"/>
      <c r="DK1457" s="56"/>
      <c r="DL1457" s="56"/>
      <c r="DM1457" s="56"/>
      <c r="DN1457" s="56"/>
      <c r="DO1457" s="56"/>
      <c r="DP1457" s="56"/>
      <c r="DQ1457" s="56"/>
      <c r="DR1457" s="56"/>
      <c r="DS1457" s="56"/>
      <c r="DT1457" s="56"/>
      <c r="DU1457" s="56"/>
      <c r="DV1457" s="56"/>
      <c r="DW1457" s="56"/>
      <c r="DX1457" s="56"/>
      <c r="DY1457" s="56"/>
      <c r="DZ1457" s="56"/>
      <c r="EA1457" s="56"/>
      <c r="EB1457" s="56"/>
      <c r="EC1457" s="56"/>
      <c r="ED1457" s="56"/>
      <c r="EE1457" s="56"/>
      <c r="EF1457" s="56"/>
      <c r="EG1457" s="56"/>
      <c r="EH1457" s="56"/>
      <c r="EI1457" s="56"/>
      <c r="EJ1457" s="56"/>
      <c r="EK1457" s="56"/>
      <c r="EL1457" s="56"/>
      <c r="EM1457" s="56"/>
      <c r="EN1457" s="56"/>
      <c r="EO1457" s="56"/>
      <c r="EP1457" s="56"/>
      <c r="EQ1457" s="56"/>
      <c r="ER1457" s="56"/>
      <c r="ES1457" s="56"/>
      <c r="ET1457" s="56"/>
      <c r="EU1457" s="56"/>
      <c r="EV1457" s="56"/>
      <c r="EW1457" s="56"/>
      <c r="EX1457" s="56"/>
      <c r="EY1457" s="56"/>
      <c r="EZ1457" s="56"/>
      <c r="FA1457" s="56"/>
      <c r="FB1457" s="56"/>
      <c r="FC1457" s="56"/>
      <c r="FD1457" s="56"/>
      <c r="FE1457" s="56"/>
      <c r="FF1457" s="56"/>
      <c r="FG1457" s="56"/>
      <c r="FH1457" s="56"/>
      <c r="FI1457" s="56"/>
      <c r="FJ1457" s="56"/>
      <c r="FK1457" s="56"/>
      <c r="FL1457" s="56"/>
      <c r="FM1457" s="56"/>
      <c r="FN1457" s="56"/>
      <c r="FO1457" s="56"/>
      <c r="FP1457" s="56"/>
      <c r="FQ1457" s="56"/>
      <c r="FR1457" s="56"/>
      <c r="FS1457" s="56"/>
      <c r="FT1457" s="56"/>
      <c r="FU1457" s="56"/>
      <c r="FV1457" s="56"/>
      <c r="FW1457" s="56"/>
      <c r="FX1457" s="56"/>
      <c r="FY1457" s="56"/>
      <c r="FZ1457" s="56"/>
      <c r="GA1457" s="56"/>
      <c r="GB1457" s="56"/>
      <c r="GC1457" s="56"/>
      <c r="GD1457" s="56"/>
      <c r="GE1457" s="56"/>
      <c r="GF1457" s="56"/>
      <c r="GG1457" s="56"/>
      <c r="GH1457" s="56"/>
      <c r="GI1457" s="56"/>
      <c r="GJ1457" s="56"/>
      <c r="GK1457" s="56"/>
      <c r="GL1457" s="56"/>
      <c r="GM1457" s="56"/>
      <c r="GN1457" s="56"/>
      <c r="GO1457" s="56"/>
      <c r="GP1457" s="56"/>
      <c r="GQ1457" s="56"/>
      <c r="GR1457" s="56"/>
      <c r="GS1457" s="56"/>
      <c r="GT1457" s="56"/>
      <c r="GU1457" s="56"/>
      <c r="GV1457" s="56"/>
      <c r="GW1457" s="56"/>
      <c r="GX1457" s="56"/>
      <c r="GY1457" s="56"/>
      <c r="GZ1457" s="56"/>
      <c r="HA1457" s="56"/>
      <c r="HB1457" s="56"/>
      <c r="HC1457" s="56"/>
      <c r="HD1457" s="56"/>
      <c r="HE1457" s="56"/>
      <c r="HF1457" s="56"/>
      <c r="HG1457" s="56"/>
      <c r="HH1457" s="56"/>
      <c r="HI1457" s="56"/>
      <c r="HJ1457" s="56"/>
      <c r="HK1457" s="56"/>
      <c r="HL1457" s="56"/>
      <c r="HM1457" s="56"/>
    </row>
    <row r="1458" spans="2:221" x14ac:dyDescent="0.25">
      <c r="B1458" s="56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/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  <c r="BU1458" s="56"/>
      <c r="BV1458" s="56"/>
      <c r="BW1458" s="56"/>
      <c r="BX1458" s="56"/>
      <c r="BY1458" s="56"/>
      <c r="BZ1458" s="56"/>
      <c r="CA1458" s="56"/>
      <c r="CB1458" s="56"/>
      <c r="CC1458" s="56"/>
      <c r="CD1458" s="56"/>
      <c r="CE1458" s="56"/>
      <c r="CF1458" s="56"/>
      <c r="CG1458" s="56"/>
      <c r="CH1458" s="56"/>
      <c r="CI1458" s="56"/>
      <c r="CJ1458" s="56"/>
      <c r="CK1458" s="56"/>
      <c r="CL1458" s="56"/>
      <c r="CM1458" s="56"/>
      <c r="CN1458" s="56"/>
      <c r="CO1458" s="56"/>
      <c r="CP1458" s="56"/>
      <c r="CQ1458" s="56"/>
      <c r="CR1458" s="56"/>
      <c r="CS1458" s="56"/>
      <c r="CT1458" s="56"/>
      <c r="CU1458" s="56"/>
      <c r="CV1458" s="56"/>
      <c r="CW1458" s="56"/>
      <c r="CX1458" s="56"/>
      <c r="CY1458" s="56"/>
      <c r="CZ1458" s="56"/>
      <c r="DA1458" s="56"/>
      <c r="DB1458" s="56"/>
      <c r="DC1458" s="56"/>
      <c r="DD1458" s="56"/>
      <c r="DE1458" s="56"/>
      <c r="DF1458" s="56"/>
      <c r="DG1458" s="56"/>
      <c r="DH1458" s="56"/>
      <c r="DI1458" s="56"/>
      <c r="DJ1458" s="56"/>
      <c r="DK1458" s="56"/>
      <c r="DL1458" s="56"/>
      <c r="DM1458" s="56"/>
      <c r="DN1458" s="56"/>
      <c r="DO1458" s="56"/>
      <c r="DP1458" s="56"/>
      <c r="DQ1458" s="56"/>
      <c r="DR1458" s="56"/>
      <c r="DS1458" s="56"/>
      <c r="DT1458" s="56"/>
      <c r="DU1458" s="56"/>
      <c r="DV1458" s="56"/>
      <c r="DW1458" s="56"/>
      <c r="DX1458" s="56"/>
      <c r="DY1458" s="56"/>
      <c r="DZ1458" s="56"/>
      <c r="EA1458" s="56"/>
      <c r="EB1458" s="56"/>
      <c r="EC1458" s="56"/>
      <c r="ED1458" s="56"/>
      <c r="EE1458" s="56"/>
      <c r="EF1458" s="56"/>
      <c r="EG1458" s="56"/>
      <c r="EH1458" s="56"/>
      <c r="EI1458" s="56"/>
      <c r="EJ1458" s="56"/>
      <c r="EK1458" s="56"/>
      <c r="EL1458" s="56"/>
      <c r="EM1458" s="56"/>
      <c r="EN1458" s="56"/>
      <c r="EO1458" s="56"/>
      <c r="EP1458" s="56"/>
      <c r="EQ1458" s="56"/>
      <c r="ER1458" s="56"/>
      <c r="ES1458" s="56"/>
      <c r="ET1458" s="56"/>
      <c r="EU1458" s="56"/>
      <c r="EV1458" s="56"/>
      <c r="EW1458" s="56"/>
      <c r="EX1458" s="56"/>
      <c r="EY1458" s="56"/>
      <c r="EZ1458" s="56"/>
      <c r="FA1458" s="56"/>
      <c r="FB1458" s="56"/>
      <c r="FC1458" s="56"/>
      <c r="FD1458" s="56"/>
      <c r="FE1458" s="56"/>
      <c r="FF1458" s="56"/>
      <c r="FG1458" s="56"/>
      <c r="FH1458" s="56"/>
      <c r="FI1458" s="56"/>
      <c r="FJ1458" s="56"/>
      <c r="FK1458" s="56"/>
      <c r="FL1458" s="56"/>
      <c r="FM1458" s="56"/>
      <c r="FN1458" s="56"/>
      <c r="FO1458" s="56"/>
      <c r="FP1458" s="56"/>
      <c r="FQ1458" s="56"/>
      <c r="FR1458" s="56"/>
      <c r="FS1458" s="56"/>
      <c r="FT1458" s="56"/>
      <c r="FU1458" s="56"/>
      <c r="FV1458" s="56"/>
      <c r="FW1458" s="56"/>
      <c r="FX1458" s="56"/>
      <c r="FY1458" s="56"/>
      <c r="FZ1458" s="56"/>
      <c r="GA1458" s="56"/>
      <c r="GB1458" s="56"/>
      <c r="GC1458" s="56"/>
      <c r="GD1458" s="56"/>
      <c r="GE1458" s="56"/>
      <c r="GF1458" s="56"/>
      <c r="GG1458" s="56"/>
      <c r="GH1458" s="56"/>
      <c r="GI1458" s="56"/>
      <c r="GJ1458" s="56"/>
      <c r="GK1458" s="56"/>
      <c r="GL1458" s="56"/>
      <c r="GM1458" s="56"/>
      <c r="GN1458" s="56"/>
      <c r="GO1458" s="56"/>
      <c r="GP1458" s="56"/>
      <c r="GQ1458" s="56"/>
      <c r="GR1458" s="56"/>
      <c r="GS1458" s="56"/>
      <c r="GT1458" s="56"/>
      <c r="GU1458" s="56"/>
      <c r="GV1458" s="56"/>
      <c r="GW1458" s="56"/>
      <c r="GX1458" s="56"/>
      <c r="GY1458" s="56"/>
      <c r="GZ1458" s="56"/>
      <c r="HA1458" s="56"/>
      <c r="HB1458" s="56"/>
      <c r="HC1458" s="56"/>
      <c r="HD1458" s="56"/>
      <c r="HE1458" s="56"/>
      <c r="HF1458" s="56"/>
      <c r="HG1458" s="56"/>
      <c r="HH1458" s="56"/>
      <c r="HI1458" s="56"/>
      <c r="HJ1458" s="56"/>
      <c r="HK1458" s="56"/>
      <c r="HL1458" s="56"/>
      <c r="HM1458" s="56"/>
    </row>
    <row r="1459" spans="2:221" x14ac:dyDescent="0.25">
      <c r="B1459" s="56"/>
      <c r="C1459" s="56"/>
      <c r="D1459" s="56"/>
      <c r="E1459" s="56"/>
      <c r="F1459" s="56"/>
      <c r="G1459" s="56"/>
      <c r="H1459" s="56"/>
      <c r="I1459" s="56"/>
      <c r="J1459" s="56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  <c r="AY1459" s="56"/>
      <c r="AZ1459" s="56"/>
      <c r="BA1459" s="56"/>
      <c r="BB1459" s="56"/>
      <c r="BC1459" s="56"/>
      <c r="BD1459" s="56"/>
      <c r="BE1459" s="56"/>
      <c r="BF1459" s="56"/>
      <c r="BG1459" s="56"/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56"/>
      <c r="BS1459" s="56"/>
      <c r="BT1459" s="56"/>
      <c r="BU1459" s="56"/>
      <c r="BV1459" s="56"/>
      <c r="BW1459" s="56"/>
      <c r="BX1459" s="56"/>
      <c r="BY1459" s="56"/>
      <c r="BZ1459" s="56"/>
      <c r="CA1459" s="56"/>
      <c r="CB1459" s="56"/>
      <c r="CC1459" s="56"/>
      <c r="CD1459" s="56"/>
      <c r="CE1459" s="56"/>
      <c r="CF1459" s="56"/>
      <c r="CG1459" s="56"/>
      <c r="CH1459" s="56"/>
      <c r="CI1459" s="56"/>
      <c r="CJ1459" s="56"/>
      <c r="CK1459" s="56"/>
      <c r="CL1459" s="56"/>
      <c r="CM1459" s="56"/>
      <c r="CN1459" s="56"/>
      <c r="CO1459" s="56"/>
      <c r="CP1459" s="56"/>
      <c r="CQ1459" s="56"/>
      <c r="CR1459" s="56"/>
      <c r="CS1459" s="56"/>
      <c r="CT1459" s="56"/>
      <c r="CU1459" s="56"/>
      <c r="CV1459" s="56"/>
      <c r="CW1459" s="56"/>
      <c r="CX1459" s="56"/>
      <c r="CY1459" s="56"/>
      <c r="CZ1459" s="56"/>
      <c r="DA1459" s="56"/>
      <c r="DB1459" s="56"/>
      <c r="DC1459" s="56"/>
      <c r="DD1459" s="56"/>
      <c r="DE1459" s="56"/>
      <c r="DF1459" s="56"/>
      <c r="DG1459" s="56"/>
      <c r="DH1459" s="56"/>
      <c r="DI1459" s="56"/>
      <c r="DJ1459" s="56"/>
      <c r="DK1459" s="56"/>
      <c r="DL1459" s="56"/>
      <c r="DM1459" s="56"/>
      <c r="DN1459" s="56"/>
      <c r="DO1459" s="56"/>
      <c r="DP1459" s="56"/>
      <c r="DQ1459" s="56"/>
      <c r="DR1459" s="56"/>
      <c r="DS1459" s="56"/>
      <c r="DT1459" s="56"/>
      <c r="DU1459" s="56"/>
      <c r="DV1459" s="56"/>
      <c r="DW1459" s="56"/>
      <c r="DX1459" s="56"/>
      <c r="DY1459" s="56"/>
      <c r="DZ1459" s="56"/>
      <c r="EA1459" s="56"/>
      <c r="EB1459" s="56"/>
      <c r="EC1459" s="56"/>
      <c r="ED1459" s="56"/>
      <c r="EE1459" s="56"/>
      <c r="EF1459" s="56"/>
      <c r="EG1459" s="56"/>
      <c r="EH1459" s="56"/>
      <c r="EI1459" s="56"/>
      <c r="EJ1459" s="56"/>
      <c r="EK1459" s="56"/>
      <c r="EL1459" s="56"/>
      <c r="EM1459" s="56"/>
      <c r="EN1459" s="56"/>
      <c r="EO1459" s="56"/>
      <c r="EP1459" s="56"/>
      <c r="EQ1459" s="56"/>
      <c r="ER1459" s="56"/>
      <c r="ES1459" s="56"/>
      <c r="ET1459" s="56"/>
      <c r="EU1459" s="56"/>
      <c r="EV1459" s="56"/>
      <c r="EW1459" s="56"/>
      <c r="EX1459" s="56"/>
      <c r="EY1459" s="56"/>
      <c r="EZ1459" s="56"/>
      <c r="FA1459" s="56"/>
      <c r="FB1459" s="56"/>
      <c r="FC1459" s="56"/>
      <c r="FD1459" s="56"/>
      <c r="FE1459" s="56"/>
      <c r="FF1459" s="56"/>
      <c r="FG1459" s="56"/>
      <c r="FH1459" s="56"/>
      <c r="FI1459" s="56"/>
      <c r="FJ1459" s="56"/>
      <c r="FK1459" s="56"/>
      <c r="FL1459" s="56"/>
      <c r="FM1459" s="56"/>
      <c r="FN1459" s="56"/>
      <c r="FO1459" s="56"/>
      <c r="FP1459" s="56"/>
      <c r="FQ1459" s="56"/>
      <c r="FR1459" s="56"/>
      <c r="FS1459" s="56"/>
      <c r="FT1459" s="56"/>
      <c r="FU1459" s="56"/>
      <c r="FV1459" s="56"/>
      <c r="FW1459" s="56"/>
      <c r="FX1459" s="56"/>
      <c r="FY1459" s="56"/>
      <c r="FZ1459" s="56"/>
      <c r="GA1459" s="56"/>
      <c r="GB1459" s="56"/>
      <c r="GC1459" s="56"/>
      <c r="GD1459" s="56"/>
      <c r="GE1459" s="56"/>
      <c r="GF1459" s="56"/>
      <c r="GG1459" s="56"/>
      <c r="GH1459" s="56"/>
      <c r="GI1459" s="56"/>
      <c r="GJ1459" s="56"/>
      <c r="GK1459" s="56"/>
      <c r="GL1459" s="56"/>
      <c r="GM1459" s="56"/>
      <c r="GN1459" s="56"/>
      <c r="GO1459" s="56"/>
      <c r="GP1459" s="56"/>
      <c r="GQ1459" s="56"/>
      <c r="GR1459" s="56"/>
      <c r="GS1459" s="56"/>
      <c r="GT1459" s="56"/>
      <c r="GU1459" s="56"/>
      <c r="GV1459" s="56"/>
      <c r="GW1459" s="56"/>
      <c r="GX1459" s="56"/>
      <c r="GY1459" s="56"/>
      <c r="GZ1459" s="56"/>
      <c r="HA1459" s="56"/>
      <c r="HB1459" s="56"/>
      <c r="HC1459" s="56"/>
      <c r="HD1459" s="56"/>
      <c r="HE1459" s="56"/>
      <c r="HF1459" s="56"/>
      <c r="HG1459" s="56"/>
      <c r="HH1459" s="56"/>
      <c r="HI1459" s="56"/>
      <c r="HJ1459" s="56"/>
      <c r="HK1459" s="56"/>
      <c r="HL1459" s="56"/>
      <c r="HM1459" s="56"/>
    </row>
    <row r="1460" spans="2:221" x14ac:dyDescent="0.25">
      <c r="B1460" s="56"/>
      <c r="C1460" s="56"/>
      <c r="D1460" s="56"/>
      <c r="E1460" s="56"/>
      <c r="F1460" s="56"/>
      <c r="G1460" s="56"/>
      <c r="H1460" s="56"/>
      <c r="I1460" s="56"/>
      <c r="J1460" s="56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/>
      <c r="BF1460" s="56"/>
      <c r="BG1460" s="56"/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  <c r="BU1460" s="56"/>
      <c r="BV1460" s="56"/>
      <c r="BW1460" s="56"/>
      <c r="BX1460" s="56"/>
      <c r="BY1460" s="56"/>
      <c r="BZ1460" s="56"/>
      <c r="CA1460" s="56"/>
      <c r="CB1460" s="56"/>
      <c r="CC1460" s="56"/>
      <c r="CD1460" s="56"/>
      <c r="CE1460" s="56"/>
      <c r="CF1460" s="56"/>
      <c r="CG1460" s="56"/>
      <c r="CH1460" s="56"/>
      <c r="CI1460" s="56"/>
      <c r="CJ1460" s="56"/>
      <c r="CK1460" s="56"/>
      <c r="CL1460" s="56"/>
      <c r="CM1460" s="56"/>
      <c r="CN1460" s="56"/>
      <c r="CO1460" s="56"/>
      <c r="CP1460" s="56"/>
      <c r="CQ1460" s="56"/>
      <c r="CR1460" s="56"/>
      <c r="CS1460" s="56"/>
      <c r="CT1460" s="56"/>
      <c r="CU1460" s="56"/>
      <c r="CV1460" s="56"/>
      <c r="CW1460" s="56"/>
      <c r="CX1460" s="56"/>
      <c r="CY1460" s="56"/>
      <c r="CZ1460" s="56"/>
      <c r="DA1460" s="56"/>
      <c r="DB1460" s="56"/>
      <c r="DC1460" s="56"/>
      <c r="DD1460" s="56"/>
      <c r="DE1460" s="56"/>
      <c r="DF1460" s="56"/>
      <c r="DG1460" s="56"/>
      <c r="DH1460" s="56"/>
      <c r="DI1460" s="56"/>
      <c r="DJ1460" s="56"/>
      <c r="DK1460" s="56"/>
      <c r="DL1460" s="56"/>
      <c r="DM1460" s="56"/>
      <c r="DN1460" s="56"/>
      <c r="DO1460" s="56"/>
      <c r="DP1460" s="56"/>
      <c r="DQ1460" s="56"/>
      <c r="DR1460" s="56"/>
      <c r="DS1460" s="56"/>
      <c r="DT1460" s="56"/>
      <c r="DU1460" s="56"/>
      <c r="DV1460" s="56"/>
      <c r="DW1460" s="56"/>
      <c r="DX1460" s="56"/>
      <c r="DY1460" s="56"/>
      <c r="DZ1460" s="56"/>
      <c r="EA1460" s="56"/>
      <c r="EB1460" s="56"/>
      <c r="EC1460" s="56"/>
      <c r="ED1460" s="56"/>
      <c r="EE1460" s="56"/>
      <c r="EF1460" s="56"/>
      <c r="EG1460" s="56"/>
      <c r="EH1460" s="56"/>
      <c r="EI1460" s="56"/>
      <c r="EJ1460" s="56"/>
      <c r="EK1460" s="56"/>
      <c r="EL1460" s="56"/>
      <c r="EM1460" s="56"/>
      <c r="EN1460" s="56"/>
      <c r="EO1460" s="56"/>
      <c r="EP1460" s="56"/>
      <c r="EQ1460" s="56"/>
      <c r="ER1460" s="56"/>
      <c r="ES1460" s="56"/>
      <c r="ET1460" s="56"/>
      <c r="EU1460" s="56"/>
      <c r="EV1460" s="56"/>
      <c r="EW1460" s="56"/>
      <c r="EX1460" s="56"/>
      <c r="EY1460" s="56"/>
      <c r="EZ1460" s="56"/>
      <c r="FA1460" s="56"/>
      <c r="FB1460" s="56"/>
      <c r="FC1460" s="56"/>
      <c r="FD1460" s="56"/>
      <c r="FE1460" s="56"/>
      <c r="FF1460" s="56"/>
      <c r="FG1460" s="56"/>
      <c r="FH1460" s="56"/>
      <c r="FI1460" s="56"/>
      <c r="FJ1460" s="56"/>
      <c r="FK1460" s="56"/>
      <c r="FL1460" s="56"/>
      <c r="FM1460" s="56"/>
      <c r="FN1460" s="56"/>
      <c r="FO1460" s="56"/>
      <c r="FP1460" s="56"/>
      <c r="FQ1460" s="56"/>
      <c r="FR1460" s="56"/>
      <c r="FS1460" s="56"/>
      <c r="FT1460" s="56"/>
      <c r="FU1460" s="56"/>
      <c r="FV1460" s="56"/>
      <c r="FW1460" s="56"/>
      <c r="FX1460" s="56"/>
      <c r="FY1460" s="56"/>
      <c r="FZ1460" s="56"/>
      <c r="GA1460" s="56"/>
      <c r="GB1460" s="56"/>
      <c r="GC1460" s="56"/>
      <c r="GD1460" s="56"/>
      <c r="GE1460" s="56"/>
      <c r="GF1460" s="56"/>
      <c r="GG1460" s="56"/>
      <c r="GH1460" s="56"/>
      <c r="GI1460" s="56"/>
      <c r="GJ1460" s="56"/>
      <c r="GK1460" s="56"/>
      <c r="GL1460" s="56"/>
      <c r="GM1460" s="56"/>
      <c r="GN1460" s="56"/>
      <c r="GO1460" s="56"/>
      <c r="GP1460" s="56"/>
      <c r="GQ1460" s="56"/>
      <c r="GR1460" s="56"/>
      <c r="GS1460" s="56"/>
      <c r="GT1460" s="56"/>
      <c r="GU1460" s="56"/>
      <c r="GV1460" s="56"/>
      <c r="GW1460" s="56"/>
      <c r="GX1460" s="56"/>
      <c r="GY1460" s="56"/>
      <c r="GZ1460" s="56"/>
      <c r="HA1460" s="56"/>
      <c r="HB1460" s="56"/>
      <c r="HC1460" s="56"/>
      <c r="HD1460" s="56"/>
      <c r="HE1460" s="56"/>
      <c r="HF1460" s="56"/>
      <c r="HG1460" s="56"/>
      <c r="HH1460" s="56"/>
      <c r="HI1460" s="56"/>
      <c r="HJ1460" s="56"/>
      <c r="HK1460" s="56"/>
      <c r="HL1460" s="56"/>
      <c r="HM1460" s="56"/>
    </row>
    <row r="1461" spans="2:221" x14ac:dyDescent="0.25">
      <c r="B1461" s="56"/>
      <c r="C1461" s="56"/>
      <c r="D1461" s="56"/>
      <c r="E1461" s="56"/>
      <c r="F1461" s="56"/>
      <c r="G1461" s="56"/>
      <c r="H1461" s="56"/>
      <c r="I1461" s="56"/>
      <c r="J1461" s="56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  <c r="BU1461" s="56"/>
      <c r="BV1461" s="56"/>
      <c r="BW1461" s="56"/>
      <c r="BX1461" s="56"/>
      <c r="BY1461" s="56"/>
      <c r="BZ1461" s="56"/>
      <c r="CA1461" s="56"/>
      <c r="CB1461" s="56"/>
      <c r="CC1461" s="56"/>
      <c r="CD1461" s="56"/>
      <c r="CE1461" s="56"/>
      <c r="CF1461" s="56"/>
      <c r="CG1461" s="56"/>
      <c r="CH1461" s="56"/>
      <c r="CI1461" s="56"/>
      <c r="CJ1461" s="56"/>
      <c r="CK1461" s="56"/>
      <c r="CL1461" s="56"/>
      <c r="CM1461" s="56"/>
      <c r="CN1461" s="56"/>
      <c r="CO1461" s="56"/>
      <c r="CP1461" s="56"/>
      <c r="CQ1461" s="56"/>
      <c r="CR1461" s="56"/>
      <c r="CS1461" s="56"/>
      <c r="CT1461" s="56"/>
      <c r="CU1461" s="56"/>
      <c r="CV1461" s="56"/>
      <c r="CW1461" s="56"/>
      <c r="CX1461" s="56"/>
      <c r="CY1461" s="56"/>
      <c r="CZ1461" s="56"/>
      <c r="DA1461" s="56"/>
      <c r="DB1461" s="56"/>
      <c r="DC1461" s="56"/>
      <c r="DD1461" s="56"/>
      <c r="DE1461" s="56"/>
      <c r="DF1461" s="56"/>
      <c r="DG1461" s="56"/>
      <c r="DH1461" s="56"/>
      <c r="DI1461" s="56"/>
      <c r="DJ1461" s="56"/>
      <c r="DK1461" s="56"/>
      <c r="DL1461" s="56"/>
      <c r="DM1461" s="56"/>
      <c r="DN1461" s="56"/>
      <c r="DO1461" s="56"/>
      <c r="DP1461" s="56"/>
      <c r="DQ1461" s="56"/>
      <c r="DR1461" s="56"/>
      <c r="DS1461" s="56"/>
      <c r="DT1461" s="56"/>
      <c r="DU1461" s="56"/>
      <c r="DV1461" s="56"/>
      <c r="DW1461" s="56"/>
      <c r="DX1461" s="56"/>
      <c r="DY1461" s="56"/>
      <c r="DZ1461" s="56"/>
      <c r="EA1461" s="56"/>
      <c r="EB1461" s="56"/>
      <c r="EC1461" s="56"/>
      <c r="ED1461" s="56"/>
      <c r="EE1461" s="56"/>
      <c r="EF1461" s="56"/>
      <c r="EG1461" s="56"/>
      <c r="EH1461" s="56"/>
      <c r="EI1461" s="56"/>
      <c r="EJ1461" s="56"/>
      <c r="EK1461" s="56"/>
      <c r="EL1461" s="56"/>
      <c r="EM1461" s="56"/>
      <c r="EN1461" s="56"/>
      <c r="EO1461" s="56"/>
      <c r="EP1461" s="56"/>
      <c r="EQ1461" s="56"/>
      <c r="ER1461" s="56"/>
      <c r="ES1461" s="56"/>
      <c r="ET1461" s="56"/>
      <c r="EU1461" s="56"/>
      <c r="EV1461" s="56"/>
      <c r="EW1461" s="56"/>
      <c r="EX1461" s="56"/>
      <c r="EY1461" s="56"/>
      <c r="EZ1461" s="56"/>
      <c r="FA1461" s="56"/>
      <c r="FB1461" s="56"/>
      <c r="FC1461" s="56"/>
      <c r="FD1461" s="56"/>
      <c r="FE1461" s="56"/>
      <c r="FF1461" s="56"/>
      <c r="FG1461" s="56"/>
      <c r="FH1461" s="56"/>
      <c r="FI1461" s="56"/>
      <c r="FJ1461" s="56"/>
      <c r="FK1461" s="56"/>
      <c r="FL1461" s="56"/>
      <c r="FM1461" s="56"/>
      <c r="FN1461" s="56"/>
      <c r="FO1461" s="56"/>
      <c r="FP1461" s="56"/>
      <c r="FQ1461" s="56"/>
      <c r="FR1461" s="56"/>
      <c r="FS1461" s="56"/>
      <c r="FT1461" s="56"/>
      <c r="FU1461" s="56"/>
      <c r="FV1461" s="56"/>
      <c r="FW1461" s="56"/>
      <c r="FX1461" s="56"/>
      <c r="FY1461" s="56"/>
      <c r="FZ1461" s="56"/>
      <c r="GA1461" s="56"/>
      <c r="GB1461" s="56"/>
      <c r="GC1461" s="56"/>
      <c r="GD1461" s="56"/>
      <c r="GE1461" s="56"/>
      <c r="GF1461" s="56"/>
      <c r="GG1461" s="56"/>
      <c r="GH1461" s="56"/>
      <c r="GI1461" s="56"/>
      <c r="GJ1461" s="56"/>
      <c r="GK1461" s="56"/>
      <c r="GL1461" s="56"/>
      <c r="GM1461" s="56"/>
      <c r="GN1461" s="56"/>
      <c r="GO1461" s="56"/>
      <c r="GP1461" s="56"/>
      <c r="GQ1461" s="56"/>
      <c r="GR1461" s="56"/>
      <c r="GS1461" s="56"/>
      <c r="GT1461" s="56"/>
      <c r="GU1461" s="56"/>
      <c r="GV1461" s="56"/>
      <c r="GW1461" s="56"/>
      <c r="GX1461" s="56"/>
      <c r="GY1461" s="56"/>
      <c r="GZ1461" s="56"/>
      <c r="HA1461" s="56"/>
      <c r="HB1461" s="56"/>
      <c r="HC1461" s="56"/>
      <c r="HD1461" s="56"/>
      <c r="HE1461" s="56"/>
      <c r="HF1461" s="56"/>
      <c r="HG1461" s="56"/>
      <c r="HH1461" s="56"/>
      <c r="HI1461" s="56"/>
      <c r="HJ1461" s="56"/>
      <c r="HK1461" s="56"/>
      <c r="HL1461" s="56"/>
      <c r="HM1461" s="56"/>
    </row>
    <row r="1462" spans="2:221" x14ac:dyDescent="0.25">
      <c r="B1462" s="56"/>
      <c r="C1462" s="56"/>
      <c r="D1462" s="56"/>
      <c r="E1462" s="56"/>
      <c r="F1462" s="56"/>
      <c r="G1462" s="56"/>
      <c r="H1462" s="56"/>
      <c r="I1462" s="56"/>
      <c r="J1462" s="56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  <c r="AY1462" s="56"/>
      <c r="AZ1462" s="56"/>
      <c r="BA1462" s="56"/>
      <c r="BB1462" s="56"/>
      <c r="BC1462" s="56"/>
      <c r="BD1462" s="56"/>
      <c r="BE1462" s="56"/>
      <c r="BF1462" s="56"/>
      <c r="BG1462" s="56"/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  <c r="BU1462" s="56"/>
      <c r="BV1462" s="56"/>
      <c r="BW1462" s="56"/>
      <c r="BX1462" s="56"/>
      <c r="BY1462" s="56"/>
      <c r="BZ1462" s="56"/>
      <c r="CA1462" s="56"/>
      <c r="CB1462" s="56"/>
      <c r="CC1462" s="56"/>
      <c r="CD1462" s="56"/>
      <c r="CE1462" s="56"/>
      <c r="CF1462" s="56"/>
      <c r="CG1462" s="56"/>
      <c r="CH1462" s="56"/>
      <c r="CI1462" s="56"/>
      <c r="CJ1462" s="56"/>
      <c r="CK1462" s="56"/>
      <c r="CL1462" s="56"/>
      <c r="CM1462" s="56"/>
      <c r="CN1462" s="56"/>
      <c r="CO1462" s="56"/>
      <c r="CP1462" s="56"/>
      <c r="CQ1462" s="56"/>
      <c r="CR1462" s="56"/>
      <c r="CS1462" s="56"/>
      <c r="CT1462" s="56"/>
      <c r="CU1462" s="56"/>
      <c r="CV1462" s="56"/>
      <c r="CW1462" s="56"/>
      <c r="CX1462" s="56"/>
      <c r="CY1462" s="56"/>
      <c r="CZ1462" s="56"/>
      <c r="DA1462" s="56"/>
      <c r="DB1462" s="56"/>
      <c r="DC1462" s="56"/>
      <c r="DD1462" s="56"/>
      <c r="DE1462" s="56"/>
      <c r="DF1462" s="56"/>
      <c r="DG1462" s="56"/>
      <c r="DH1462" s="56"/>
      <c r="DI1462" s="56"/>
      <c r="DJ1462" s="56"/>
      <c r="DK1462" s="56"/>
      <c r="DL1462" s="56"/>
      <c r="DM1462" s="56"/>
      <c r="DN1462" s="56"/>
      <c r="DO1462" s="56"/>
      <c r="DP1462" s="56"/>
      <c r="DQ1462" s="56"/>
      <c r="DR1462" s="56"/>
      <c r="DS1462" s="56"/>
      <c r="DT1462" s="56"/>
      <c r="DU1462" s="56"/>
      <c r="DV1462" s="56"/>
      <c r="DW1462" s="56"/>
      <c r="DX1462" s="56"/>
      <c r="DY1462" s="56"/>
      <c r="DZ1462" s="56"/>
      <c r="EA1462" s="56"/>
      <c r="EB1462" s="56"/>
      <c r="EC1462" s="56"/>
      <c r="ED1462" s="56"/>
      <c r="EE1462" s="56"/>
      <c r="EF1462" s="56"/>
      <c r="EG1462" s="56"/>
      <c r="EH1462" s="56"/>
      <c r="EI1462" s="56"/>
      <c r="EJ1462" s="56"/>
      <c r="EK1462" s="56"/>
      <c r="EL1462" s="56"/>
      <c r="EM1462" s="56"/>
      <c r="EN1462" s="56"/>
      <c r="EO1462" s="56"/>
      <c r="EP1462" s="56"/>
      <c r="EQ1462" s="56"/>
      <c r="ER1462" s="56"/>
      <c r="ES1462" s="56"/>
      <c r="ET1462" s="56"/>
      <c r="EU1462" s="56"/>
      <c r="EV1462" s="56"/>
      <c r="EW1462" s="56"/>
      <c r="EX1462" s="56"/>
      <c r="EY1462" s="56"/>
      <c r="EZ1462" s="56"/>
      <c r="FA1462" s="56"/>
      <c r="FB1462" s="56"/>
      <c r="FC1462" s="56"/>
      <c r="FD1462" s="56"/>
      <c r="FE1462" s="56"/>
      <c r="FF1462" s="56"/>
      <c r="FG1462" s="56"/>
      <c r="FH1462" s="56"/>
      <c r="FI1462" s="56"/>
      <c r="FJ1462" s="56"/>
      <c r="FK1462" s="56"/>
      <c r="FL1462" s="56"/>
      <c r="FM1462" s="56"/>
      <c r="FN1462" s="56"/>
      <c r="FO1462" s="56"/>
      <c r="FP1462" s="56"/>
      <c r="FQ1462" s="56"/>
      <c r="FR1462" s="56"/>
      <c r="FS1462" s="56"/>
      <c r="FT1462" s="56"/>
      <c r="FU1462" s="56"/>
      <c r="FV1462" s="56"/>
      <c r="FW1462" s="56"/>
      <c r="FX1462" s="56"/>
      <c r="FY1462" s="56"/>
      <c r="FZ1462" s="56"/>
      <c r="GA1462" s="56"/>
      <c r="GB1462" s="56"/>
      <c r="GC1462" s="56"/>
      <c r="GD1462" s="56"/>
      <c r="GE1462" s="56"/>
      <c r="GF1462" s="56"/>
      <c r="GG1462" s="56"/>
      <c r="GH1462" s="56"/>
      <c r="GI1462" s="56"/>
      <c r="GJ1462" s="56"/>
      <c r="GK1462" s="56"/>
      <c r="GL1462" s="56"/>
      <c r="GM1462" s="56"/>
      <c r="GN1462" s="56"/>
      <c r="GO1462" s="56"/>
      <c r="GP1462" s="56"/>
      <c r="GQ1462" s="56"/>
      <c r="GR1462" s="56"/>
      <c r="GS1462" s="56"/>
      <c r="GT1462" s="56"/>
      <c r="GU1462" s="56"/>
      <c r="GV1462" s="56"/>
      <c r="GW1462" s="56"/>
      <c r="GX1462" s="56"/>
      <c r="GY1462" s="56"/>
      <c r="GZ1462" s="56"/>
      <c r="HA1462" s="56"/>
      <c r="HB1462" s="56"/>
      <c r="HC1462" s="56"/>
      <c r="HD1462" s="56"/>
      <c r="HE1462" s="56"/>
      <c r="HF1462" s="56"/>
      <c r="HG1462" s="56"/>
      <c r="HH1462" s="56"/>
      <c r="HI1462" s="56"/>
      <c r="HJ1462" s="56"/>
      <c r="HK1462" s="56"/>
      <c r="HL1462" s="56"/>
      <c r="HM1462" s="56"/>
    </row>
    <row r="1463" spans="2:221" x14ac:dyDescent="0.25">
      <c r="B1463" s="56"/>
      <c r="C1463" s="56"/>
      <c r="D1463" s="56"/>
      <c r="E1463" s="56"/>
      <c r="F1463" s="56"/>
      <c r="G1463" s="56"/>
      <c r="H1463" s="56"/>
      <c r="I1463" s="56"/>
      <c r="J1463" s="56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  <c r="BU1463" s="56"/>
      <c r="BV1463" s="56"/>
      <c r="BW1463" s="56"/>
      <c r="BX1463" s="56"/>
      <c r="BY1463" s="56"/>
      <c r="BZ1463" s="56"/>
      <c r="CA1463" s="56"/>
      <c r="CB1463" s="56"/>
      <c r="CC1463" s="56"/>
      <c r="CD1463" s="56"/>
      <c r="CE1463" s="56"/>
      <c r="CF1463" s="56"/>
      <c r="CG1463" s="56"/>
      <c r="CH1463" s="56"/>
      <c r="CI1463" s="56"/>
      <c r="CJ1463" s="56"/>
      <c r="CK1463" s="56"/>
      <c r="CL1463" s="56"/>
      <c r="CM1463" s="56"/>
      <c r="CN1463" s="56"/>
      <c r="CO1463" s="56"/>
      <c r="CP1463" s="56"/>
      <c r="CQ1463" s="56"/>
      <c r="CR1463" s="56"/>
      <c r="CS1463" s="56"/>
      <c r="CT1463" s="56"/>
      <c r="CU1463" s="56"/>
      <c r="CV1463" s="56"/>
      <c r="CW1463" s="56"/>
      <c r="CX1463" s="56"/>
      <c r="CY1463" s="56"/>
      <c r="CZ1463" s="56"/>
      <c r="DA1463" s="56"/>
      <c r="DB1463" s="56"/>
      <c r="DC1463" s="56"/>
      <c r="DD1463" s="56"/>
      <c r="DE1463" s="56"/>
      <c r="DF1463" s="56"/>
      <c r="DG1463" s="56"/>
      <c r="DH1463" s="56"/>
      <c r="DI1463" s="56"/>
      <c r="DJ1463" s="56"/>
      <c r="DK1463" s="56"/>
      <c r="DL1463" s="56"/>
      <c r="DM1463" s="56"/>
      <c r="DN1463" s="56"/>
      <c r="DO1463" s="56"/>
      <c r="DP1463" s="56"/>
      <c r="DQ1463" s="56"/>
      <c r="DR1463" s="56"/>
      <c r="DS1463" s="56"/>
      <c r="DT1463" s="56"/>
      <c r="DU1463" s="56"/>
      <c r="DV1463" s="56"/>
      <c r="DW1463" s="56"/>
      <c r="DX1463" s="56"/>
      <c r="DY1463" s="56"/>
      <c r="DZ1463" s="56"/>
      <c r="EA1463" s="56"/>
      <c r="EB1463" s="56"/>
      <c r="EC1463" s="56"/>
      <c r="ED1463" s="56"/>
      <c r="EE1463" s="56"/>
      <c r="EF1463" s="56"/>
      <c r="EG1463" s="56"/>
      <c r="EH1463" s="56"/>
      <c r="EI1463" s="56"/>
      <c r="EJ1463" s="56"/>
      <c r="EK1463" s="56"/>
      <c r="EL1463" s="56"/>
      <c r="EM1463" s="56"/>
      <c r="EN1463" s="56"/>
      <c r="EO1463" s="56"/>
      <c r="EP1463" s="56"/>
      <c r="EQ1463" s="56"/>
      <c r="ER1463" s="56"/>
      <c r="ES1463" s="56"/>
      <c r="ET1463" s="56"/>
      <c r="EU1463" s="56"/>
      <c r="EV1463" s="56"/>
      <c r="EW1463" s="56"/>
      <c r="EX1463" s="56"/>
      <c r="EY1463" s="56"/>
      <c r="EZ1463" s="56"/>
      <c r="FA1463" s="56"/>
      <c r="FB1463" s="56"/>
      <c r="FC1463" s="56"/>
      <c r="FD1463" s="56"/>
      <c r="FE1463" s="56"/>
      <c r="FF1463" s="56"/>
      <c r="FG1463" s="56"/>
      <c r="FH1463" s="56"/>
      <c r="FI1463" s="56"/>
      <c r="FJ1463" s="56"/>
      <c r="FK1463" s="56"/>
      <c r="FL1463" s="56"/>
      <c r="FM1463" s="56"/>
      <c r="FN1463" s="56"/>
      <c r="FO1463" s="56"/>
      <c r="FP1463" s="56"/>
      <c r="FQ1463" s="56"/>
      <c r="FR1463" s="56"/>
      <c r="FS1463" s="56"/>
      <c r="FT1463" s="56"/>
      <c r="FU1463" s="56"/>
      <c r="FV1463" s="56"/>
      <c r="FW1463" s="56"/>
      <c r="FX1463" s="56"/>
      <c r="FY1463" s="56"/>
      <c r="FZ1463" s="56"/>
      <c r="GA1463" s="56"/>
      <c r="GB1463" s="56"/>
      <c r="GC1463" s="56"/>
      <c r="GD1463" s="56"/>
      <c r="GE1463" s="56"/>
      <c r="GF1463" s="56"/>
      <c r="GG1463" s="56"/>
      <c r="GH1463" s="56"/>
      <c r="GI1463" s="56"/>
      <c r="GJ1463" s="56"/>
      <c r="GK1463" s="56"/>
      <c r="GL1463" s="56"/>
      <c r="GM1463" s="56"/>
      <c r="GN1463" s="56"/>
      <c r="GO1463" s="56"/>
      <c r="GP1463" s="56"/>
      <c r="GQ1463" s="56"/>
      <c r="GR1463" s="56"/>
      <c r="GS1463" s="56"/>
      <c r="GT1463" s="56"/>
      <c r="GU1463" s="56"/>
      <c r="GV1463" s="56"/>
      <c r="GW1463" s="56"/>
      <c r="GX1463" s="56"/>
      <c r="GY1463" s="56"/>
      <c r="GZ1463" s="56"/>
      <c r="HA1463" s="56"/>
      <c r="HB1463" s="56"/>
      <c r="HC1463" s="56"/>
      <c r="HD1463" s="56"/>
      <c r="HE1463" s="56"/>
      <c r="HF1463" s="56"/>
      <c r="HG1463" s="56"/>
      <c r="HH1463" s="56"/>
      <c r="HI1463" s="56"/>
      <c r="HJ1463" s="56"/>
      <c r="HK1463" s="56"/>
      <c r="HL1463" s="56"/>
      <c r="HM1463" s="56"/>
    </row>
    <row r="1464" spans="2:221" x14ac:dyDescent="0.25">
      <c r="B1464" s="56"/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  <c r="BU1464" s="56"/>
      <c r="BV1464" s="56"/>
      <c r="BW1464" s="56"/>
      <c r="BX1464" s="56"/>
      <c r="BY1464" s="56"/>
      <c r="BZ1464" s="56"/>
      <c r="CA1464" s="56"/>
      <c r="CB1464" s="56"/>
      <c r="CC1464" s="56"/>
      <c r="CD1464" s="56"/>
      <c r="CE1464" s="56"/>
      <c r="CF1464" s="56"/>
      <c r="CG1464" s="56"/>
      <c r="CH1464" s="56"/>
      <c r="CI1464" s="56"/>
      <c r="CJ1464" s="56"/>
      <c r="CK1464" s="56"/>
      <c r="CL1464" s="56"/>
      <c r="CM1464" s="56"/>
      <c r="CN1464" s="56"/>
      <c r="CO1464" s="56"/>
      <c r="CP1464" s="56"/>
      <c r="CQ1464" s="56"/>
      <c r="CR1464" s="56"/>
      <c r="CS1464" s="56"/>
      <c r="CT1464" s="56"/>
      <c r="CU1464" s="56"/>
      <c r="CV1464" s="56"/>
      <c r="CW1464" s="56"/>
      <c r="CX1464" s="56"/>
      <c r="CY1464" s="56"/>
      <c r="CZ1464" s="56"/>
      <c r="DA1464" s="56"/>
      <c r="DB1464" s="56"/>
      <c r="DC1464" s="56"/>
      <c r="DD1464" s="56"/>
      <c r="DE1464" s="56"/>
      <c r="DF1464" s="56"/>
      <c r="DG1464" s="56"/>
      <c r="DH1464" s="56"/>
      <c r="DI1464" s="56"/>
      <c r="DJ1464" s="56"/>
      <c r="DK1464" s="56"/>
      <c r="DL1464" s="56"/>
      <c r="DM1464" s="56"/>
      <c r="DN1464" s="56"/>
      <c r="DO1464" s="56"/>
      <c r="DP1464" s="56"/>
      <c r="DQ1464" s="56"/>
      <c r="DR1464" s="56"/>
      <c r="DS1464" s="56"/>
      <c r="DT1464" s="56"/>
      <c r="DU1464" s="56"/>
      <c r="DV1464" s="56"/>
      <c r="DW1464" s="56"/>
      <c r="DX1464" s="56"/>
      <c r="DY1464" s="56"/>
      <c r="DZ1464" s="56"/>
      <c r="EA1464" s="56"/>
      <c r="EB1464" s="56"/>
      <c r="EC1464" s="56"/>
      <c r="ED1464" s="56"/>
      <c r="EE1464" s="56"/>
      <c r="EF1464" s="56"/>
      <c r="EG1464" s="56"/>
      <c r="EH1464" s="56"/>
      <c r="EI1464" s="56"/>
      <c r="EJ1464" s="56"/>
      <c r="EK1464" s="56"/>
      <c r="EL1464" s="56"/>
      <c r="EM1464" s="56"/>
      <c r="EN1464" s="56"/>
      <c r="EO1464" s="56"/>
      <c r="EP1464" s="56"/>
      <c r="EQ1464" s="56"/>
      <c r="ER1464" s="56"/>
      <c r="ES1464" s="56"/>
      <c r="ET1464" s="56"/>
      <c r="EU1464" s="56"/>
      <c r="EV1464" s="56"/>
      <c r="EW1464" s="56"/>
      <c r="EX1464" s="56"/>
      <c r="EY1464" s="56"/>
      <c r="EZ1464" s="56"/>
      <c r="FA1464" s="56"/>
      <c r="FB1464" s="56"/>
      <c r="FC1464" s="56"/>
      <c r="FD1464" s="56"/>
      <c r="FE1464" s="56"/>
      <c r="FF1464" s="56"/>
      <c r="FG1464" s="56"/>
      <c r="FH1464" s="56"/>
      <c r="FI1464" s="56"/>
      <c r="FJ1464" s="56"/>
      <c r="FK1464" s="56"/>
      <c r="FL1464" s="56"/>
      <c r="FM1464" s="56"/>
      <c r="FN1464" s="56"/>
      <c r="FO1464" s="56"/>
      <c r="FP1464" s="56"/>
      <c r="FQ1464" s="56"/>
      <c r="FR1464" s="56"/>
      <c r="FS1464" s="56"/>
      <c r="FT1464" s="56"/>
      <c r="FU1464" s="56"/>
      <c r="FV1464" s="56"/>
      <c r="FW1464" s="56"/>
      <c r="FX1464" s="56"/>
      <c r="FY1464" s="56"/>
      <c r="FZ1464" s="56"/>
      <c r="GA1464" s="56"/>
      <c r="GB1464" s="56"/>
      <c r="GC1464" s="56"/>
      <c r="GD1464" s="56"/>
      <c r="GE1464" s="56"/>
      <c r="GF1464" s="56"/>
      <c r="GG1464" s="56"/>
      <c r="GH1464" s="56"/>
      <c r="GI1464" s="56"/>
      <c r="GJ1464" s="56"/>
      <c r="GK1464" s="56"/>
      <c r="GL1464" s="56"/>
      <c r="GM1464" s="56"/>
      <c r="GN1464" s="56"/>
      <c r="GO1464" s="56"/>
      <c r="GP1464" s="56"/>
      <c r="GQ1464" s="56"/>
      <c r="GR1464" s="56"/>
      <c r="GS1464" s="56"/>
      <c r="GT1464" s="56"/>
      <c r="GU1464" s="56"/>
      <c r="GV1464" s="56"/>
      <c r="GW1464" s="56"/>
      <c r="GX1464" s="56"/>
      <c r="GY1464" s="56"/>
      <c r="GZ1464" s="56"/>
      <c r="HA1464" s="56"/>
      <c r="HB1464" s="56"/>
      <c r="HC1464" s="56"/>
      <c r="HD1464" s="56"/>
      <c r="HE1464" s="56"/>
      <c r="HF1464" s="56"/>
      <c r="HG1464" s="56"/>
      <c r="HH1464" s="56"/>
      <c r="HI1464" s="56"/>
      <c r="HJ1464" s="56"/>
      <c r="HK1464" s="56"/>
      <c r="HL1464" s="56"/>
      <c r="HM1464" s="56"/>
    </row>
    <row r="1465" spans="2:221" x14ac:dyDescent="0.25">
      <c r="B1465" s="56"/>
      <c r="C1465" s="56"/>
      <c r="D1465" s="56"/>
      <c r="E1465" s="56"/>
      <c r="F1465" s="56"/>
      <c r="G1465" s="56"/>
      <c r="H1465" s="56"/>
      <c r="I1465" s="56"/>
      <c r="J1465" s="56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/>
      <c r="BF1465" s="56"/>
      <c r="BG1465" s="56"/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  <c r="BU1465" s="56"/>
      <c r="BV1465" s="56"/>
      <c r="BW1465" s="56"/>
      <c r="BX1465" s="56"/>
      <c r="BY1465" s="56"/>
      <c r="BZ1465" s="56"/>
      <c r="CA1465" s="56"/>
      <c r="CB1465" s="56"/>
      <c r="CC1465" s="56"/>
      <c r="CD1465" s="56"/>
      <c r="CE1465" s="56"/>
      <c r="CF1465" s="56"/>
      <c r="CG1465" s="56"/>
      <c r="CH1465" s="56"/>
      <c r="CI1465" s="56"/>
      <c r="CJ1465" s="56"/>
      <c r="CK1465" s="56"/>
      <c r="CL1465" s="56"/>
      <c r="CM1465" s="56"/>
      <c r="CN1465" s="56"/>
      <c r="CO1465" s="56"/>
      <c r="CP1465" s="56"/>
      <c r="CQ1465" s="56"/>
      <c r="CR1465" s="56"/>
      <c r="CS1465" s="56"/>
      <c r="CT1465" s="56"/>
      <c r="CU1465" s="56"/>
      <c r="CV1465" s="56"/>
      <c r="CW1465" s="56"/>
      <c r="CX1465" s="56"/>
      <c r="CY1465" s="56"/>
      <c r="CZ1465" s="56"/>
      <c r="DA1465" s="56"/>
      <c r="DB1465" s="56"/>
      <c r="DC1465" s="56"/>
      <c r="DD1465" s="56"/>
      <c r="DE1465" s="56"/>
      <c r="DF1465" s="56"/>
      <c r="DG1465" s="56"/>
      <c r="DH1465" s="56"/>
      <c r="DI1465" s="56"/>
      <c r="DJ1465" s="56"/>
      <c r="DK1465" s="56"/>
      <c r="DL1465" s="56"/>
      <c r="DM1465" s="56"/>
      <c r="DN1465" s="56"/>
      <c r="DO1465" s="56"/>
      <c r="DP1465" s="56"/>
      <c r="DQ1465" s="56"/>
      <c r="DR1465" s="56"/>
      <c r="DS1465" s="56"/>
      <c r="DT1465" s="56"/>
      <c r="DU1465" s="56"/>
      <c r="DV1465" s="56"/>
      <c r="DW1465" s="56"/>
      <c r="DX1465" s="56"/>
      <c r="DY1465" s="56"/>
      <c r="DZ1465" s="56"/>
      <c r="EA1465" s="56"/>
      <c r="EB1465" s="56"/>
      <c r="EC1465" s="56"/>
      <c r="ED1465" s="56"/>
      <c r="EE1465" s="56"/>
      <c r="EF1465" s="56"/>
      <c r="EG1465" s="56"/>
      <c r="EH1465" s="56"/>
      <c r="EI1465" s="56"/>
      <c r="EJ1465" s="56"/>
      <c r="EK1465" s="56"/>
      <c r="EL1465" s="56"/>
      <c r="EM1465" s="56"/>
      <c r="EN1465" s="56"/>
      <c r="EO1465" s="56"/>
      <c r="EP1465" s="56"/>
      <c r="EQ1465" s="56"/>
      <c r="ER1465" s="56"/>
      <c r="ES1465" s="56"/>
      <c r="ET1465" s="56"/>
      <c r="EU1465" s="56"/>
      <c r="EV1465" s="56"/>
      <c r="EW1465" s="56"/>
      <c r="EX1465" s="56"/>
      <c r="EY1465" s="56"/>
      <c r="EZ1465" s="56"/>
      <c r="FA1465" s="56"/>
      <c r="FB1465" s="56"/>
      <c r="FC1465" s="56"/>
      <c r="FD1465" s="56"/>
      <c r="FE1465" s="56"/>
      <c r="FF1465" s="56"/>
      <c r="FG1465" s="56"/>
      <c r="FH1465" s="56"/>
      <c r="FI1465" s="56"/>
      <c r="FJ1465" s="56"/>
      <c r="FK1465" s="56"/>
      <c r="FL1465" s="56"/>
      <c r="FM1465" s="56"/>
      <c r="FN1465" s="56"/>
      <c r="FO1465" s="56"/>
      <c r="FP1465" s="56"/>
      <c r="FQ1465" s="56"/>
      <c r="FR1465" s="56"/>
      <c r="FS1465" s="56"/>
      <c r="FT1465" s="56"/>
      <c r="FU1465" s="56"/>
      <c r="FV1465" s="56"/>
      <c r="FW1465" s="56"/>
      <c r="FX1465" s="56"/>
      <c r="FY1465" s="56"/>
      <c r="FZ1465" s="56"/>
      <c r="GA1465" s="56"/>
      <c r="GB1465" s="56"/>
      <c r="GC1465" s="56"/>
      <c r="GD1465" s="56"/>
      <c r="GE1465" s="56"/>
      <c r="GF1465" s="56"/>
      <c r="GG1465" s="56"/>
      <c r="GH1465" s="56"/>
      <c r="GI1465" s="56"/>
      <c r="GJ1465" s="56"/>
      <c r="GK1465" s="56"/>
      <c r="GL1465" s="56"/>
      <c r="GM1465" s="56"/>
      <c r="GN1465" s="56"/>
      <c r="GO1465" s="56"/>
      <c r="GP1465" s="56"/>
      <c r="GQ1465" s="56"/>
      <c r="GR1465" s="56"/>
      <c r="GS1465" s="56"/>
      <c r="GT1465" s="56"/>
      <c r="GU1465" s="56"/>
      <c r="GV1465" s="56"/>
      <c r="GW1465" s="56"/>
      <c r="GX1465" s="56"/>
      <c r="GY1465" s="56"/>
      <c r="GZ1465" s="56"/>
      <c r="HA1465" s="56"/>
      <c r="HB1465" s="56"/>
      <c r="HC1465" s="56"/>
      <c r="HD1465" s="56"/>
      <c r="HE1465" s="56"/>
      <c r="HF1465" s="56"/>
      <c r="HG1465" s="56"/>
      <c r="HH1465" s="56"/>
      <c r="HI1465" s="56"/>
      <c r="HJ1465" s="56"/>
      <c r="HK1465" s="56"/>
      <c r="HL1465" s="56"/>
      <c r="HM1465" s="56"/>
    </row>
    <row r="1466" spans="2:221" x14ac:dyDescent="0.25">
      <c r="B1466" s="56"/>
      <c r="C1466" s="56"/>
      <c r="D1466" s="56"/>
      <c r="E1466" s="56"/>
      <c r="F1466" s="56"/>
      <c r="G1466" s="56"/>
      <c r="H1466" s="56"/>
      <c r="I1466" s="56"/>
      <c r="J1466" s="56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/>
      <c r="BF1466" s="56"/>
      <c r="BG1466" s="56"/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  <c r="BU1466" s="56"/>
      <c r="BV1466" s="56"/>
      <c r="BW1466" s="56"/>
      <c r="BX1466" s="56"/>
      <c r="BY1466" s="56"/>
      <c r="BZ1466" s="56"/>
      <c r="CA1466" s="56"/>
      <c r="CB1466" s="56"/>
      <c r="CC1466" s="56"/>
      <c r="CD1466" s="56"/>
      <c r="CE1466" s="56"/>
      <c r="CF1466" s="56"/>
      <c r="CG1466" s="56"/>
      <c r="CH1466" s="56"/>
      <c r="CI1466" s="56"/>
      <c r="CJ1466" s="56"/>
      <c r="CK1466" s="56"/>
      <c r="CL1466" s="56"/>
      <c r="CM1466" s="56"/>
      <c r="CN1466" s="56"/>
      <c r="CO1466" s="56"/>
      <c r="CP1466" s="56"/>
      <c r="CQ1466" s="56"/>
      <c r="CR1466" s="56"/>
      <c r="CS1466" s="56"/>
      <c r="CT1466" s="56"/>
      <c r="CU1466" s="56"/>
      <c r="CV1466" s="56"/>
      <c r="CW1466" s="56"/>
      <c r="CX1466" s="56"/>
      <c r="CY1466" s="56"/>
      <c r="CZ1466" s="56"/>
      <c r="DA1466" s="56"/>
      <c r="DB1466" s="56"/>
      <c r="DC1466" s="56"/>
      <c r="DD1466" s="56"/>
      <c r="DE1466" s="56"/>
      <c r="DF1466" s="56"/>
      <c r="DG1466" s="56"/>
      <c r="DH1466" s="56"/>
      <c r="DI1466" s="56"/>
      <c r="DJ1466" s="56"/>
      <c r="DK1466" s="56"/>
      <c r="DL1466" s="56"/>
      <c r="DM1466" s="56"/>
      <c r="DN1466" s="56"/>
      <c r="DO1466" s="56"/>
      <c r="DP1466" s="56"/>
      <c r="DQ1466" s="56"/>
      <c r="DR1466" s="56"/>
      <c r="DS1466" s="56"/>
      <c r="DT1466" s="56"/>
      <c r="DU1466" s="56"/>
      <c r="DV1466" s="56"/>
      <c r="DW1466" s="56"/>
      <c r="DX1466" s="56"/>
      <c r="DY1466" s="56"/>
      <c r="DZ1466" s="56"/>
      <c r="EA1466" s="56"/>
      <c r="EB1466" s="56"/>
      <c r="EC1466" s="56"/>
      <c r="ED1466" s="56"/>
      <c r="EE1466" s="56"/>
      <c r="EF1466" s="56"/>
      <c r="EG1466" s="56"/>
      <c r="EH1466" s="56"/>
      <c r="EI1466" s="56"/>
      <c r="EJ1466" s="56"/>
      <c r="EK1466" s="56"/>
      <c r="EL1466" s="56"/>
      <c r="EM1466" s="56"/>
      <c r="EN1466" s="56"/>
      <c r="EO1466" s="56"/>
      <c r="EP1466" s="56"/>
      <c r="EQ1466" s="56"/>
      <c r="ER1466" s="56"/>
      <c r="ES1466" s="56"/>
      <c r="ET1466" s="56"/>
      <c r="EU1466" s="56"/>
      <c r="EV1466" s="56"/>
      <c r="EW1466" s="56"/>
      <c r="EX1466" s="56"/>
      <c r="EY1466" s="56"/>
      <c r="EZ1466" s="56"/>
      <c r="FA1466" s="56"/>
      <c r="FB1466" s="56"/>
      <c r="FC1466" s="56"/>
      <c r="FD1466" s="56"/>
      <c r="FE1466" s="56"/>
      <c r="FF1466" s="56"/>
      <c r="FG1466" s="56"/>
      <c r="FH1466" s="56"/>
      <c r="FI1466" s="56"/>
      <c r="FJ1466" s="56"/>
      <c r="FK1466" s="56"/>
      <c r="FL1466" s="56"/>
      <c r="FM1466" s="56"/>
      <c r="FN1466" s="56"/>
      <c r="FO1466" s="56"/>
      <c r="FP1466" s="56"/>
      <c r="FQ1466" s="56"/>
      <c r="FR1466" s="56"/>
      <c r="FS1466" s="56"/>
      <c r="FT1466" s="56"/>
      <c r="FU1466" s="56"/>
      <c r="FV1466" s="56"/>
      <c r="FW1466" s="56"/>
      <c r="FX1466" s="56"/>
      <c r="FY1466" s="56"/>
      <c r="FZ1466" s="56"/>
      <c r="GA1466" s="56"/>
      <c r="GB1466" s="56"/>
      <c r="GC1466" s="56"/>
      <c r="GD1466" s="56"/>
      <c r="GE1466" s="56"/>
      <c r="GF1466" s="56"/>
      <c r="GG1466" s="56"/>
      <c r="GH1466" s="56"/>
      <c r="GI1466" s="56"/>
      <c r="GJ1466" s="56"/>
      <c r="GK1466" s="56"/>
      <c r="GL1466" s="56"/>
      <c r="GM1466" s="56"/>
      <c r="GN1466" s="56"/>
      <c r="GO1466" s="56"/>
      <c r="GP1466" s="56"/>
      <c r="GQ1466" s="56"/>
      <c r="GR1466" s="56"/>
      <c r="GS1466" s="56"/>
      <c r="GT1466" s="56"/>
      <c r="GU1466" s="56"/>
      <c r="GV1466" s="56"/>
      <c r="GW1466" s="56"/>
      <c r="GX1466" s="56"/>
      <c r="GY1466" s="56"/>
      <c r="GZ1466" s="56"/>
      <c r="HA1466" s="56"/>
      <c r="HB1466" s="56"/>
      <c r="HC1466" s="56"/>
      <c r="HD1466" s="56"/>
      <c r="HE1466" s="56"/>
      <c r="HF1466" s="56"/>
      <c r="HG1466" s="56"/>
      <c r="HH1466" s="56"/>
      <c r="HI1466" s="56"/>
      <c r="HJ1466" s="56"/>
      <c r="HK1466" s="56"/>
      <c r="HL1466" s="56"/>
      <c r="HM1466" s="56"/>
    </row>
    <row r="1467" spans="2:221" x14ac:dyDescent="0.25">
      <c r="B1467" s="56"/>
      <c r="C1467" s="56"/>
      <c r="D1467" s="56"/>
      <c r="E1467" s="56"/>
      <c r="F1467" s="56"/>
      <c r="G1467" s="56"/>
      <c r="H1467" s="56"/>
      <c r="I1467" s="56"/>
      <c r="J1467" s="56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  <c r="AY1467" s="56"/>
      <c r="AZ1467" s="56"/>
      <c r="BA1467" s="56"/>
      <c r="BB1467" s="56"/>
      <c r="BC1467" s="56"/>
      <c r="BD1467" s="56"/>
      <c r="BE1467" s="56"/>
      <c r="BF1467" s="56"/>
      <c r="BG1467" s="56"/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  <c r="BU1467" s="56"/>
      <c r="BV1467" s="56"/>
      <c r="BW1467" s="56"/>
      <c r="BX1467" s="56"/>
      <c r="BY1467" s="56"/>
      <c r="BZ1467" s="56"/>
      <c r="CA1467" s="56"/>
      <c r="CB1467" s="56"/>
      <c r="CC1467" s="56"/>
      <c r="CD1467" s="56"/>
      <c r="CE1467" s="56"/>
      <c r="CF1467" s="56"/>
      <c r="CG1467" s="56"/>
      <c r="CH1467" s="56"/>
      <c r="CI1467" s="56"/>
      <c r="CJ1467" s="56"/>
      <c r="CK1467" s="56"/>
      <c r="CL1467" s="56"/>
      <c r="CM1467" s="56"/>
      <c r="CN1467" s="56"/>
      <c r="CO1467" s="56"/>
      <c r="CP1467" s="56"/>
      <c r="CQ1467" s="56"/>
      <c r="CR1467" s="56"/>
      <c r="CS1467" s="56"/>
      <c r="CT1467" s="56"/>
      <c r="CU1467" s="56"/>
      <c r="CV1467" s="56"/>
      <c r="CW1467" s="56"/>
      <c r="CX1467" s="56"/>
      <c r="CY1467" s="56"/>
      <c r="CZ1467" s="56"/>
      <c r="DA1467" s="56"/>
      <c r="DB1467" s="56"/>
      <c r="DC1467" s="56"/>
      <c r="DD1467" s="56"/>
      <c r="DE1467" s="56"/>
      <c r="DF1467" s="56"/>
      <c r="DG1467" s="56"/>
      <c r="DH1467" s="56"/>
      <c r="DI1467" s="56"/>
      <c r="DJ1467" s="56"/>
      <c r="DK1467" s="56"/>
      <c r="DL1467" s="56"/>
      <c r="DM1467" s="56"/>
      <c r="DN1467" s="56"/>
      <c r="DO1467" s="56"/>
      <c r="DP1467" s="56"/>
      <c r="DQ1467" s="56"/>
      <c r="DR1467" s="56"/>
      <c r="DS1467" s="56"/>
      <c r="DT1467" s="56"/>
      <c r="DU1467" s="56"/>
      <c r="DV1467" s="56"/>
      <c r="DW1467" s="56"/>
      <c r="DX1467" s="56"/>
      <c r="DY1467" s="56"/>
      <c r="DZ1467" s="56"/>
      <c r="EA1467" s="56"/>
      <c r="EB1467" s="56"/>
      <c r="EC1467" s="56"/>
      <c r="ED1467" s="56"/>
      <c r="EE1467" s="56"/>
      <c r="EF1467" s="56"/>
      <c r="EG1467" s="56"/>
      <c r="EH1467" s="56"/>
      <c r="EI1467" s="56"/>
      <c r="EJ1467" s="56"/>
      <c r="EK1467" s="56"/>
      <c r="EL1467" s="56"/>
      <c r="EM1467" s="56"/>
      <c r="EN1467" s="56"/>
      <c r="EO1467" s="56"/>
      <c r="EP1467" s="56"/>
      <c r="EQ1467" s="56"/>
      <c r="ER1467" s="56"/>
      <c r="ES1467" s="56"/>
      <c r="ET1467" s="56"/>
      <c r="EU1467" s="56"/>
      <c r="EV1467" s="56"/>
      <c r="EW1467" s="56"/>
      <c r="EX1467" s="56"/>
      <c r="EY1467" s="56"/>
      <c r="EZ1467" s="56"/>
      <c r="FA1467" s="56"/>
      <c r="FB1467" s="56"/>
      <c r="FC1467" s="56"/>
      <c r="FD1467" s="56"/>
      <c r="FE1467" s="56"/>
      <c r="FF1467" s="56"/>
      <c r="FG1467" s="56"/>
      <c r="FH1467" s="56"/>
      <c r="FI1467" s="56"/>
      <c r="FJ1467" s="56"/>
      <c r="FK1467" s="56"/>
      <c r="FL1467" s="56"/>
      <c r="FM1467" s="56"/>
      <c r="FN1467" s="56"/>
      <c r="FO1467" s="56"/>
      <c r="FP1467" s="56"/>
      <c r="FQ1467" s="56"/>
      <c r="FR1467" s="56"/>
      <c r="FS1467" s="56"/>
      <c r="FT1467" s="56"/>
      <c r="FU1467" s="56"/>
      <c r="FV1467" s="56"/>
      <c r="FW1467" s="56"/>
      <c r="FX1467" s="56"/>
      <c r="FY1467" s="56"/>
      <c r="FZ1467" s="56"/>
      <c r="GA1467" s="56"/>
      <c r="GB1467" s="56"/>
      <c r="GC1467" s="56"/>
      <c r="GD1467" s="56"/>
      <c r="GE1467" s="56"/>
      <c r="GF1467" s="56"/>
      <c r="GG1467" s="56"/>
      <c r="GH1467" s="56"/>
      <c r="GI1467" s="56"/>
      <c r="GJ1467" s="56"/>
      <c r="GK1467" s="56"/>
      <c r="GL1467" s="56"/>
      <c r="GM1467" s="56"/>
      <c r="GN1467" s="56"/>
      <c r="GO1467" s="56"/>
      <c r="GP1467" s="56"/>
      <c r="GQ1467" s="56"/>
      <c r="GR1467" s="56"/>
      <c r="GS1467" s="56"/>
      <c r="GT1467" s="56"/>
      <c r="GU1467" s="56"/>
      <c r="GV1467" s="56"/>
      <c r="GW1467" s="56"/>
      <c r="GX1467" s="56"/>
      <c r="GY1467" s="56"/>
      <c r="GZ1467" s="56"/>
      <c r="HA1467" s="56"/>
      <c r="HB1467" s="56"/>
      <c r="HC1467" s="56"/>
      <c r="HD1467" s="56"/>
      <c r="HE1467" s="56"/>
      <c r="HF1467" s="56"/>
      <c r="HG1467" s="56"/>
      <c r="HH1467" s="56"/>
      <c r="HI1467" s="56"/>
      <c r="HJ1467" s="56"/>
      <c r="HK1467" s="56"/>
      <c r="HL1467" s="56"/>
      <c r="HM1467" s="56"/>
    </row>
    <row r="1468" spans="2:221" x14ac:dyDescent="0.25">
      <c r="B1468" s="56"/>
      <c r="C1468" s="56"/>
      <c r="D1468" s="56"/>
      <c r="E1468" s="56"/>
      <c r="F1468" s="56"/>
      <c r="G1468" s="56"/>
      <c r="H1468" s="56"/>
      <c r="I1468" s="56"/>
      <c r="J1468" s="56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  <c r="AY1468" s="56"/>
      <c r="AZ1468" s="56"/>
      <c r="BA1468" s="56"/>
      <c r="BB1468" s="56"/>
      <c r="BC1468" s="56"/>
      <c r="BD1468" s="56"/>
      <c r="BE1468" s="56"/>
      <c r="BF1468" s="56"/>
      <c r="BG1468" s="56"/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  <c r="BU1468" s="56"/>
      <c r="BV1468" s="56"/>
      <c r="BW1468" s="56"/>
      <c r="BX1468" s="56"/>
      <c r="BY1468" s="56"/>
      <c r="BZ1468" s="56"/>
      <c r="CA1468" s="56"/>
      <c r="CB1468" s="56"/>
      <c r="CC1468" s="56"/>
      <c r="CD1468" s="56"/>
      <c r="CE1468" s="56"/>
      <c r="CF1468" s="56"/>
      <c r="CG1468" s="56"/>
      <c r="CH1468" s="56"/>
      <c r="CI1468" s="56"/>
      <c r="CJ1468" s="56"/>
      <c r="CK1468" s="56"/>
      <c r="CL1468" s="56"/>
      <c r="CM1468" s="56"/>
      <c r="CN1468" s="56"/>
      <c r="CO1468" s="56"/>
      <c r="CP1468" s="56"/>
      <c r="CQ1468" s="56"/>
      <c r="CR1468" s="56"/>
      <c r="CS1468" s="56"/>
      <c r="CT1468" s="56"/>
      <c r="CU1468" s="56"/>
      <c r="CV1468" s="56"/>
      <c r="CW1468" s="56"/>
      <c r="CX1468" s="56"/>
      <c r="CY1468" s="56"/>
      <c r="CZ1468" s="56"/>
      <c r="DA1468" s="56"/>
      <c r="DB1468" s="56"/>
      <c r="DC1468" s="56"/>
      <c r="DD1468" s="56"/>
      <c r="DE1468" s="56"/>
      <c r="DF1468" s="56"/>
      <c r="DG1468" s="56"/>
      <c r="DH1468" s="56"/>
      <c r="DI1468" s="56"/>
      <c r="DJ1468" s="56"/>
      <c r="DK1468" s="56"/>
      <c r="DL1468" s="56"/>
      <c r="DM1468" s="56"/>
      <c r="DN1468" s="56"/>
      <c r="DO1468" s="56"/>
      <c r="DP1468" s="56"/>
      <c r="DQ1468" s="56"/>
      <c r="DR1468" s="56"/>
      <c r="DS1468" s="56"/>
      <c r="DT1468" s="56"/>
      <c r="DU1468" s="56"/>
      <c r="DV1468" s="56"/>
      <c r="DW1468" s="56"/>
      <c r="DX1468" s="56"/>
      <c r="DY1468" s="56"/>
      <c r="DZ1468" s="56"/>
      <c r="EA1468" s="56"/>
      <c r="EB1468" s="56"/>
      <c r="EC1468" s="56"/>
      <c r="ED1468" s="56"/>
      <c r="EE1468" s="56"/>
      <c r="EF1468" s="56"/>
      <c r="EG1468" s="56"/>
      <c r="EH1468" s="56"/>
      <c r="EI1468" s="56"/>
      <c r="EJ1468" s="56"/>
      <c r="EK1468" s="56"/>
      <c r="EL1468" s="56"/>
      <c r="EM1468" s="56"/>
      <c r="EN1468" s="56"/>
      <c r="EO1468" s="56"/>
      <c r="EP1468" s="56"/>
      <c r="EQ1468" s="56"/>
      <c r="ER1468" s="56"/>
      <c r="ES1468" s="56"/>
      <c r="ET1468" s="56"/>
      <c r="EU1468" s="56"/>
      <c r="EV1468" s="56"/>
      <c r="EW1468" s="56"/>
      <c r="EX1468" s="56"/>
      <c r="EY1468" s="56"/>
      <c r="EZ1468" s="56"/>
      <c r="FA1468" s="56"/>
      <c r="FB1468" s="56"/>
      <c r="FC1468" s="56"/>
      <c r="FD1468" s="56"/>
      <c r="FE1468" s="56"/>
      <c r="FF1468" s="56"/>
      <c r="FG1468" s="56"/>
      <c r="FH1468" s="56"/>
      <c r="FI1468" s="56"/>
      <c r="FJ1468" s="56"/>
      <c r="FK1468" s="56"/>
      <c r="FL1468" s="56"/>
      <c r="FM1468" s="56"/>
      <c r="FN1468" s="56"/>
      <c r="FO1468" s="56"/>
      <c r="FP1468" s="56"/>
      <c r="FQ1468" s="56"/>
      <c r="FR1468" s="56"/>
      <c r="FS1468" s="56"/>
      <c r="FT1468" s="56"/>
      <c r="FU1468" s="56"/>
      <c r="FV1468" s="56"/>
      <c r="FW1468" s="56"/>
      <c r="FX1468" s="56"/>
      <c r="FY1468" s="56"/>
      <c r="FZ1468" s="56"/>
      <c r="GA1468" s="56"/>
      <c r="GB1468" s="56"/>
      <c r="GC1468" s="56"/>
      <c r="GD1468" s="56"/>
      <c r="GE1468" s="56"/>
      <c r="GF1468" s="56"/>
      <c r="GG1468" s="56"/>
      <c r="GH1468" s="56"/>
      <c r="GI1468" s="56"/>
      <c r="GJ1468" s="56"/>
      <c r="GK1468" s="56"/>
      <c r="GL1468" s="56"/>
      <c r="GM1468" s="56"/>
      <c r="GN1468" s="56"/>
      <c r="GO1468" s="56"/>
      <c r="GP1468" s="56"/>
      <c r="GQ1468" s="56"/>
      <c r="GR1468" s="56"/>
      <c r="GS1468" s="56"/>
      <c r="GT1468" s="56"/>
      <c r="GU1468" s="56"/>
      <c r="GV1468" s="56"/>
      <c r="GW1468" s="56"/>
      <c r="GX1468" s="56"/>
      <c r="GY1468" s="56"/>
      <c r="GZ1468" s="56"/>
      <c r="HA1468" s="56"/>
      <c r="HB1468" s="56"/>
      <c r="HC1468" s="56"/>
      <c r="HD1468" s="56"/>
      <c r="HE1468" s="56"/>
      <c r="HF1468" s="56"/>
      <c r="HG1468" s="56"/>
      <c r="HH1468" s="56"/>
      <c r="HI1468" s="56"/>
      <c r="HJ1468" s="56"/>
      <c r="HK1468" s="56"/>
      <c r="HL1468" s="56"/>
      <c r="HM1468" s="56"/>
    </row>
    <row r="1469" spans="2:221" x14ac:dyDescent="0.25">
      <c r="B1469" s="56"/>
      <c r="C1469" s="56"/>
      <c r="D1469" s="56"/>
      <c r="E1469" s="56"/>
      <c r="F1469" s="56"/>
      <c r="G1469" s="56"/>
      <c r="H1469" s="56"/>
      <c r="I1469" s="56"/>
      <c r="J1469" s="56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/>
      <c r="BF1469" s="56"/>
      <c r="BG1469" s="56"/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  <c r="BU1469" s="56"/>
      <c r="BV1469" s="56"/>
      <c r="BW1469" s="56"/>
      <c r="BX1469" s="56"/>
      <c r="BY1469" s="56"/>
      <c r="BZ1469" s="56"/>
      <c r="CA1469" s="56"/>
      <c r="CB1469" s="56"/>
      <c r="CC1469" s="56"/>
      <c r="CD1469" s="56"/>
      <c r="CE1469" s="56"/>
      <c r="CF1469" s="56"/>
      <c r="CG1469" s="56"/>
      <c r="CH1469" s="56"/>
      <c r="CI1469" s="56"/>
      <c r="CJ1469" s="56"/>
      <c r="CK1469" s="56"/>
      <c r="CL1469" s="56"/>
      <c r="CM1469" s="56"/>
      <c r="CN1469" s="56"/>
      <c r="CO1469" s="56"/>
      <c r="CP1469" s="56"/>
      <c r="CQ1469" s="56"/>
      <c r="CR1469" s="56"/>
      <c r="CS1469" s="56"/>
      <c r="CT1469" s="56"/>
      <c r="CU1469" s="56"/>
      <c r="CV1469" s="56"/>
      <c r="CW1469" s="56"/>
      <c r="CX1469" s="56"/>
      <c r="CY1469" s="56"/>
      <c r="CZ1469" s="56"/>
      <c r="DA1469" s="56"/>
      <c r="DB1469" s="56"/>
      <c r="DC1469" s="56"/>
      <c r="DD1469" s="56"/>
      <c r="DE1469" s="56"/>
      <c r="DF1469" s="56"/>
      <c r="DG1469" s="56"/>
      <c r="DH1469" s="56"/>
      <c r="DI1469" s="56"/>
      <c r="DJ1469" s="56"/>
      <c r="DK1469" s="56"/>
      <c r="DL1469" s="56"/>
      <c r="DM1469" s="56"/>
      <c r="DN1469" s="56"/>
      <c r="DO1469" s="56"/>
      <c r="DP1469" s="56"/>
      <c r="DQ1469" s="56"/>
      <c r="DR1469" s="56"/>
      <c r="DS1469" s="56"/>
      <c r="DT1469" s="56"/>
      <c r="DU1469" s="56"/>
      <c r="DV1469" s="56"/>
      <c r="DW1469" s="56"/>
      <c r="DX1469" s="56"/>
      <c r="DY1469" s="56"/>
      <c r="DZ1469" s="56"/>
      <c r="EA1469" s="56"/>
      <c r="EB1469" s="56"/>
      <c r="EC1469" s="56"/>
      <c r="ED1469" s="56"/>
      <c r="EE1469" s="56"/>
      <c r="EF1469" s="56"/>
      <c r="EG1469" s="56"/>
      <c r="EH1469" s="56"/>
      <c r="EI1469" s="56"/>
      <c r="EJ1469" s="56"/>
      <c r="EK1469" s="56"/>
      <c r="EL1469" s="56"/>
      <c r="EM1469" s="56"/>
      <c r="EN1469" s="56"/>
      <c r="EO1469" s="56"/>
      <c r="EP1469" s="56"/>
      <c r="EQ1469" s="56"/>
      <c r="ER1469" s="56"/>
      <c r="ES1469" s="56"/>
      <c r="ET1469" s="56"/>
      <c r="EU1469" s="56"/>
      <c r="EV1469" s="56"/>
      <c r="EW1469" s="56"/>
      <c r="EX1469" s="56"/>
      <c r="EY1469" s="56"/>
      <c r="EZ1469" s="56"/>
      <c r="FA1469" s="56"/>
      <c r="FB1469" s="56"/>
      <c r="FC1469" s="56"/>
      <c r="FD1469" s="56"/>
      <c r="FE1469" s="56"/>
      <c r="FF1469" s="56"/>
      <c r="FG1469" s="56"/>
      <c r="FH1469" s="56"/>
      <c r="FI1469" s="56"/>
      <c r="FJ1469" s="56"/>
      <c r="FK1469" s="56"/>
      <c r="FL1469" s="56"/>
      <c r="FM1469" s="56"/>
      <c r="FN1469" s="56"/>
      <c r="FO1469" s="56"/>
      <c r="FP1469" s="56"/>
      <c r="FQ1469" s="56"/>
      <c r="FR1469" s="56"/>
      <c r="FS1469" s="56"/>
      <c r="FT1469" s="56"/>
      <c r="FU1469" s="56"/>
      <c r="FV1469" s="56"/>
      <c r="FW1469" s="56"/>
      <c r="FX1469" s="56"/>
      <c r="FY1469" s="56"/>
      <c r="FZ1469" s="56"/>
      <c r="GA1469" s="56"/>
      <c r="GB1469" s="56"/>
      <c r="GC1469" s="56"/>
      <c r="GD1469" s="56"/>
      <c r="GE1469" s="56"/>
      <c r="GF1469" s="56"/>
      <c r="GG1469" s="56"/>
      <c r="GH1469" s="56"/>
      <c r="GI1469" s="56"/>
      <c r="GJ1469" s="56"/>
      <c r="GK1469" s="56"/>
      <c r="GL1469" s="56"/>
      <c r="GM1469" s="56"/>
      <c r="GN1469" s="56"/>
      <c r="GO1469" s="56"/>
      <c r="GP1469" s="56"/>
      <c r="GQ1469" s="56"/>
      <c r="GR1469" s="56"/>
      <c r="GS1469" s="56"/>
      <c r="GT1469" s="56"/>
      <c r="GU1469" s="56"/>
      <c r="GV1469" s="56"/>
      <c r="GW1469" s="56"/>
      <c r="GX1469" s="56"/>
      <c r="GY1469" s="56"/>
      <c r="GZ1469" s="56"/>
      <c r="HA1469" s="56"/>
      <c r="HB1469" s="56"/>
      <c r="HC1469" s="56"/>
      <c r="HD1469" s="56"/>
      <c r="HE1469" s="56"/>
      <c r="HF1469" s="56"/>
      <c r="HG1469" s="56"/>
      <c r="HH1469" s="56"/>
      <c r="HI1469" s="56"/>
      <c r="HJ1469" s="56"/>
      <c r="HK1469" s="56"/>
      <c r="HL1469" s="56"/>
      <c r="HM1469" s="56"/>
    </row>
    <row r="1470" spans="2:221" x14ac:dyDescent="0.25">
      <c r="B1470" s="56"/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  <c r="AY1470" s="56"/>
      <c r="AZ1470" s="56"/>
      <c r="BA1470" s="56"/>
      <c r="BB1470" s="56"/>
      <c r="BC1470" s="56"/>
      <c r="BD1470" s="56"/>
      <c r="BE1470" s="56"/>
      <c r="BF1470" s="56"/>
      <c r="BG1470" s="56"/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  <c r="BU1470" s="56"/>
      <c r="BV1470" s="56"/>
      <c r="BW1470" s="56"/>
      <c r="BX1470" s="56"/>
      <c r="BY1470" s="56"/>
      <c r="BZ1470" s="56"/>
      <c r="CA1470" s="56"/>
      <c r="CB1470" s="56"/>
      <c r="CC1470" s="56"/>
      <c r="CD1470" s="56"/>
      <c r="CE1470" s="56"/>
      <c r="CF1470" s="56"/>
      <c r="CG1470" s="56"/>
      <c r="CH1470" s="56"/>
      <c r="CI1470" s="56"/>
      <c r="CJ1470" s="56"/>
      <c r="CK1470" s="56"/>
      <c r="CL1470" s="56"/>
      <c r="CM1470" s="56"/>
      <c r="CN1470" s="56"/>
      <c r="CO1470" s="56"/>
      <c r="CP1470" s="56"/>
      <c r="CQ1470" s="56"/>
      <c r="CR1470" s="56"/>
      <c r="CS1470" s="56"/>
      <c r="CT1470" s="56"/>
      <c r="CU1470" s="56"/>
      <c r="CV1470" s="56"/>
      <c r="CW1470" s="56"/>
      <c r="CX1470" s="56"/>
      <c r="CY1470" s="56"/>
      <c r="CZ1470" s="56"/>
      <c r="DA1470" s="56"/>
      <c r="DB1470" s="56"/>
      <c r="DC1470" s="56"/>
      <c r="DD1470" s="56"/>
      <c r="DE1470" s="56"/>
      <c r="DF1470" s="56"/>
      <c r="DG1470" s="56"/>
      <c r="DH1470" s="56"/>
      <c r="DI1470" s="56"/>
      <c r="DJ1470" s="56"/>
      <c r="DK1470" s="56"/>
      <c r="DL1470" s="56"/>
      <c r="DM1470" s="56"/>
      <c r="DN1470" s="56"/>
      <c r="DO1470" s="56"/>
      <c r="DP1470" s="56"/>
      <c r="DQ1470" s="56"/>
      <c r="DR1470" s="56"/>
      <c r="DS1470" s="56"/>
      <c r="DT1470" s="56"/>
      <c r="DU1470" s="56"/>
      <c r="DV1470" s="56"/>
      <c r="DW1470" s="56"/>
      <c r="DX1470" s="56"/>
      <c r="DY1470" s="56"/>
      <c r="DZ1470" s="56"/>
      <c r="EA1470" s="56"/>
      <c r="EB1470" s="56"/>
      <c r="EC1470" s="56"/>
      <c r="ED1470" s="56"/>
      <c r="EE1470" s="56"/>
      <c r="EF1470" s="56"/>
      <c r="EG1470" s="56"/>
      <c r="EH1470" s="56"/>
      <c r="EI1470" s="56"/>
      <c r="EJ1470" s="56"/>
      <c r="EK1470" s="56"/>
      <c r="EL1470" s="56"/>
      <c r="EM1470" s="56"/>
      <c r="EN1470" s="56"/>
      <c r="EO1470" s="56"/>
      <c r="EP1470" s="56"/>
      <c r="EQ1470" s="56"/>
      <c r="ER1470" s="56"/>
      <c r="ES1470" s="56"/>
      <c r="ET1470" s="56"/>
      <c r="EU1470" s="56"/>
      <c r="EV1470" s="56"/>
      <c r="EW1470" s="56"/>
      <c r="EX1470" s="56"/>
      <c r="EY1470" s="56"/>
      <c r="EZ1470" s="56"/>
      <c r="FA1470" s="56"/>
      <c r="FB1470" s="56"/>
      <c r="FC1470" s="56"/>
      <c r="FD1470" s="56"/>
      <c r="FE1470" s="56"/>
      <c r="FF1470" s="56"/>
      <c r="FG1470" s="56"/>
      <c r="FH1470" s="56"/>
      <c r="FI1470" s="56"/>
      <c r="FJ1470" s="56"/>
      <c r="FK1470" s="56"/>
      <c r="FL1470" s="56"/>
      <c r="FM1470" s="56"/>
      <c r="FN1470" s="56"/>
      <c r="FO1470" s="56"/>
      <c r="FP1470" s="56"/>
      <c r="FQ1470" s="56"/>
      <c r="FR1470" s="56"/>
      <c r="FS1470" s="56"/>
      <c r="FT1470" s="56"/>
      <c r="FU1470" s="56"/>
      <c r="FV1470" s="56"/>
      <c r="FW1470" s="56"/>
      <c r="FX1470" s="56"/>
      <c r="FY1470" s="56"/>
      <c r="FZ1470" s="56"/>
      <c r="GA1470" s="56"/>
      <c r="GB1470" s="56"/>
      <c r="GC1470" s="56"/>
      <c r="GD1470" s="56"/>
      <c r="GE1470" s="56"/>
      <c r="GF1470" s="56"/>
      <c r="GG1470" s="56"/>
      <c r="GH1470" s="56"/>
      <c r="GI1470" s="56"/>
      <c r="GJ1470" s="56"/>
      <c r="GK1470" s="56"/>
      <c r="GL1470" s="56"/>
      <c r="GM1470" s="56"/>
      <c r="GN1470" s="56"/>
      <c r="GO1470" s="56"/>
      <c r="GP1470" s="56"/>
      <c r="GQ1470" s="56"/>
      <c r="GR1470" s="56"/>
      <c r="GS1470" s="56"/>
      <c r="GT1470" s="56"/>
      <c r="GU1470" s="56"/>
      <c r="GV1470" s="56"/>
      <c r="GW1470" s="56"/>
      <c r="GX1470" s="56"/>
      <c r="GY1470" s="56"/>
      <c r="GZ1470" s="56"/>
      <c r="HA1470" s="56"/>
      <c r="HB1470" s="56"/>
      <c r="HC1470" s="56"/>
      <c r="HD1470" s="56"/>
      <c r="HE1470" s="56"/>
      <c r="HF1470" s="56"/>
      <c r="HG1470" s="56"/>
      <c r="HH1470" s="56"/>
      <c r="HI1470" s="56"/>
      <c r="HJ1470" s="56"/>
      <c r="HK1470" s="56"/>
      <c r="HL1470" s="56"/>
      <c r="HM1470" s="56"/>
    </row>
    <row r="1471" spans="2:221" x14ac:dyDescent="0.25">
      <c r="B1471" s="56"/>
      <c r="C1471" s="56"/>
      <c r="D1471" s="56"/>
      <c r="E1471" s="56"/>
      <c r="F1471" s="56"/>
      <c r="G1471" s="56"/>
      <c r="H1471" s="56"/>
      <c r="I1471" s="56"/>
      <c r="J1471" s="56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  <c r="AY1471" s="56"/>
      <c r="AZ1471" s="56"/>
      <c r="BA1471" s="56"/>
      <c r="BB1471" s="56"/>
      <c r="BC1471" s="56"/>
      <c r="BD1471" s="56"/>
      <c r="BE1471" s="56"/>
      <c r="BF1471" s="56"/>
      <c r="BG1471" s="56"/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  <c r="BU1471" s="56"/>
      <c r="BV1471" s="56"/>
      <c r="BW1471" s="56"/>
      <c r="BX1471" s="56"/>
      <c r="BY1471" s="56"/>
      <c r="BZ1471" s="56"/>
      <c r="CA1471" s="56"/>
      <c r="CB1471" s="56"/>
      <c r="CC1471" s="56"/>
      <c r="CD1471" s="56"/>
      <c r="CE1471" s="56"/>
      <c r="CF1471" s="56"/>
      <c r="CG1471" s="56"/>
      <c r="CH1471" s="56"/>
      <c r="CI1471" s="56"/>
      <c r="CJ1471" s="56"/>
      <c r="CK1471" s="56"/>
      <c r="CL1471" s="56"/>
      <c r="CM1471" s="56"/>
      <c r="CN1471" s="56"/>
      <c r="CO1471" s="56"/>
      <c r="CP1471" s="56"/>
      <c r="CQ1471" s="56"/>
      <c r="CR1471" s="56"/>
      <c r="CS1471" s="56"/>
      <c r="CT1471" s="56"/>
      <c r="CU1471" s="56"/>
      <c r="CV1471" s="56"/>
      <c r="CW1471" s="56"/>
      <c r="CX1471" s="56"/>
      <c r="CY1471" s="56"/>
      <c r="CZ1471" s="56"/>
      <c r="DA1471" s="56"/>
      <c r="DB1471" s="56"/>
      <c r="DC1471" s="56"/>
      <c r="DD1471" s="56"/>
      <c r="DE1471" s="56"/>
      <c r="DF1471" s="56"/>
      <c r="DG1471" s="56"/>
      <c r="DH1471" s="56"/>
      <c r="DI1471" s="56"/>
      <c r="DJ1471" s="56"/>
      <c r="DK1471" s="56"/>
      <c r="DL1471" s="56"/>
      <c r="DM1471" s="56"/>
      <c r="DN1471" s="56"/>
      <c r="DO1471" s="56"/>
      <c r="DP1471" s="56"/>
      <c r="DQ1471" s="56"/>
      <c r="DR1471" s="56"/>
      <c r="DS1471" s="56"/>
      <c r="DT1471" s="56"/>
      <c r="DU1471" s="56"/>
      <c r="DV1471" s="56"/>
      <c r="DW1471" s="56"/>
      <c r="DX1471" s="56"/>
      <c r="DY1471" s="56"/>
      <c r="DZ1471" s="56"/>
      <c r="EA1471" s="56"/>
      <c r="EB1471" s="56"/>
      <c r="EC1471" s="56"/>
      <c r="ED1471" s="56"/>
      <c r="EE1471" s="56"/>
      <c r="EF1471" s="56"/>
      <c r="EG1471" s="56"/>
      <c r="EH1471" s="56"/>
      <c r="EI1471" s="56"/>
      <c r="EJ1471" s="56"/>
      <c r="EK1471" s="56"/>
      <c r="EL1471" s="56"/>
      <c r="EM1471" s="56"/>
      <c r="EN1471" s="56"/>
      <c r="EO1471" s="56"/>
      <c r="EP1471" s="56"/>
      <c r="EQ1471" s="56"/>
      <c r="ER1471" s="56"/>
      <c r="ES1471" s="56"/>
      <c r="ET1471" s="56"/>
      <c r="EU1471" s="56"/>
      <c r="EV1471" s="56"/>
      <c r="EW1471" s="56"/>
      <c r="EX1471" s="56"/>
      <c r="EY1471" s="56"/>
      <c r="EZ1471" s="56"/>
      <c r="FA1471" s="56"/>
      <c r="FB1471" s="56"/>
      <c r="FC1471" s="56"/>
      <c r="FD1471" s="56"/>
      <c r="FE1471" s="56"/>
      <c r="FF1471" s="56"/>
      <c r="FG1471" s="56"/>
      <c r="FH1471" s="56"/>
      <c r="FI1471" s="56"/>
      <c r="FJ1471" s="56"/>
      <c r="FK1471" s="56"/>
      <c r="FL1471" s="56"/>
      <c r="FM1471" s="56"/>
      <c r="FN1471" s="56"/>
      <c r="FO1471" s="56"/>
      <c r="FP1471" s="56"/>
      <c r="FQ1471" s="56"/>
      <c r="FR1471" s="56"/>
      <c r="FS1471" s="56"/>
      <c r="FT1471" s="56"/>
      <c r="FU1471" s="56"/>
      <c r="FV1471" s="56"/>
      <c r="FW1471" s="56"/>
      <c r="FX1471" s="56"/>
      <c r="FY1471" s="56"/>
      <c r="FZ1471" s="56"/>
      <c r="GA1471" s="56"/>
      <c r="GB1471" s="56"/>
      <c r="GC1471" s="56"/>
      <c r="GD1471" s="56"/>
      <c r="GE1471" s="56"/>
      <c r="GF1471" s="56"/>
      <c r="GG1471" s="56"/>
      <c r="GH1471" s="56"/>
      <c r="GI1471" s="56"/>
      <c r="GJ1471" s="56"/>
      <c r="GK1471" s="56"/>
      <c r="GL1471" s="56"/>
      <c r="GM1471" s="56"/>
      <c r="GN1471" s="56"/>
      <c r="GO1471" s="56"/>
      <c r="GP1471" s="56"/>
      <c r="GQ1471" s="56"/>
      <c r="GR1471" s="56"/>
      <c r="GS1471" s="56"/>
      <c r="GT1471" s="56"/>
      <c r="GU1471" s="56"/>
      <c r="GV1471" s="56"/>
      <c r="GW1471" s="56"/>
      <c r="GX1471" s="56"/>
      <c r="GY1471" s="56"/>
      <c r="GZ1471" s="56"/>
      <c r="HA1471" s="56"/>
      <c r="HB1471" s="56"/>
      <c r="HC1471" s="56"/>
      <c r="HD1471" s="56"/>
      <c r="HE1471" s="56"/>
      <c r="HF1471" s="56"/>
      <c r="HG1471" s="56"/>
      <c r="HH1471" s="56"/>
      <c r="HI1471" s="56"/>
      <c r="HJ1471" s="56"/>
      <c r="HK1471" s="56"/>
      <c r="HL1471" s="56"/>
      <c r="HM1471" s="56"/>
    </row>
    <row r="1472" spans="2:221" x14ac:dyDescent="0.25">
      <c r="B1472" s="56"/>
      <c r="C1472" s="56"/>
      <c r="D1472" s="56"/>
      <c r="E1472" s="56"/>
      <c r="F1472" s="56"/>
      <c r="G1472" s="56"/>
      <c r="H1472" s="56"/>
      <c r="I1472" s="56"/>
      <c r="J1472" s="56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  <c r="AY1472" s="56"/>
      <c r="AZ1472" s="56"/>
      <c r="BA1472" s="56"/>
      <c r="BB1472" s="56"/>
      <c r="BC1472" s="56"/>
      <c r="BD1472" s="56"/>
      <c r="BE1472" s="56"/>
      <c r="BF1472" s="56"/>
      <c r="BG1472" s="56"/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  <c r="BU1472" s="56"/>
      <c r="BV1472" s="56"/>
      <c r="BW1472" s="56"/>
      <c r="BX1472" s="56"/>
      <c r="BY1472" s="56"/>
      <c r="BZ1472" s="56"/>
      <c r="CA1472" s="56"/>
      <c r="CB1472" s="56"/>
      <c r="CC1472" s="56"/>
      <c r="CD1472" s="56"/>
      <c r="CE1472" s="56"/>
      <c r="CF1472" s="56"/>
      <c r="CG1472" s="56"/>
      <c r="CH1472" s="56"/>
      <c r="CI1472" s="56"/>
      <c r="CJ1472" s="56"/>
      <c r="CK1472" s="56"/>
      <c r="CL1472" s="56"/>
      <c r="CM1472" s="56"/>
      <c r="CN1472" s="56"/>
      <c r="CO1472" s="56"/>
      <c r="CP1472" s="56"/>
      <c r="CQ1472" s="56"/>
      <c r="CR1472" s="56"/>
      <c r="CS1472" s="56"/>
      <c r="CT1472" s="56"/>
      <c r="CU1472" s="56"/>
      <c r="CV1472" s="56"/>
      <c r="CW1472" s="56"/>
      <c r="CX1472" s="56"/>
      <c r="CY1472" s="56"/>
      <c r="CZ1472" s="56"/>
      <c r="DA1472" s="56"/>
      <c r="DB1472" s="56"/>
      <c r="DC1472" s="56"/>
      <c r="DD1472" s="56"/>
      <c r="DE1472" s="56"/>
      <c r="DF1472" s="56"/>
      <c r="DG1472" s="56"/>
      <c r="DH1472" s="56"/>
      <c r="DI1472" s="56"/>
      <c r="DJ1472" s="56"/>
      <c r="DK1472" s="56"/>
      <c r="DL1472" s="56"/>
      <c r="DM1472" s="56"/>
      <c r="DN1472" s="56"/>
      <c r="DO1472" s="56"/>
      <c r="DP1472" s="56"/>
      <c r="DQ1472" s="56"/>
      <c r="DR1472" s="56"/>
      <c r="DS1472" s="56"/>
      <c r="DT1472" s="56"/>
      <c r="DU1472" s="56"/>
      <c r="DV1472" s="56"/>
      <c r="DW1472" s="56"/>
      <c r="DX1472" s="56"/>
      <c r="DY1472" s="56"/>
      <c r="DZ1472" s="56"/>
      <c r="EA1472" s="56"/>
      <c r="EB1472" s="56"/>
      <c r="EC1472" s="56"/>
      <c r="ED1472" s="56"/>
      <c r="EE1472" s="56"/>
      <c r="EF1472" s="56"/>
      <c r="EG1472" s="56"/>
      <c r="EH1472" s="56"/>
      <c r="EI1472" s="56"/>
      <c r="EJ1472" s="56"/>
      <c r="EK1472" s="56"/>
      <c r="EL1472" s="56"/>
      <c r="EM1472" s="56"/>
      <c r="EN1472" s="56"/>
      <c r="EO1472" s="56"/>
      <c r="EP1472" s="56"/>
      <c r="EQ1472" s="56"/>
      <c r="ER1472" s="56"/>
      <c r="ES1472" s="56"/>
      <c r="ET1472" s="56"/>
      <c r="EU1472" s="56"/>
      <c r="EV1472" s="56"/>
      <c r="EW1472" s="56"/>
      <c r="EX1472" s="56"/>
      <c r="EY1472" s="56"/>
      <c r="EZ1472" s="56"/>
      <c r="FA1472" s="56"/>
      <c r="FB1472" s="56"/>
      <c r="FC1472" s="56"/>
      <c r="FD1472" s="56"/>
      <c r="FE1472" s="56"/>
      <c r="FF1472" s="56"/>
      <c r="FG1472" s="56"/>
      <c r="FH1472" s="56"/>
      <c r="FI1472" s="56"/>
      <c r="FJ1472" s="56"/>
      <c r="FK1472" s="56"/>
      <c r="FL1472" s="56"/>
      <c r="FM1472" s="56"/>
      <c r="FN1472" s="56"/>
      <c r="FO1472" s="56"/>
      <c r="FP1472" s="56"/>
      <c r="FQ1472" s="56"/>
      <c r="FR1472" s="56"/>
      <c r="FS1472" s="56"/>
      <c r="FT1472" s="56"/>
      <c r="FU1472" s="56"/>
      <c r="FV1472" s="56"/>
      <c r="FW1472" s="56"/>
      <c r="FX1472" s="56"/>
      <c r="FY1472" s="56"/>
      <c r="FZ1472" s="56"/>
      <c r="GA1472" s="56"/>
      <c r="GB1472" s="56"/>
      <c r="GC1472" s="56"/>
      <c r="GD1472" s="56"/>
      <c r="GE1472" s="56"/>
      <c r="GF1472" s="56"/>
      <c r="GG1472" s="56"/>
      <c r="GH1472" s="56"/>
      <c r="GI1472" s="56"/>
      <c r="GJ1472" s="56"/>
      <c r="GK1472" s="56"/>
      <c r="GL1472" s="56"/>
      <c r="GM1472" s="56"/>
      <c r="GN1472" s="56"/>
      <c r="GO1472" s="56"/>
      <c r="GP1472" s="56"/>
      <c r="GQ1472" s="56"/>
      <c r="GR1472" s="56"/>
      <c r="GS1472" s="56"/>
      <c r="GT1472" s="56"/>
      <c r="GU1472" s="56"/>
      <c r="GV1472" s="56"/>
      <c r="GW1472" s="56"/>
      <c r="GX1472" s="56"/>
      <c r="GY1472" s="56"/>
      <c r="GZ1472" s="56"/>
      <c r="HA1472" s="56"/>
      <c r="HB1472" s="56"/>
      <c r="HC1472" s="56"/>
      <c r="HD1472" s="56"/>
      <c r="HE1472" s="56"/>
      <c r="HF1472" s="56"/>
      <c r="HG1472" s="56"/>
      <c r="HH1472" s="56"/>
      <c r="HI1472" s="56"/>
      <c r="HJ1472" s="56"/>
      <c r="HK1472" s="56"/>
      <c r="HL1472" s="56"/>
      <c r="HM1472" s="56"/>
    </row>
    <row r="1473" spans="2:221" x14ac:dyDescent="0.25">
      <c r="B1473" s="56"/>
      <c r="C1473" s="56"/>
      <c r="D1473" s="56"/>
      <c r="E1473" s="56"/>
      <c r="F1473" s="56"/>
      <c r="G1473" s="56"/>
      <c r="H1473" s="56"/>
      <c r="I1473" s="56"/>
      <c r="J1473" s="56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  <c r="CH1473" s="56"/>
      <c r="CI1473" s="56"/>
      <c r="CJ1473" s="56"/>
      <c r="CK1473" s="56"/>
      <c r="CL1473" s="56"/>
      <c r="CM1473" s="56"/>
      <c r="CN1473" s="56"/>
      <c r="CO1473" s="56"/>
      <c r="CP1473" s="56"/>
      <c r="CQ1473" s="56"/>
      <c r="CR1473" s="56"/>
      <c r="CS1473" s="56"/>
      <c r="CT1473" s="56"/>
      <c r="CU1473" s="56"/>
      <c r="CV1473" s="56"/>
      <c r="CW1473" s="56"/>
      <c r="CX1473" s="56"/>
      <c r="CY1473" s="56"/>
      <c r="CZ1473" s="56"/>
      <c r="DA1473" s="56"/>
      <c r="DB1473" s="56"/>
      <c r="DC1473" s="56"/>
      <c r="DD1473" s="56"/>
      <c r="DE1473" s="56"/>
      <c r="DF1473" s="56"/>
      <c r="DG1473" s="56"/>
      <c r="DH1473" s="56"/>
      <c r="DI1473" s="56"/>
      <c r="DJ1473" s="56"/>
      <c r="DK1473" s="56"/>
      <c r="DL1473" s="56"/>
      <c r="DM1473" s="56"/>
      <c r="DN1473" s="56"/>
      <c r="DO1473" s="56"/>
      <c r="DP1473" s="56"/>
      <c r="DQ1473" s="56"/>
      <c r="DR1473" s="56"/>
      <c r="DS1473" s="56"/>
      <c r="DT1473" s="56"/>
      <c r="DU1473" s="56"/>
      <c r="DV1473" s="56"/>
      <c r="DW1473" s="56"/>
      <c r="DX1473" s="56"/>
      <c r="DY1473" s="56"/>
      <c r="DZ1473" s="56"/>
      <c r="EA1473" s="56"/>
      <c r="EB1473" s="56"/>
      <c r="EC1473" s="56"/>
      <c r="ED1473" s="56"/>
      <c r="EE1473" s="56"/>
      <c r="EF1473" s="56"/>
      <c r="EG1473" s="56"/>
      <c r="EH1473" s="56"/>
      <c r="EI1473" s="56"/>
      <c r="EJ1473" s="56"/>
      <c r="EK1473" s="56"/>
      <c r="EL1473" s="56"/>
      <c r="EM1473" s="56"/>
      <c r="EN1473" s="56"/>
      <c r="EO1473" s="56"/>
      <c r="EP1473" s="56"/>
      <c r="EQ1473" s="56"/>
      <c r="ER1473" s="56"/>
      <c r="ES1473" s="56"/>
      <c r="ET1473" s="56"/>
      <c r="EU1473" s="56"/>
      <c r="EV1473" s="56"/>
      <c r="EW1473" s="56"/>
      <c r="EX1473" s="56"/>
      <c r="EY1473" s="56"/>
      <c r="EZ1473" s="56"/>
      <c r="FA1473" s="56"/>
      <c r="FB1473" s="56"/>
      <c r="FC1473" s="56"/>
      <c r="FD1473" s="56"/>
      <c r="FE1473" s="56"/>
      <c r="FF1473" s="56"/>
      <c r="FG1473" s="56"/>
      <c r="FH1473" s="56"/>
      <c r="FI1473" s="56"/>
      <c r="FJ1473" s="56"/>
      <c r="FK1473" s="56"/>
      <c r="FL1473" s="56"/>
      <c r="FM1473" s="56"/>
      <c r="FN1473" s="56"/>
      <c r="FO1473" s="56"/>
      <c r="FP1473" s="56"/>
      <c r="FQ1473" s="56"/>
      <c r="FR1473" s="56"/>
      <c r="FS1473" s="56"/>
      <c r="FT1473" s="56"/>
      <c r="FU1473" s="56"/>
      <c r="FV1473" s="56"/>
      <c r="FW1473" s="56"/>
      <c r="FX1473" s="56"/>
      <c r="FY1473" s="56"/>
      <c r="FZ1473" s="56"/>
      <c r="GA1473" s="56"/>
      <c r="GB1473" s="56"/>
      <c r="GC1473" s="56"/>
      <c r="GD1473" s="56"/>
      <c r="GE1473" s="56"/>
      <c r="GF1473" s="56"/>
      <c r="GG1473" s="56"/>
      <c r="GH1473" s="56"/>
      <c r="GI1473" s="56"/>
      <c r="GJ1473" s="56"/>
      <c r="GK1473" s="56"/>
      <c r="GL1473" s="56"/>
      <c r="GM1473" s="56"/>
      <c r="GN1473" s="56"/>
      <c r="GO1473" s="56"/>
      <c r="GP1473" s="56"/>
      <c r="GQ1473" s="56"/>
      <c r="GR1473" s="56"/>
      <c r="GS1473" s="56"/>
      <c r="GT1473" s="56"/>
      <c r="GU1473" s="56"/>
      <c r="GV1473" s="56"/>
      <c r="GW1473" s="56"/>
      <c r="GX1473" s="56"/>
      <c r="GY1473" s="56"/>
      <c r="GZ1473" s="56"/>
      <c r="HA1473" s="56"/>
      <c r="HB1473" s="56"/>
      <c r="HC1473" s="56"/>
      <c r="HD1473" s="56"/>
      <c r="HE1473" s="56"/>
      <c r="HF1473" s="56"/>
      <c r="HG1473" s="56"/>
      <c r="HH1473" s="56"/>
      <c r="HI1473" s="56"/>
      <c r="HJ1473" s="56"/>
      <c r="HK1473" s="56"/>
      <c r="HL1473" s="56"/>
      <c r="HM1473" s="56"/>
    </row>
    <row r="1474" spans="2:221" x14ac:dyDescent="0.25">
      <c r="B1474" s="56"/>
      <c r="C1474" s="56"/>
      <c r="D1474" s="56"/>
      <c r="E1474" s="56"/>
      <c r="F1474" s="56"/>
      <c r="G1474" s="56"/>
      <c r="H1474" s="56"/>
      <c r="I1474" s="56"/>
      <c r="J1474" s="56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  <c r="BU1474" s="56"/>
      <c r="BV1474" s="56"/>
      <c r="BW1474" s="56"/>
      <c r="BX1474" s="56"/>
      <c r="BY1474" s="56"/>
      <c r="BZ1474" s="56"/>
      <c r="CA1474" s="56"/>
      <c r="CB1474" s="56"/>
      <c r="CC1474" s="56"/>
      <c r="CD1474" s="56"/>
      <c r="CE1474" s="56"/>
      <c r="CF1474" s="56"/>
      <c r="CG1474" s="56"/>
      <c r="CH1474" s="56"/>
      <c r="CI1474" s="56"/>
      <c r="CJ1474" s="56"/>
      <c r="CK1474" s="56"/>
      <c r="CL1474" s="56"/>
      <c r="CM1474" s="56"/>
      <c r="CN1474" s="56"/>
      <c r="CO1474" s="56"/>
      <c r="CP1474" s="56"/>
      <c r="CQ1474" s="56"/>
      <c r="CR1474" s="56"/>
      <c r="CS1474" s="56"/>
      <c r="CT1474" s="56"/>
      <c r="CU1474" s="56"/>
      <c r="CV1474" s="56"/>
      <c r="CW1474" s="56"/>
      <c r="CX1474" s="56"/>
      <c r="CY1474" s="56"/>
      <c r="CZ1474" s="56"/>
      <c r="DA1474" s="56"/>
      <c r="DB1474" s="56"/>
      <c r="DC1474" s="56"/>
      <c r="DD1474" s="56"/>
      <c r="DE1474" s="56"/>
      <c r="DF1474" s="56"/>
      <c r="DG1474" s="56"/>
      <c r="DH1474" s="56"/>
      <c r="DI1474" s="56"/>
      <c r="DJ1474" s="56"/>
      <c r="DK1474" s="56"/>
      <c r="DL1474" s="56"/>
      <c r="DM1474" s="56"/>
      <c r="DN1474" s="56"/>
      <c r="DO1474" s="56"/>
      <c r="DP1474" s="56"/>
      <c r="DQ1474" s="56"/>
      <c r="DR1474" s="56"/>
      <c r="DS1474" s="56"/>
      <c r="DT1474" s="56"/>
      <c r="DU1474" s="56"/>
      <c r="DV1474" s="56"/>
      <c r="DW1474" s="56"/>
      <c r="DX1474" s="56"/>
      <c r="DY1474" s="56"/>
      <c r="DZ1474" s="56"/>
      <c r="EA1474" s="56"/>
      <c r="EB1474" s="56"/>
      <c r="EC1474" s="56"/>
      <c r="ED1474" s="56"/>
      <c r="EE1474" s="56"/>
      <c r="EF1474" s="56"/>
      <c r="EG1474" s="56"/>
      <c r="EH1474" s="56"/>
      <c r="EI1474" s="56"/>
      <c r="EJ1474" s="56"/>
      <c r="EK1474" s="56"/>
      <c r="EL1474" s="56"/>
      <c r="EM1474" s="56"/>
      <c r="EN1474" s="56"/>
      <c r="EO1474" s="56"/>
      <c r="EP1474" s="56"/>
      <c r="EQ1474" s="56"/>
      <c r="ER1474" s="56"/>
      <c r="ES1474" s="56"/>
      <c r="ET1474" s="56"/>
      <c r="EU1474" s="56"/>
      <c r="EV1474" s="56"/>
      <c r="EW1474" s="56"/>
      <c r="EX1474" s="56"/>
      <c r="EY1474" s="56"/>
      <c r="EZ1474" s="56"/>
      <c r="FA1474" s="56"/>
      <c r="FB1474" s="56"/>
      <c r="FC1474" s="56"/>
      <c r="FD1474" s="56"/>
      <c r="FE1474" s="56"/>
      <c r="FF1474" s="56"/>
      <c r="FG1474" s="56"/>
      <c r="FH1474" s="56"/>
      <c r="FI1474" s="56"/>
      <c r="FJ1474" s="56"/>
      <c r="FK1474" s="56"/>
      <c r="FL1474" s="56"/>
      <c r="FM1474" s="56"/>
      <c r="FN1474" s="56"/>
      <c r="FO1474" s="56"/>
      <c r="FP1474" s="56"/>
      <c r="FQ1474" s="56"/>
      <c r="FR1474" s="56"/>
      <c r="FS1474" s="56"/>
      <c r="FT1474" s="56"/>
      <c r="FU1474" s="56"/>
      <c r="FV1474" s="56"/>
      <c r="FW1474" s="56"/>
      <c r="FX1474" s="56"/>
      <c r="FY1474" s="56"/>
      <c r="FZ1474" s="56"/>
      <c r="GA1474" s="56"/>
      <c r="GB1474" s="56"/>
      <c r="GC1474" s="56"/>
      <c r="GD1474" s="56"/>
      <c r="GE1474" s="56"/>
      <c r="GF1474" s="56"/>
      <c r="GG1474" s="56"/>
      <c r="GH1474" s="56"/>
      <c r="GI1474" s="56"/>
      <c r="GJ1474" s="56"/>
      <c r="GK1474" s="56"/>
      <c r="GL1474" s="56"/>
      <c r="GM1474" s="56"/>
      <c r="GN1474" s="56"/>
      <c r="GO1474" s="56"/>
      <c r="GP1474" s="56"/>
      <c r="GQ1474" s="56"/>
      <c r="GR1474" s="56"/>
      <c r="GS1474" s="56"/>
      <c r="GT1474" s="56"/>
      <c r="GU1474" s="56"/>
      <c r="GV1474" s="56"/>
      <c r="GW1474" s="56"/>
      <c r="GX1474" s="56"/>
      <c r="GY1474" s="56"/>
      <c r="GZ1474" s="56"/>
      <c r="HA1474" s="56"/>
      <c r="HB1474" s="56"/>
      <c r="HC1474" s="56"/>
      <c r="HD1474" s="56"/>
      <c r="HE1474" s="56"/>
      <c r="HF1474" s="56"/>
      <c r="HG1474" s="56"/>
      <c r="HH1474" s="56"/>
      <c r="HI1474" s="56"/>
      <c r="HJ1474" s="56"/>
      <c r="HK1474" s="56"/>
      <c r="HL1474" s="56"/>
      <c r="HM1474" s="56"/>
    </row>
    <row r="1475" spans="2:221" x14ac:dyDescent="0.25">
      <c r="B1475" s="56"/>
      <c r="C1475" s="56"/>
      <c r="D1475" s="56"/>
      <c r="E1475" s="56"/>
      <c r="F1475" s="56"/>
      <c r="G1475" s="56"/>
      <c r="H1475" s="56"/>
      <c r="I1475" s="56"/>
      <c r="J1475" s="56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  <c r="BU1475" s="56"/>
      <c r="BV1475" s="56"/>
      <c r="BW1475" s="56"/>
      <c r="BX1475" s="56"/>
      <c r="BY1475" s="56"/>
      <c r="BZ1475" s="56"/>
      <c r="CA1475" s="56"/>
      <c r="CB1475" s="56"/>
      <c r="CC1475" s="56"/>
      <c r="CD1475" s="56"/>
      <c r="CE1475" s="56"/>
      <c r="CF1475" s="56"/>
      <c r="CG1475" s="56"/>
      <c r="CH1475" s="56"/>
      <c r="CI1475" s="56"/>
      <c r="CJ1475" s="56"/>
      <c r="CK1475" s="56"/>
      <c r="CL1475" s="56"/>
      <c r="CM1475" s="56"/>
      <c r="CN1475" s="56"/>
      <c r="CO1475" s="56"/>
      <c r="CP1475" s="56"/>
      <c r="CQ1475" s="56"/>
      <c r="CR1475" s="56"/>
      <c r="CS1475" s="56"/>
      <c r="CT1475" s="56"/>
      <c r="CU1475" s="56"/>
      <c r="CV1475" s="56"/>
      <c r="CW1475" s="56"/>
      <c r="CX1475" s="56"/>
      <c r="CY1475" s="56"/>
      <c r="CZ1475" s="56"/>
      <c r="DA1475" s="56"/>
      <c r="DB1475" s="56"/>
      <c r="DC1475" s="56"/>
      <c r="DD1475" s="56"/>
      <c r="DE1475" s="56"/>
      <c r="DF1475" s="56"/>
      <c r="DG1475" s="56"/>
      <c r="DH1475" s="56"/>
      <c r="DI1475" s="56"/>
      <c r="DJ1475" s="56"/>
      <c r="DK1475" s="56"/>
      <c r="DL1475" s="56"/>
      <c r="DM1475" s="56"/>
      <c r="DN1475" s="56"/>
      <c r="DO1475" s="56"/>
      <c r="DP1475" s="56"/>
      <c r="DQ1475" s="56"/>
      <c r="DR1475" s="56"/>
      <c r="DS1475" s="56"/>
      <c r="DT1475" s="56"/>
      <c r="DU1475" s="56"/>
      <c r="DV1475" s="56"/>
      <c r="DW1475" s="56"/>
      <c r="DX1475" s="56"/>
      <c r="DY1475" s="56"/>
      <c r="DZ1475" s="56"/>
      <c r="EA1475" s="56"/>
      <c r="EB1475" s="56"/>
      <c r="EC1475" s="56"/>
      <c r="ED1475" s="56"/>
      <c r="EE1475" s="56"/>
      <c r="EF1475" s="56"/>
      <c r="EG1475" s="56"/>
      <c r="EH1475" s="56"/>
      <c r="EI1475" s="56"/>
      <c r="EJ1475" s="56"/>
      <c r="EK1475" s="56"/>
      <c r="EL1475" s="56"/>
      <c r="EM1475" s="56"/>
      <c r="EN1475" s="56"/>
      <c r="EO1475" s="56"/>
      <c r="EP1475" s="56"/>
      <c r="EQ1475" s="56"/>
      <c r="ER1475" s="56"/>
      <c r="ES1475" s="56"/>
      <c r="ET1475" s="56"/>
      <c r="EU1475" s="56"/>
      <c r="EV1475" s="56"/>
      <c r="EW1475" s="56"/>
      <c r="EX1475" s="56"/>
      <c r="EY1475" s="56"/>
      <c r="EZ1475" s="56"/>
      <c r="FA1475" s="56"/>
      <c r="FB1475" s="56"/>
      <c r="FC1475" s="56"/>
      <c r="FD1475" s="56"/>
      <c r="FE1475" s="56"/>
      <c r="FF1475" s="56"/>
      <c r="FG1475" s="56"/>
      <c r="FH1475" s="56"/>
      <c r="FI1475" s="56"/>
      <c r="FJ1475" s="56"/>
      <c r="FK1475" s="56"/>
      <c r="FL1475" s="56"/>
      <c r="FM1475" s="56"/>
      <c r="FN1475" s="56"/>
      <c r="FO1475" s="56"/>
      <c r="FP1475" s="56"/>
      <c r="FQ1475" s="56"/>
      <c r="FR1475" s="56"/>
      <c r="FS1475" s="56"/>
      <c r="FT1475" s="56"/>
      <c r="FU1475" s="56"/>
      <c r="FV1475" s="56"/>
      <c r="FW1475" s="56"/>
      <c r="FX1475" s="56"/>
      <c r="FY1475" s="56"/>
      <c r="FZ1475" s="56"/>
      <c r="GA1475" s="56"/>
      <c r="GB1475" s="56"/>
      <c r="GC1475" s="56"/>
      <c r="GD1475" s="56"/>
      <c r="GE1475" s="56"/>
      <c r="GF1475" s="56"/>
      <c r="GG1475" s="56"/>
      <c r="GH1475" s="56"/>
      <c r="GI1475" s="56"/>
      <c r="GJ1475" s="56"/>
      <c r="GK1475" s="56"/>
      <c r="GL1475" s="56"/>
      <c r="GM1475" s="56"/>
      <c r="GN1475" s="56"/>
      <c r="GO1475" s="56"/>
      <c r="GP1475" s="56"/>
      <c r="GQ1475" s="56"/>
      <c r="GR1475" s="56"/>
      <c r="GS1475" s="56"/>
      <c r="GT1475" s="56"/>
      <c r="GU1475" s="56"/>
      <c r="GV1475" s="56"/>
      <c r="GW1475" s="56"/>
      <c r="GX1475" s="56"/>
      <c r="GY1475" s="56"/>
      <c r="GZ1475" s="56"/>
      <c r="HA1475" s="56"/>
      <c r="HB1475" s="56"/>
      <c r="HC1475" s="56"/>
      <c r="HD1475" s="56"/>
      <c r="HE1475" s="56"/>
      <c r="HF1475" s="56"/>
      <c r="HG1475" s="56"/>
      <c r="HH1475" s="56"/>
      <c r="HI1475" s="56"/>
      <c r="HJ1475" s="56"/>
      <c r="HK1475" s="56"/>
      <c r="HL1475" s="56"/>
      <c r="HM1475" s="56"/>
    </row>
    <row r="1476" spans="2:221" x14ac:dyDescent="0.25"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  <c r="BU1476" s="56"/>
      <c r="BV1476" s="56"/>
      <c r="BW1476" s="56"/>
      <c r="BX1476" s="56"/>
      <c r="BY1476" s="56"/>
      <c r="BZ1476" s="56"/>
      <c r="CA1476" s="56"/>
      <c r="CB1476" s="56"/>
      <c r="CC1476" s="56"/>
      <c r="CD1476" s="56"/>
      <c r="CE1476" s="56"/>
      <c r="CF1476" s="56"/>
      <c r="CG1476" s="56"/>
      <c r="CH1476" s="56"/>
      <c r="CI1476" s="56"/>
      <c r="CJ1476" s="56"/>
      <c r="CK1476" s="56"/>
      <c r="CL1476" s="56"/>
      <c r="CM1476" s="56"/>
      <c r="CN1476" s="56"/>
      <c r="CO1476" s="56"/>
      <c r="CP1476" s="56"/>
      <c r="CQ1476" s="56"/>
      <c r="CR1476" s="56"/>
      <c r="CS1476" s="56"/>
      <c r="CT1476" s="56"/>
      <c r="CU1476" s="56"/>
      <c r="CV1476" s="56"/>
      <c r="CW1476" s="56"/>
      <c r="CX1476" s="56"/>
      <c r="CY1476" s="56"/>
      <c r="CZ1476" s="56"/>
      <c r="DA1476" s="56"/>
      <c r="DB1476" s="56"/>
      <c r="DC1476" s="56"/>
      <c r="DD1476" s="56"/>
      <c r="DE1476" s="56"/>
      <c r="DF1476" s="56"/>
      <c r="DG1476" s="56"/>
      <c r="DH1476" s="56"/>
      <c r="DI1476" s="56"/>
      <c r="DJ1476" s="56"/>
      <c r="DK1476" s="56"/>
      <c r="DL1476" s="56"/>
      <c r="DM1476" s="56"/>
      <c r="DN1476" s="56"/>
      <c r="DO1476" s="56"/>
      <c r="DP1476" s="56"/>
      <c r="DQ1476" s="56"/>
      <c r="DR1476" s="56"/>
      <c r="DS1476" s="56"/>
      <c r="DT1476" s="56"/>
      <c r="DU1476" s="56"/>
      <c r="DV1476" s="56"/>
      <c r="DW1476" s="56"/>
      <c r="DX1476" s="56"/>
      <c r="DY1476" s="56"/>
      <c r="DZ1476" s="56"/>
      <c r="EA1476" s="56"/>
      <c r="EB1476" s="56"/>
      <c r="EC1476" s="56"/>
      <c r="ED1476" s="56"/>
      <c r="EE1476" s="56"/>
      <c r="EF1476" s="56"/>
      <c r="EG1476" s="56"/>
      <c r="EH1476" s="56"/>
      <c r="EI1476" s="56"/>
      <c r="EJ1476" s="56"/>
      <c r="EK1476" s="56"/>
      <c r="EL1476" s="56"/>
      <c r="EM1476" s="56"/>
      <c r="EN1476" s="56"/>
      <c r="EO1476" s="56"/>
      <c r="EP1476" s="56"/>
      <c r="EQ1476" s="56"/>
      <c r="ER1476" s="56"/>
      <c r="ES1476" s="56"/>
      <c r="ET1476" s="56"/>
      <c r="EU1476" s="56"/>
      <c r="EV1476" s="56"/>
      <c r="EW1476" s="56"/>
      <c r="EX1476" s="56"/>
      <c r="EY1476" s="56"/>
      <c r="EZ1476" s="56"/>
      <c r="FA1476" s="56"/>
      <c r="FB1476" s="56"/>
      <c r="FC1476" s="56"/>
      <c r="FD1476" s="56"/>
      <c r="FE1476" s="56"/>
      <c r="FF1476" s="56"/>
      <c r="FG1476" s="56"/>
      <c r="FH1476" s="56"/>
      <c r="FI1476" s="56"/>
      <c r="FJ1476" s="56"/>
      <c r="FK1476" s="56"/>
      <c r="FL1476" s="56"/>
      <c r="FM1476" s="56"/>
      <c r="FN1476" s="56"/>
      <c r="FO1476" s="56"/>
      <c r="FP1476" s="56"/>
      <c r="FQ1476" s="56"/>
      <c r="FR1476" s="56"/>
      <c r="FS1476" s="56"/>
      <c r="FT1476" s="56"/>
      <c r="FU1476" s="56"/>
      <c r="FV1476" s="56"/>
      <c r="FW1476" s="56"/>
      <c r="FX1476" s="56"/>
      <c r="FY1476" s="56"/>
      <c r="FZ1476" s="56"/>
      <c r="GA1476" s="56"/>
      <c r="GB1476" s="56"/>
      <c r="GC1476" s="56"/>
      <c r="GD1476" s="56"/>
      <c r="GE1476" s="56"/>
      <c r="GF1476" s="56"/>
      <c r="GG1476" s="56"/>
      <c r="GH1476" s="56"/>
      <c r="GI1476" s="56"/>
      <c r="GJ1476" s="56"/>
      <c r="GK1476" s="56"/>
      <c r="GL1476" s="56"/>
      <c r="GM1476" s="56"/>
      <c r="GN1476" s="56"/>
      <c r="GO1476" s="56"/>
      <c r="GP1476" s="56"/>
      <c r="GQ1476" s="56"/>
      <c r="GR1476" s="56"/>
      <c r="GS1476" s="56"/>
      <c r="GT1476" s="56"/>
      <c r="GU1476" s="56"/>
      <c r="GV1476" s="56"/>
      <c r="GW1476" s="56"/>
      <c r="GX1476" s="56"/>
      <c r="GY1476" s="56"/>
      <c r="GZ1476" s="56"/>
      <c r="HA1476" s="56"/>
      <c r="HB1476" s="56"/>
      <c r="HC1476" s="56"/>
      <c r="HD1476" s="56"/>
      <c r="HE1476" s="56"/>
      <c r="HF1476" s="56"/>
      <c r="HG1476" s="56"/>
      <c r="HH1476" s="56"/>
      <c r="HI1476" s="56"/>
      <c r="HJ1476" s="56"/>
      <c r="HK1476" s="56"/>
      <c r="HL1476" s="56"/>
      <c r="HM1476" s="56"/>
    </row>
    <row r="1477" spans="2:221" x14ac:dyDescent="0.25">
      <c r="B1477" s="56"/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  <c r="AY1477" s="56"/>
      <c r="AZ1477" s="56"/>
      <c r="BA1477" s="56"/>
      <c r="BB1477" s="56"/>
      <c r="BC1477" s="56"/>
      <c r="BD1477" s="56"/>
      <c r="BE1477" s="56"/>
      <c r="BF1477" s="56"/>
      <c r="BG1477" s="56"/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  <c r="BU1477" s="56"/>
      <c r="BV1477" s="56"/>
      <c r="BW1477" s="56"/>
      <c r="BX1477" s="56"/>
      <c r="BY1477" s="56"/>
      <c r="BZ1477" s="56"/>
      <c r="CA1477" s="56"/>
      <c r="CB1477" s="56"/>
      <c r="CC1477" s="56"/>
      <c r="CD1477" s="56"/>
      <c r="CE1477" s="56"/>
      <c r="CF1477" s="56"/>
      <c r="CG1477" s="56"/>
      <c r="CH1477" s="56"/>
      <c r="CI1477" s="56"/>
      <c r="CJ1477" s="56"/>
      <c r="CK1477" s="56"/>
      <c r="CL1477" s="56"/>
      <c r="CM1477" s="56"/>
      <c r="CN1477" s="56"/>
      <c r="CO1477" s="56"/>
      <c r="CP1477" s="56"/>
      <c r="CQ1477" s="56"/>
      <c r="CR1477" s="56"/>
      <c r="CS1477" s="56"/>
      <c r="CT1477" s="56"/>
      <c r="CU1477" s="56"/>
      <c r="CV1477" s="56"/>
      <c r="CW1477" s="56"/>
      <c r="CX1477" s="56"/>
      <c r="CY1477" s="56"/>
      <c r="CZ1477" s="56"/>
      <c r="DA1477" s="56"/>
      <c r="DB1477" s="56"/>
      <c r="DC1477" s="56"/>
      <c r="DD1477" s="56"/>
      <c r="DE1477" s="56"/>
      <c r="DF1477" s="56"/>
      <c r="DG1477" s="56"/>
      <c r="DH1477" s="56"/>
      <c r="DI1477" s="56"/>
      <c r="DJ1477" s="56"/>
      <c r="DK1477" s="56"/>
      <c r="DL1477" s="56"/>
      <c r="DM1477" s="56"/>
      <c r="DN1477" s="56"/>
      <c r="DO1477" s="56"/>
      <c r="DP1477" s="56"/>
      <c r="DQ1477" s="56"/>
      <c r="DR1477" s="56"/>
      <c r="DS1477" s="56"/>
      <c r="DT1477" s="56"/>
      <c r="DU1477" s="56"/>
      <c r="DV1477" s="56"/>
      <c r="DW1477" s="56"/>
      <c r="DX1477" s="56"/>
      <c r="DY1477" s="56"/>
      <c r="DZ1477" s="56"/>
      <c r="EA1477" s="56"/>
      <c r="EB1477" s="56"/>
      <c r="EC1477" s="56"/>
      <c r="ED1477" s="56"/>
      <c r="EE1477" s="56"/>
      <c r="EF1477" s="56"/>
      <c r="EG1477" s="56"/>
      <c r="EH1477" s="56"/>
      <c r="EI1477" s="56"/>
      <c r="EJ1477" s="56"/>
      <c r="EK1477" s="56"/>
      <c r="EL1477" s="56"/>
      <c r="EM1477" s="56"/>
      <c r="EN1477" s="56"/>
      <c r="EO1477" s="56"/>
      <c r="EP1477" s="56"/>
      <c r="EQ1477" s="56"/>
      <c r="ER1477" s="56"/>
      <c r="ES1477" s="56"/>
      <c r="ET1477" s="56"/>
      <c r="EU1477" s="56"/>
      <c r="EV1477" s="56"/>
      <c r="EW1477" s="56"/>
      <c r="EX1477" s="56"/>
      <c r="EY1477" s="56"/>
      <c r="EZ1477" s="56"/>
      <c r="FA1477" s="56"/>
      <c r="FB1477" s="56"/>
      <c r="FC1477" s="56"/>
      <c r="FD1477" s="56"/>
      <c r="FE1477" s="56"/>
      <c r="FF1477" s="56"/>
      <c r="FG1477" s="56"/>
      <c r="FH1477" s="56"/>
      <c r="FI1477" s="56"/>
      <c r="FJ1477" s="56"/>
      <c r="FK1477" s="56"/>
      <c r="FL1477" s="56"/>
      <c r="FM1477" s="56"/>
      <c r="FN1477" s="56"/>
      <c r="FO1477" s="56"/>
      <c r="FP1477" s="56"/>
      <c r="FQ1477" s="56"/>
      <c r="FR1477" s="56"/>
      <c r="FS1477" s="56"/>
      <c r="FT1477" s="56"/>
      <c r="FU1477" s="56"/>
      <c r="FV1477" s="56"/>
      <c r="FW1477" s="56"/>
      <c r="FX1477" s="56"/>
      <c r="FY1477" s="56"/>
      <c r="FZ1477" s="56"/>
      <c r="GA1477" s="56"/>
      <c r="GB1477" s="56"/>
      <c r="GC1477" s="56"/>
      <c r="GD1477" s="56"/>
      <c r="GE1477" s="56"/>
      <c r="GF1477" s="56"/>
      <c r="GG1477" s="56"/>
      <c r="GH1477" s="56"/>
      <c r="GI1477" s="56"/>
      <c r="GJ1477" s="56"/>
      <c r="GK1477" s="56"/>
      <c r="GL1477" s="56"/>
      <c r="GM1477" s="56"/>
      <c r="GN1477" s="56"/>
      <c r="GO1477" s="56"/>
      <c r="GP1477" s="56"/>
      <c r="GQ1477" s="56"/>
      <c r="GR1477" s="56"/>
      <c r="GS1477" s="56"/>
      <c r="GT1477" s="56"/>
      <c r="GU1477" s="56"/>
      <c r="GV1477" s="56"/>
      <c r="GW1477" s="56"/>
      <c r="GX1477" s="56"/>
      <c r="GY1477" s="56"/>
      <c r="GZ1477" s="56"/>
      <c r="HA1477" s="56"/>
      <c r="HB1477" s="56"/>
      <c r="HC1477" s="56"/>
      <c r="HD1477" s="56"/>
      <c r="HE1477" s="56"/>
      <c r="HF1477" s="56"/>
      <c r="HG1477" s="56"/>
      <c r="HH1477" s="56"/>
      <c r="HI1477" s="56"/>
      <c r="HJ1477" s="56"/>
      <c r="HK1477" s="56"/>
      <c r="HL1477" s="56"/>
      <c r="HM1477" s="56"/>
    </row>
    <row r="1478" spans="2:221" x14ac:dyDescent="0.25">
      <c r="B1478" s="56"/>
      <c r="C1478" s="56"/>
      <c r="D1478" s="56"/>
      <c r="E1478" s="56"/>
      <c r="F1478" s="56"/>
      <c r="G1478" s="56"/>
      <c r="H1478" s="56"/>
      <c r="I1478" s="56"/>
      <c r="J1478" s="56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  <c r="AY1478" s="56"/>
      <c r="AZ1478" s="56"/>
      <c r="BA1478" s="56"/>
      <c r="BB1478" s="56"/>
      <c r="BC1478" s="56"/>
      <c r="BD1478" s="56"/>
      <c r="BE1478" s="56"/>
      <c r="BF1478" s="56"/>
      <c r="BG1478" s="56"/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  <c r="BU1478" s="56"/>
      <c r="BV1478" s="56"/>
      <c r="BW1478" s="56"/>
      <c r="BX1478" s="56"/>
      <c r="BY1478" s="56"/>
      <c r="BZ1478" s="56"/>
      <c r="CA1478" s="56"/>
      <c r="CB1478" s="56"/>
      <c r="CC1478" s="56"/>
      <c r="CD1478" s="56"/>
      <c r="CE1478" s="56"/>
      <c r="CF1478" s="56"/>
      <c r="CG1478" s="56"/>
      <c r="CH1478" s="56"/>
      <c r="CI1478" s="56"/>
      <c r="CJ1478" s="56"/>
      <c r="CK1478" s="56"/>
      <c r="CL1478" s="56"/>
      <c r="CM1478" s="56"/>
      <c r="CN1478" s="56"/>
      <c r="CO1478" s="56"/>
      <c r="CP1478" s="56"/>
      <c r="CQ1478" s="56"/>
      <c r="CR1478" s="56"/>
      <c r="CS1478" s="56"/>
      <c r="CT1478" s="56"/>
      <c r="CU1478" s="56"/>
      <c r="CV1478" s="56"/>
      <c r="CW1478" s="56"/>
      <c r="CX1478" s="56"/>
      <c r="CY1478" s="56"/>
      <c r="CZ1478" s="56"/>
      <c r="DA1478" s="56"/>
      <c r="DB1478" s="56"/>
      <c r="DC1478" s="56"/>
      <c r="DD1478" s="56"/>
      <c r="DE1478" s="56"/>
      <c r="DF1478" s="56"/>
      <c r="DG1478" s="56"/>
      <c r="DH1478" s="56"/>
      <c r="DI1478" s="56"/>
      <c r="DJ1478" s="56"/>
      <c r="DK1478" s="56"/>
      <c r="DL1478" s="56"/>
      <c r="DM1478" s="56"/>
      <c r="DN1478" s="56"/>
      <c r="DO1478" s="56"/>
      <c r="DP1478" s="56"/>
      <c r="DQ1478" s="56"/>
      <c r="DR1478" s="56"/>
      <c r="DS1478" s="56"/>
      <c r="DT1478" s="56"/>
      <c r="DU1478" s="56"/>
      <c r="DV1478" s="56"/>
      <c r="DW1478" s="56"/>
      <c r="DX1478" s="56"/>
      <c r="DY1478" s="56"/>
      <c r="DZ1478" s="56"/>
      <c r="EA1478" s="56"/>
      <c r="EB1478" s="56"/>
      <c r="EC1478" s="56"/>
      <c r="ED1478" s="56"/>
      <c r="EE1478" s="56"/>
      <c r="EF1478" s="56"/>
      <c r="EG1478" s="56"/>
      <c r="EH1478" s="56"/>
      <c r="EI1478" s="56"/>
      <c r="EJ1478" s="56"/>
      <c r="EK1478" s="56"/>
      <c r="EL1478" s="56"/>
      <c r="EM1478" s="56"/>
      <c r="EN1478" s="56"/>
      <c r="EO1478" s="56"/>
      <c r="EP1478" s="56"/>
      <c r="EQ1478" s="56"/>
      <c r="ER1478" s="56"/>
      <c r="ES1478" s="56"/>
      <c r="ET1478" s="56"/>
      <c r="EU1478" s="56"/>
      <c r="EV1478" s="56"/>
      <c r="EW1478" s="56"/>
      <c r="EX1478" s="56"/>
      <c r="EY1478" s="56"/>
      <c r="EZ1478" s="56"/>
      <c r="FA1478" s="56"/>
      <c r="FB1478" s="56"/>
      <c r="FC1478" s="56"/>
      <c r="FD1478" s="56"/>
      <c r="FE1478" s="56"/>
      <c r="FF1478" s="56"/>
      <c r="FG1478" s="56"/>
      <c r="FH1478" s="56"/>
      <c r="FI1478" s="56"/>
      <c r="FJ1478" s="56"/>
      <c r="FK1478" s="56"/>
      <c r="FL1478" s="56"/>
      <c r="FM1478" s="56"/>
      <c r="FN1478" s="56"/>
      <c r="FO1478" s="56"/>
      <c r="FP1478" s="56"/>
      <c r="FQ1478" s="56"/>
      <c r="FR1478" s="56"/>
      <c r="FS1478" s="56"/>
      <c r="FT1478" s="56"/>
      <c r="FU1478" s="56"/>
      <c r="FV1478" s="56"/>
      <c r="FW1478" s="56"/>
      <c r="FX1478" s="56"/>
      <c r="FY1478" s="56"/>
      <c r="FZ1478" s="56"/>
      <c r="GA1478" s="56"/>
      <c r="GB1478" s="56"/>
      <c r="GC1478" s="56"/>
      <c r="GD1478" s="56"/>
      <c r="GE1478" s="56"/>
      <c r="GF1478" s="56"/>
      <c r="GG1478" s="56"/>
      <c r="GH1478" s="56"/>
      <c r="GI1478" s="56"/>
      <c r="GJ1478" s="56"/>
      <c r="GK1478" s="56"/>
      <c r="GL1478" s="56"/>
      <c r="GM1478" s="56"/>
      <c r="GN1478" s="56"/>
      <c r="GO1478" s="56"/>
      <c r="GP1478" s="56"/>
      <c r="GQ1478" s="56"/>
      <c r="GR1478" s="56"/>
      <c r="GS1478" s="56"/>
      <c r="GT1478" s="56"/>
      <c r="GU1478" s="56"/>
      <c r="GV1478" s="56"/>
      <c r="GW1478" s="56"/>
      <c r="GX1478" s="56"/>
      <c r="GY1478" s="56"/>
      <c r="GZ1478" s="56"/>
      <c r="HA1478" s="56"/>
      <c r="HB1478" s="56"/>
      <c r="HC1478" s="56"/>
      <c r="HD1478" s="56"/>
      <c r="HE1478" s="56"/>
      <c r="HF1478" s="56"/>
      <c r="HG1478" s="56"/>
      <c r="HH1478" s="56"/>
      <c r="HI1478" s="56"/>
      <c r="HJ1478" s="56"/>
      <c r="HK1478" s="56"/>
      <c r="HL1478" s="56"/>
      <c r="HM1478" s="56"/>
    </row>
    <row r="1479" spans="2:221" x14ac:dyDescent="0.25">
      <c r="B1479" s="56"/>
      <c r="C1479" s="56"/>
      <c r="D1479" s="56"/>
      <c r="E1479" s="56"/>
      <c r="F1479" s="56"/>
      <c r="G1479" s="56"/>
      <c r="H1479" s="56"/>
      <c r="I1479" s="56"/>
      <c r="J1479" s="56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  <c r="BU1479" s="56"/>
      <c r="BV1479" s="56"/>
      <c r="BW1479" s="56"/>
      <c r="BX1479" s="56"/>
      <c r="BY1479" s="56"/>
      <c r="BZ1479" s="56"/>
      <c r="CA1479" s="56"/>
      <c r="CB1479" s="56"/>
      <c r="CC1479" s="56"/>
      <c r="CD1479" s="56"/>
      <c r="CE1479" s="56"/>
      <c r="CF1479" s="56"/>
      <c r="CG1479" s="56"/>
      <c r="CH1479" s="56"/>
      <c r="CI1479" s="56"/>
      <c r="CJ1479" s="56"/>
      <c r="CK1479" s="56"/>
      <c r="CL1479" s="56"/>
      <c r="CM1479" s="56"/>
      <c r="CN1479" s="56"/>
      <c r="CO1479" s="56"/>
      <c r="CP1479" s="56"/>
      <c r="CQ1479" s="56"/>
      <c r="CR1479" s="56"/>
      <c r="CS1479" s="56"/>
      <c r="CT1479" s="56"/>
      <c r="CU1479" s="56"/>
      <c r="CV1479" s="56"/>
      <c r="CW1479" s="56"/>
      <c r="CX1479" s="56"/>
      <c r="CY1479" s="56"/>
      <c r="CZ1479" s="56"/>
      <c r="DA1479" s="56"/>
      <c r="DB1479" s="56"/>
      <c r="DC1479" s="56"/>
      <c r="DD1479" s="56"/>
      <c r="DE1479" s="56"/>
      <c r="DF1479" s="56"/>
      <c r="DG1479" s="56"/>
      <c r="DH1479" s="56"/>
      <c r="DI1479" s="56"/>
      <c r="DJ1479" s="56"/>
      <c r="DK1479" s="56"/>
      <c r="DL1479" s="56"/>
      <c r="DM1479" s="56"/>
      <c r="DN1479" s="56"/>
      <c r="DO1479" s="56"/>
      <c r="DP1479" s="56"/>
      <c r="DQ1479" s="56"/>
      <c r="DR1479" s="56"/>
      <c r="DS1479" s="56"/>
      <c r="DT1479" s="56"/>
      <c r="DU1479" s="56"/>
      <c r="DV1479" s="56"/>
      <c r="DW1479" s="56"/>
      <c r="DX1479" s="56"/>
      <c r="DY1479" s="56"/>
      <c r="DZ1479" s="56"/>
      <c r="EA1479" s="56"/>
      <c r="EB1479" s="56"/>
      <c r="EC1479" s="56"/>
      <c r="ED1479" s="56"/>
      <c r="EE1479" s="56"/>
      <c r="EF1479" s="56"/>
      <c r="EG1479" s="56"/>
      <c r="EH1479" s="56"/>
      <c r="EI1479" s="56"/>
      <c r="EJ1479" s="56"/>
      <c r="EK1479" s="56"/>
      <c r="EL1479" s="56"/>
      <c r="EM1479" s="56"/>
      <c r="EN1479" s="56"/>
      <c r="EO1479" s="56"/>
      <c r="EP1479" s="56"/>
      <c r="EQ1479" s="56"/>
      <c r="ER1479" s="56"/>
      <c r="ES1479" s="56"/>
      <c r="ET1479" s="56"/>
      <c r="EU1479" s="56"/>
      <c r="EV1479" s="56"/>
      <c r="EW1479" s="56"/>
      <c r="EX1479" s="56"/>
      <c r="EY1479" s="56"/>
      <c r="EZ1479" s="56"/>
      <c r="FA1479" s="56"/>
      <c r="FB1479" s="56"/>
      <c r="FC1479" s="56"/>
      <c r="FD1479" s="56"/>
      <c r="FE1479" s="56"/>
      <c r="FF1479" s="56"/>
      <c r="FG1479" s="56"/>
      <c r="FH1479" s="56"/>
      <c r="FI1479" s="56"/>
      <c r="FJ1479" s="56"/>
      <c r="FK1479" s="56"/>
      <c r="FL1479" s="56"/>
      <c r="FM1479" s="56"/>
      <c r="FN1479" s="56"/>
      <c r="FO1479" s="56"/>
      <c r="FP1479" s="56"/>
      <c r="FQ1479" s="56"/>
      <c r="FR1479" s="56"/>
      <c r="FS1479" s="56"/>
      <c r="FT1479" s="56"/>
      <c r="FU1479" s="56"/>
      <c r="FV1479" s="56"/>
      <c r="FW1479" s="56"/>
      <c r="FX1479" s="56"/>
      <c r="FY1479" s="56"/>
      <c r="FZ1479" s="56"/>
      <c r="GA1479" s="56"/>
      <c r="GB1479" s="56"/>
      <c r="GC1479" s="56"/>
      <c r="GD1479" s="56"/>
      <c r="GE1479" s="56"/>
      <c r="GF1479" s="56"/>
      <c r="GG1479" s="56"/>
      <c r="GH1479" s="56"/>
      <c r="GI1479" s="56"/>
      <c r="GJ1479" s="56"/>
      <c r="GK1479" s="56"/>
      <c r="GL1479" s="56"/>
      <c r="GM1479" s="56"/>
      <c r="GN1479" s="56"/>
      <c r="GO1479" s="56"/>
      <c r="GP1479" s="56"/>
      <c r="GQ1479" s="56"/>
      <c r="GR1479" s="56"/>
      <c r="GS1479" s="56"/>
      <c r="GT1479" s="56"/>
      <c r="GU1479" s="56"/>
      <c r="GV1479" s="56"/>
      <c r="GW1479" s="56"/>
      <c r="GX1479" s="56"/>
      <c r="GY1479" s="56"/>
      <c r="GZ1479" s="56"/>
      <c r="HA1479" s="56"/>
      <c r="HB1479" s="56"/>
      <c r="HC1479" s="56"/>
      <c r="HD1479" s="56"/>
      <c r="HE1479" s="56"/>
      <c r="HF1479" s="56"/>
      <c r="HG1479" s="56"/>
      <c r="HH1479" s="56"/>
      <c r="HI1479" s="56"/>
      <c r="HJ1479" s="56"/>
      <c r="HK1479" s="56"/>
      <c r="HL1479" s="56"/>
      <c r="HM1479" s="56"/>
    </row>
    <row r="1480" spans="2:221" x14ac:dyDescent="0.25">
      <c r="B1480" s="56"/>
      <c r="C1480" s="56"/>
      <c r="D1480" s="56"/>
      <c r="E1480" s="56"/>
      <c r="F1480" s="56"/>
      <c r="G1480" s="56"/>
      <c r="H1480" s="56"/>
      <c r="I1480" s="56"/>
      <c r="J1480" s="56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  <c r="AY1480" s="56"/>
      <c r="AZ1480" s="56"/>
      <c r="BA1480" s="56"/>
      <c r="BB1480" s="56"/>
      <c r="BC1480" s="56"/>
      <c r="BD1480" s="56"/>
      <c r="BE1480" s="56"/>
      <c r="BF1480" s="56"/>
      <c r="BG1480" s="56"/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  <c r="BU1480" s="56"/>
      <c r="BV1480" s="56"/>
      <c r="BW1480" s="56"/>
      <c r="BX1480" s="56"/>
      <c r="BY1480" s="56"/>
      <c r="BZ1480" s="56"/>
      <c r="CA1480" s="56"/>
      <c r="CB1480" s="56"/>
      <c r="CC1480" s="56"/>
      <c r="CD1480" s="56"/>
      <c r="CE1480" s="56"/>
      <c r="CF1480" s="56"/>
      <c r="CG1480" s="56"/>
      <c r="CH1480" s="56"/>
      <c r="CI1480" s="56"/>
      <c r="CJ1480" s="56"/>
      <c r="CK1480" s="56"/>
      <c r="CL1480" s="56"/>
      <c r="CM1480" s="56"/>
      <c r="CN1480" s="56"/>
      <c r="CO1480" s="56"/>
      <c r="CP1480" s="56"/>
      <c r="CQ1480" s="56"/>
      <c r="CR1480" s="56"/>
      <c r="CS1480" s="56"/>
      <c r="CT1480" s="56"/>
      <c r="CU1480" s="56"/>
      <c r="CV1480" s="56"/>
      <c r="CW1480" s="56"/>
      <c r="CX1480" s="56"/>
      <c r="CY1480" s="56"/>
      <c r="CZ1480" s="56"/>
      <c r="DA1480" s="56"/>
      <c r="DB1480" s="56"/>
      <c r="DC1480" s="56"/>
      <c r="DD1480" s="56"/>
      <c r="DE1480" s="56"/>
      <c r="DF1480" s="56"/>
      <c r="DG1480" s="56"/>
      <c r="DH1480" s="56"/>
      <c r="DI1480" s="56"/>
      <c r="DJ1480" s="56"/>
      <c r="DK1480" s="56"/>
      <c r="DL1480" s="56"/>
      <c r="DM1480" s="56"/>
      <c r="DN1480" s="56"/>
      <c r="DO1480" s="56"/>
      <c r="DP1480" s="56"/>
      <c r="DQ1480" s="56"/>
      <c r="DR1480" s="56"/>
      <c r="DS1480" s="56"/>
      <c r="DT1480" s="56"/>
      <c r="DU1480" s="56"/>
      <c r="DV1480" s="56"/>
      <c r="DW1480" s="56"/>
      <c r="DX1480" s="56"/>
      <c r="DY1480" s="56"/>
      <c r="DZ1480" s="56"/>
      <c r="EA1480" s="56"/>
      <c r="EB1480" s="56"/>
      <c r="EC1480" s="56"/>
      <c r="ED1480" s="56"/>
      <c r="EE1480" s="56"/>
      <c r="EF1480" s="56"/>
      <c r="EG1480" s="56"/>
      <c r="EH1480" s="56"/>
      <c r="EI1480" s="56"/>
      <c r="EJ1480" s="56"/>
      <c r="EK1480" s="56"/>
      <c r="EL1480" s="56"/>
      <c r="EM1480" s="56"/>
      <c r="EN1480" s="56"/>
      <c r="EO1480" s="56"/>
      <c r="EP1480" s="56"/>
      <c r="EQ1480" s="56"/>
      <c r="ER1480" s="56"/>
      <c r="ES1480" s="56"/>
      <c r="ET1480" s="56"/>
      <c r="EU1480" s="56"/>
      <c r="EV1480" s="56"/>
      <c r="EW1480" s="56"/>
      <c r="EX1480" s="56"/>
      <c r="EY1480" s="56"/>
      <c r="EZ1480" s="56"/>
      <c r="FA1480" s="56"/>
      <c r="FB1480" s="56"/>
      <c r="FC1480" s="56"/>
      <c r="FD1480" s="56"/>
      <c r="FE1480" s="56"/>
      <c r="FF1480" s="56"/>
      <c r="FG1480" s="56"/>
      <c r="FH1480" s="56"/>
      <c r="FI1480" s="56"/>
      <c r="FJ1480" s="56"/>
      <c r="FK1480" s="56"/>
      <c r="FL1480" s="56"/>
      <c r="FM1480" s="56"/>
      <c r="FN1480" s="56"/>
      <c r="FO1480" s="56"/>
      <c r="FP1480" s="56"/>
      <c r="FQ1480" s="56"/>
      <c r="FR1480" s="56"/>
      <c r="FS1480" s="56"/>
      <c r="FT1480" s="56"/>
      <c r="FU1480" s="56"/>
      <c r="FV1480" s="56"/>
      <c r="FW1480" s="56"/>
      <c r="FX1480" s="56"/>
      <c r="FY1480" s="56"/>
      <c r="FZ1480" s="56"/>
      <c r="GA1480" s="56"/>
      <c r="GB1480" s="56"/>
      <c r="GC1480" s="56"/>
      <c r="GD1480" s="56"/>
      <c r="GE1480" s="56"/>
      <c r="GF1480" s="56"/>
      <c r="GG1480" s="56"/>
      <c r="GH1480" s="56"/>
      <c r="GI1480" s="56"/>
      <c r="GJ1480" s="56"/>
      <c r="GK1480" s="56"/>
      <c r="GL1480" s="56"/>
      <c r="GM1480" s="56"/>
      <c r="GN1480" s="56"/>
      <c r="GO1480" s="56"/>
      <c r="GP1480" s="56"/>
      <c r="GQ1480" s="56"/>
      <c r="GR1480" s="56"/>
      <c r="GS1480" s="56"/>
      <c r="GT1480" s="56"/>
      <c r="GU1480" s="56"/>
      <c r="GV1480" s="56"/>
      <c r="GW1480" s="56"/>
      <c r="GX1480" s="56"/>
      <c r="GY1480" s="56"/>
      <c r="GZ1480" s="56"/>
      <c r="HA1480" s="56"/>
      <c r="HB1480" s="56"/>
      <c r="HC1480" s="56"/>
      <c r="HD1480" s="56"/>
      <c r="HE1480" s="56"/>
      <c r="HF1480" s="56"/>
      <c r="HG1480" s="56"/>
      <c r="HH1480" s="56"/>
      <c r="HI1480" s="56"/>
      <c r="HJ1480" s="56"/>
      <c r="HK1480" s="56"/>
      <c r="HL1480" s="56"/>
      <c r="HM1480" s="56"/>
    </row>
    <row r="1481" spans="2:221" x14ac:dyDescent="0.25">
      <c r="B1481" s="56"/>
      <c r="C1481" s="56"/>
      <c r="D1481" s="56"/>
      <c r="E1481" s="56"/>
      <c r="F1481" s="56"/>
      <c r="G1481" s="56"/>
      <c r="H1481" s="56"/>
      <c r="I1481" s="56"/>
      <c r="J1481" s="56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  <c r="AY1481" s="56"/>
      <c r="AZ1481" s="56"/>
      <c r="BA1481" s="56"/>
      <c r="BB1481" s="56"/>
      <c r="BC1481" s="56"/>
      <c r="BD1481" s="56"/>
      <c r="BE1481" s="56"/>
      <c r="BF1481" s="56"/>
      <c r="BG1481" s="56"/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  <c r="BU1481" s="56"/>
      <c r="BV1481" s="56"/>
      <c r="BW1481" s="56"/>
      <c r="BX1481" s="56"/>
      <c r="BY1481" s="56"/>
      <c r="BZ1481" s="56"/>
      <c r="CA1481" s="56"/>
      <c r="CB1481" s="56"/>
      <c r="CC1481" s="56"/>
      <c r="CD1481" s="56"/>
      <c r="CE1481" s="56"/>
      <c r="CF1481" s="56"/>
      <c r="CG1481" s="56"/>
      <c r="CH1481" s="56"/>
      <c r="CI1481" s="56"/>
      <c r="CJ1481" s="56"/>
      <c r="CK1481" s="56"/>
      <c r="CL1481" s="56"/>
      <c r="CM1481" s="56"/>
      <c r="CN1481" s="56"/>
      <c r="CO1481" s="56"/>
      <c r="CP1481" s="56"/>
      <c r="CQ1481" s="56"/>
      <c r="CR1481" s="56"/>
      <c r="CS1481" s="56"/>
      <c r="CT1481" s="56"/>
      <c r="CU1481" s="56"/>
      <c r="CV1481" s="56"/>
      <c r="CW1481" s="56"/>
      <c r="CX1481" s="56"/>
      <c r="CY1481" s="56"/>
      <c r="CZ1481" s="56"/>
      <c r="DA1481" s="56"/>
      <c r="DB1481" s="56"/>
      <c r="DC1481" s="56"/>
      <c r="DD1481" s="56"/>
      <c r="DE1481" s="56"/>
      <c r="DF1481" s="56"/>
      <c r="DG1481" s="56"/>
      <c r="DH1481" s="56"/>
      <c r="DI1481" s="56"/>
      <c r="DJ1481" s="56"/>
      <c r="DK1481" s="56"/>
      <c r="DL1481" s="56"/>
      <c r="DM1481" s="56"/>
      <c r="DN1481" s="56"/>
      <c r="DO1481" s="56"/>
      <c r="DP1481" s="56"/>
      <c r="DQ1481" s="56"/>
      <c r="DR1481" s="56"/>
      <c r="DS1481" s="56"/>
      <c r="DT1481" s="56"/>
      <c r="DU1481" s="56"/>
      <c r="DV1481" s="56"/>
      <c r="DW1481" s="56"/>
      <c r="DX1481" s="56"/>
      <c r="DY1481" s="56"/>
      <c r="DZ1481" s="56"/>
      <c r="EA1481" s="56"/>
      <c r="EB1481" s="56"/>
      <c r="EC1481" s="56"/>
      <c r="ED1481" s="56"/>
      <c r="EE1481" s="56"/>
      <c r="EF1481" s="56"/>
      <c r="EG1481" s="56"/>
      <c r="EH1481" s="56"/>
      <c r="EI1481" s="56"/>
      <c r="EJ1481" s="56"/>
      <c r="EK1481" s="56"/>
      <c r="EL1481" s="56"/>
      <c r="EM1481" s="56"/>
      <c r="EN1481" s="56"/>
      <c r="EO1481" s="56"/>
      <c r="EP1481" s="56"/>
      <c r="EQ1481" s="56"/>
      <c r="ER1481" s="56"/>
      <c r="ES1481" s="56"/>
      <c r="ET1481" s="56"/>
      <c r="EU1481" s="56"/>
      <c r="EV1481" s="56"/>
      <c r="EW1481" s="56"/>
      <c r="EX1481" s="56"/>
      <c r="EY1481" s="56"/>
      <c r="EZ1481" s="56"/>
      <c r="FA1481" s="56"/>
      <c r="FB1481" s="56"/>
      <c r="FC1481" s="56"/>
      <c r="FD1481" s="56"/>
      <c r="FE1481" s="56"/>
      <c r="FF1481" s="56"/>
      <c r="FG1481" s="56"/>
      <c r="FH1481" s="56"/>
      <c r="FI1481" s="56"/>
      <c r="FJ1481" s="56"/>
      <c r="FK1481" s="56"/>
      <c r="FL1481" s="56"/>
      <c r="FM1481" s="56"/>
      <c r="FN1481" s="56"/>
      <c r="FO1481" s="56"/>
      <c r="FP1481" s="56"/>
      <c r="FQ1481" s="56"/>
      <c r="FR1481" s="56"/>
      <c r="FS1481" s="56"/>
      <c r="FT1481" s="56"/>
      <c r="FU1481" s="56"/>
      <c r="FV1481" s="56"/>
      <c r="FW1481" s="56"/>
      <c r="FX1481" s="56"/>
      <c r="FY1481" s="56"/>
      <c r="FZ1481" s="56"/>
      <c r="GA1481" s="56"/>
      <c r="GB1481" s="56"/>
      <c r="GC1481" s="56"/>
      <c r="GD1481" s="56"/>
      <c r="GE1481" s="56"/>
      <c r="GF1481" s="56"/>
      <c r="GG1481" s="56"/>
      <c r="GH1481" s="56"/>
      <c r="GI1481" s="56"/>
      <c r="GJ1481" s="56"/>
      <c r="GK1481" s="56"/>
      <c r="GL1481" s="56"/>
      <c r="GM1481" s="56"/>
      <c r="GN1481" s="56"/>
      <c r="GO1481" s="56"/>
      <c r="GP1481" s="56"/>
      <c r="GQ1481" s="56"/>
      <c r="GR1481" s="56"/>
      <c r="GS1481" s="56"/>
      <c r="GT1481" s="56"/>
      <c r="GU1481" s="56"/>
      <c r="GV1481" s="56"/>
      <c r="GW1481" s="56"/>
      <c r="GX1481" s="56"/>
      <c r="GY1481" s="56"/>
      <c r="GZ1481" s="56"/>
      <c r="HA1481" s="56"/>
      <c r="HB1481" s="56"/>
      <c r="HC1481" s="56"/>
      <c r="HD1481" s="56"/>
      <c r="HE1481" s="56"/>
      <c r="HF1481" s="56"/>
      <c r="HG1481" s="56"/>
      <c r="HH1481" s="56"/>
      <c r="HI1481" s="56"/>
      <c r="HJ1481" s="56"/>
      <c r="HK1481" s="56"/>
      <c r="HL1481" s="56"/>
      <c r="HM1481" s="56"/>
    </row>
    <row r="1482" spans="2:221" x14ac:dyDescent="0.25">
      <c r="B1482" s="56"/>
      <c r="C1482" s="56"/>
      <c r="D1482" s="56"/>
      <c r="E1482" s="56"/>
      <c r="F1482" s="56"/>
      <c r="G1482" s="56"/>
      <c r="H1482" s="56"/>
      <c r="I1482" s="56"/>
      <c r="J1482" s="56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  <c r="AY1482" s="56"/>
      <c r="AZ1482" s="56"/>
      <c r="BA1482" s="56"/>
      <c r="BB1482" s="56"/>
      <c r="BC1482" s="56"/>
      <c r="BD1482" s="56"/>
      <c r="BE1482" s="56"/>
      <c r="BF1482" s="56"/>
      <c r="BG1482" s="56"/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  <c r="BU1482" s="56"/>
      <c r="BV1482" s="56"/>
      <c r="BW1482" s="56"/>
      <c r="BX1482" s="56"/>
      <c r="BY1482" s="56"/>
      <c r="BZ1482" s="56"/>
      <c r="CA1482" s="56"/>
      <c r="CB1482" s="56"/>
      <c r="CC1482" s="56"/>
      <c r="CD1482" s="56"/>
      <c r="CE1482" s="56"/>
      <c r="CF1482" s="56"/>
      <c r="CG1482" s="56"/>
      <c r="CH1482" s="56"/>
      <c r="CI1482" s="56"/>
      <c r="CJ1482" s="56"/>
      <c r="CK1482" s="56"/>
      <c r="CL1482" s="56"/>
      <c r="CM1482" s="56"/>
      <c r="CN1482" s="56"/>
      <c r="CO1482" s="56"/>
      <c r="CP1482" s="56"/>
      <c r="CQ1482" s="56"/>
      <c r="CR1482" s="56"/>
      <c r="CS1482" s="56"/>
      <c r="CT1482" s="56"/>
      <c r="CU1482" s="56"/>
      <c r="CV1482" s="56"/>
      <c r="CW1482" s="56"/>
      <c r="CX1482" s="56"/>
      <c r="CY1482" s="56"/>
      <c r="CZ1482" s="56"/>
      <c r="DA1482" s="56"/>
      <c r="DB1482" s="56"/>
      <c r="DC1482" s="56"/>
      <c r="DD1482" s="56"/>
      <c r="DE1482" s="56"/>
      <c r="DF1482" s="56"/>
      <c r="DG1482" s="56"/>
      <c r="DH1482" s="56"/>
      <c r="DI1482" s="56"/>
      <c r="DJ1482" s="56"/>
      <c r="DK1482" s="56"/>
      <c r="DL1482" s="56"/>
      <c r="DM1482" s="56"/>
      <c r="DN1482" s="56"/>
      <c r="DO1482" s="56"/>
      <c r="DP1482" s="56"/>
      <c r="DQ1482" s="56"/>
      <c r="DR1482" s="56"/>
      <c r="DS1482" s="56"/>
      <c r="DT1482" s="56"/>
      <c r="DU1482" s="56"/>
      <c r="DV1482" s="56"/>
      <c r="DW1482" s="56"/>
      <c r="DX1482" s="56"/>
      <c r="DY1482" s="56"/>
      <c r="DZ1482" s="56"/>
      <c r="EA1482" s="56"/>
      <c r="EB1482" s="56"/>
      <c r="EC1482" s="56"/>
      <c r="ED1482" s="56"/>
      <c r="EE1482" s="56"/>
      <c r="EF1482" s="56"/>
      <c r="EG1482" s="56"/>
      <c r="EH1482" s="56"/>
      <c r="EI1482" s="56"/>
      <c r="EJ1482" s="56"/>
      <c r="EK1482" s="56"/>
      <c r="EL1482" s="56"/>
      <c r="EM1482" s="56"/>
      <c r="EN1482" s="56"/>
      <c r="EO1482" s="56"/>
      <c r="EP1482" s="56"/>
      <c r="EQ1482" s="56"/>
      <c r="ER1482" s="56"/>
      <c r="ES1482" s="56"/>
      <c r="ET1482" s="56"/>
      <c r="EU1482" s="56"/>
      <c r="EV1482" s="56"/>
      <c r="EW1482" s="56"/>
      <c r="EX1482" s="56"/>
      <c r="EY1482" s="56"/>
      <c r="EZ1482" s="56"/>
      <c r="FA1482" s="56"/>
      <c r="FB1482" s="56"/>
      <c r="FC1482" s="56"/>
      <c r="FD1482" s="56"/>
      <c r="FE1482" s="56"/>
      <c r="FF1482" s="56"/>
      <c r="FG1482" s="56"/>
      <c r="FH1482" s="56"/>
      <c r="FI1482" s="56"/>
      <c r="FJ1482" s="56"/>
      <c r="FK1482" s="56"/>
      <c r="FL1482" s="56"/>
      <c r="FM1482" s="56"/>
      <c r="FN1482" s="56"/>
      <c r="FO1482" s="56"/>
      <c r="FP1482" s="56"/>
      <c r="FQ1482" s="56"/>
      <c r="FR1482" s="56"/>
      <c r="FS1482" s="56"/>
      <c r="FT1482" s="56"/>
      <c r="FU1482" s="56"/>
      <c r="FV1482" s="56"/>
      <c r="FW1482" s="56"/>
      <c r="FX1482" s="56"/>
      <c r="FY1482" s="56"/>
      <c r="FZ1482" s="56"/>
      <c r="GA1482" s="56"/>
      <c r="GB1482" s="56"/>
      <c r="GC1482" s="56"/>
      <c r="GD1482" s="56"/>
      <c r="GE1482" s="56"/>
      <c r="GF1482" s="56"/>
      <c r="GG1482" s="56"/>
      <c r="GH1482" s="56"/>
      <c r="GI1482" s="56"/>
      <c r="GJ1482" s="56"/>
      <c r="GK1482" s="56"/>
      <c r="GL1482" s="56"/>
      <c r="GM1482" s="56"/>
      <c r="GN1482" s="56"/>
      <c r="GO1482" s="56"/>
      <c r="GP1482" s="56"/>
      <c r="GQ1482" s="56"/>
      <c r="GR1482" s="56"/>
      <c r="GS1482" s="56"/>
      <c r="GT1482" s="56"/>
      <c r="GU1482" s="56"/>
      <c r="GV1482" s="56"/>
      <c r="GW1482" s="56"/>
      <c r="GX1482" s="56"/>
      <c r="GY1482" s="56"/>
      <c r="GZ1482" s="56"/>
      <c r="HA1482" s="56"/>
      <c r="HB1482" s="56"/>
      <c r="HC1482" s="56"/>
      <c r="HD1482" s="56"/>
      <c r="HE1482" s="56"/>
      <c r="HF1482" s="56"/>
      <c r="HG1482" s="56"/>
      <c r="HH1482" s="56"/>
      <c r="HI1482" s="56"/>
      <c r="HJ1482" s="56"/>
      <c r="HK1482" s="56"/>
      <c r="HL1482" s="56"/>
      <c r="HM1482" s="56"/>
    </row>
    <row r="1483" spans="2:221" x14ac:dyDescent="0.25">
      <c r="B1483" s="56"/>
      <c r="C1483" s="56"/>
      <c r="D1483" s="56"/>
      <c r="E1483" s="56"/>
      <c r="F1483" s="56"/>
      <c r="G1483" s="56"/>
      <c r="H1483" s="56"/>
      <c r="I1483" s="56"/>
      <c r="J1483" s="56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/>
      <c r="BF1483" s="56"/>
      <c r="BG1483" s="56"/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  <c r="BU1483" s="56"/>
      <c r="BV1483" s="56"/>
      <c r="BW1483" s="56"/>
      <c r="BX1483" s="56"/>
      <c r="BY1483" s="56"/>
      <c r="BZ1483" s="56"/>
      <c r="CA1483" s="56"/>
      <c r="CB1483" s="56"/>
      <c r="CC1483" s="56"/>
      <c r="CD1483" s="56"/>
      <c r="CE1483" s="56"/>
      <c r="CF1483" s="56"/>
      <c r="CG1483" s="56"/>
      <c r="CH1483" s="56"/>
      <c r="CI1483" s="56"/>
      <c r="CJ1483" s="56"/>
      <c r="CK1483" s="56"/>
      <c r="CL1483" s="56"/>
      <c r="CM1483" s="56"/>
      <c r="CN1483" s="56"/>
      <c r="CO1483" s="56"/>
      <c r="CP1483" s="56"/>
      <c r="CQ1483" s="56"/>
      <c r="CR1483" s="56"/>
      <c r="CS1483" s="56"/>
      <c r="CT1483" s="56"/>
      <c r="CU1483" s="56"/>
      <c r="CV1483" s="56"/>
      <c r="CW1483" s="56"/>
      <c r="CX1483" s="56"/>
      <c r="CY1483" s="56"/>
      <c r="CZ1483" s="56"/>
      <c r="DA1483" s="56"/>
      <c r="DB1483" s="56"/>
      <c r="DC1483" s="56"/>
      <c r="DD1483" s="56"/>
      <c r="DE1483" s="56"/>
      <c r="DF1483" s="56"/>
      <c r="DG1483" s="56"/>
      <c r="DH1483" s="56"/>
      <c r="DI1483" s="56"/>
      <c r="DJ1483" s="56"/>
      <c r="DK1483" s="56"/>
      <c r="DL1483" s="56"/>
      <c r="DM1483" s="56"/>
      <c r="DN1483" s="56"/>
      <c r="DO1483" s="56"/>
      <c r="DP1483" s="56"/>
      <c r="DQ1483" s="56"/>
      <c r="DR1483" s="56"/>
      <c r="DS1483" s="56"/>
      <c r="DT1483" s="56"/>
      <c r="DU1483" s="56"/>
      <c r="DV1483" s="56"/>
      <c r="DW1483" s="56"/>
      <c r="DX1483" s="56"/>
      <c r="DY1483" s="56"/>
      <c r="DZ1483" s="56"/>
      <c r="EA1483" s="56"/>
      <c r="EB1483" s="56"/>
      <c r="EC1483" s="56"/>
      <c r="ED1483" s="56"/>
      <c r="EE1483" s="56"/>
      <c r="EF1483" s="56"/>
      <c r="EG1483" s="56"/>
      <c r="EH1483" s="56"/>
      <c r="EI1483" s="56"/>
      <c r="EJ1483" s="56"/>
      <c r="EK1483" s="56"/>
      <c r="EL1483" s="56"/>
      <c r="EM1483" s="56"/>
      <c r="EN1483" s="56"/>
      <c r="EO1483" s="56"/>
      <c r="EP1483" s="56"/>
      <c r="EQ1483" s="56"/>
      <c r="ER1483" s="56"/>
      <c r="ES1483" s="56"/>
      <c r="ET1483" s="56"/>
      <c r="EU1483" s="56"/>
      <c r="EV1483" s="56"/>
      <c r="EW1483" s="56"/>
      <c r="EX1483" s="56"/>
      <c r="EY1483" s="56"/>
      <c r="EZ1483" s="56"/>
      <c r="FA1483" s="56"/>
      <c r="FB1483" s="56"/>
      <c r="FC1483" s="56"/>
      <c r="FD1483" s="56"/>
      <c r="FE1483" s="56"/>
      <c r="FF1483" s="56"/>
      <c r="FG1483" s="56"/>
      <c r="FH1483" s="56"/>
      <c r="FI1483" s="56"/>
      <c r="FJ1483" s="56"/>
      <c r="FK1483" s="56"/>
      <c r="FL1483" s="56"/>
      <c r="FM1483" s="56"/>
      <c r="FN1483" s="56"/>
      <c r="FO1483" s="56"/>
      <c r="FP1483" s="56"/>
      <c r="FQ1483" s="56"/>
      <c r="FR1483" s="56"/>
      <c r="FS1483" s="56"/>
      <c r="FT1483" s="56"/>
      <c r="FU1483" s="56"/>
      <c r="FV1483" s="56"/>
      <c r="FW1483" s="56"/>
      <c r="FX1483" s="56"/>
      <c r="FY1483" s="56"/>
      <c r="FZ1483" s="56"/>
      <c r="GA1483" s="56"/>
      <c r="GB1483" s="56"/>
      <c r="GC1483" s="56"/>
      <c r="GD1483" s="56"/>
      <c r="GE1483" s="56"/>
      <c r="GF1483" s="56"/>
      <c r="GG1483" s="56"/>
      <c r="GH1483" s="56"/>
      <c r="GI1483" s="56"/>
      <c r="GJ1483" s="56"/>
      <c r="GK1483" s="56"/>
      <c r="GL1483" s="56"/>
      <c r="GM1483" s="56"/>
      <c r="GN1483" s="56"/>
      <c r="GO1483" s="56"/>
      <c r="GP1483" s="56"/>
      <c r="GQ1483" s="56"/>
      <c r="GR1483" s="56"/>
      <c r="GS1483" s="56"/>
      <c r="GT1483" s="56"/>
      <c r="GU1483" s="56"/>
      <c r="GV1483" s="56"/>
      <c r="GW1483" s="56"/>
      <c r="GX1483" s="56"/>
      <c r="GY1483" s="56"/>
      <c r="GZ1483" s="56"/>
      <c r="HA1483" s="56"/>
      <c r="HB1483" s="56"/>
      <c r="HC1483" s="56"/>
      <c r="HD1483" s="56"/>
      <c r="HE1483" s="56"/>
      <c r="HF1483" s="56"/>
      <c r="HG1483" s="56"/>
      <c r="HH1483" s="56"/>
      <c r="HI1483" s="56"/>
      <c r="HJ1483" s="56"/>
      <c r="HK1483" s="56"/>
      <c r="HL1483" s="56"/>
      <c r="HM1483" s="56"/>
    </row>
    <row r="1484" spans="2:221" x14ac:dyDescent="0.25">
      <c r="B1484" s="56"/>
      <c r="C1484" s="56"/>
      <c r="D1484" s="56"/>
      <c r="E1484" s="56"/>
      <c r="F1484" s="56"/>
      <c r="G1484" s="56"/>
      <c r="H1484" s="56"/>
      <c r="I1484" s="56"/>
      <c r="J1484" s="56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  <c r="AY1484" s="56"/>
      <c r="AZ1484" s="56"/>
      <c r="BA1484" s="56"/>
      <c r="BB1484" s="56"/>
      <c r="BC1484" s="56"/>
      <c r="BD1484" s="56"/>
      <c r="BE1484" s="56"/>
      <c r="BF1484" s="56"/>
      <c r="BG1484" s="56"/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  <c r="BU1484" s="56"/>
      <c r="BV1484" s="56"/>
      <c r="BW1484" s="56"/>
      <c r="BX1484" s="56"/>
      <c r="BY1484" s="56"/>
      <c r="BZ1484" s="56"/>
      <c r="CA1484" s="56"/>
      <c r="CB1484" s="56"/>
      <c r="CC1484" s="56"/>
      <c r="CD1484" s="56"/>
      <c r="CE1484" s="56"/>
      <c r="CF1484" s="56"/>
      <c r="CG1484" s="56"/>
      <c r="CH1484" s="56"/>
      <c r="CI1484" s="56"/>
      <c r="CJ1484" s="56"/>
      <c r="CK1484" s="56"/>
      <c r="CL1484" s="56"/>
      <c r="CM1484" s="56"/>
      <c r="CN1484" s="56"/>
      <c r="CO1484" s="56"/>
      <c r="CP1484" s="56"/>
      <c r="CQ1484" s="56"/>
      <c r="CR1484" s="56"/>
      <c r="CS1484" s="56"/>
      <c r="CT1484" s="56"/>
      <c r="CU1484" s="56"/>
      <c r="CV1484" s="56"/>
      <c r="CW1484" s="56"/>
      <c r="CX1484" s="56"/>
      <c r="CY1484" s="56"/>
      <c r="CZ1484" s="56"/>
      <c r="DA1484" s="56"/>
      <c r="DB1484" s="56"/>
      <c r="DC1484" s="56"/>
      <c r="DD1484" s="56"/>
      <c r="DE1484" s="56"/>
      <c r="DF1484" s="56"/>
      <c r="DG1484" s="56"/>
      <c r="DH1484" s="56"/>
      <c r="DI1484" s="56"/>
      <c r="DJ1484" s="56"/>
      <c r="DK1484" s="56"/>
      <c r="DL1484" s="56"/>
      <c r="DM1484" s="56"/>
      <c r="DN1484" s="56"/>
      <c r="DO1484" s="56"/>
      <c r="DP1484" s="56"/>
      <c r="DQ1484" s="56"/>
      <c r="DR1484" s="56"/>
      <c r="DS1484" s="56"/>
      <c r="DT1484" s="56"/>
      <c r="DU1484" s="56"/>
      <c r="DV1484" s="56"/>
      <c r="DW1484" s="56"/>
      <c r="DX1484" s="56"/>
      <c r="DY1484" s="56"/>
      <c r="DZ1484" s="56"/>
      <c r="EA1484" s="56"/>
      <c r="EB1484" s="56"/>
      <c r="EC1484" s="56"/>
      <c r="ED1484" s="56"/>
      <c r="EE1484" s="56"/>
      <c r="EF1484" s="56"/>
      <c r="EG1484" s="56"/>
      <c r="EH1484" s="56"/>
      <c r="EI1484" s="56"/>
      <c r="EJ1484" s="56"/>
      <c r="EK1484" s="56"/>
      <c r="EL1484" s="56"/>
      <c r="EM1484" s="56"/>
      <c r="EN1484" s="56"/>
      <c r="EO1484" s="56"/>
      <c r="EP1484" s="56"/>
      <c r="EQ1484" s="56"/>
      <c r="ER1484" s="56"/>
      <c r="ES1484" s="56"/>
      <c r="ET1484" s="56"/>
      <c r="EU1484" s="56"/>
      <c r="EV1484" s="56"/>
      <c r="EW1484" s="56"/>
      <c r="EX1484" s="56"/>
      <c r="EY1484" s="56"/>
      <c r="EZ1484" s="56"/>
      <c r="FA1484" s="56"/>
      <c r="FB1484" s="56"/>
      <c r="FC1484" s="56"/>
      <c r="FD1484" s="56"/>
      <c r="FE1484" s="56"/>
      <c r="FF1484" s="56"/>
      <c r="FG1484" s="56"/>
      <c r="FH1484" s="56"/>
      <c r="FI1484" s="56"/>
      <c r="FJ1484" s="56"/>
      <c r="FK1484" s="56"/>
      <c r="FL1484" s="56"/>
      <c r="FM1484" s="56"/>
      <c r="FN1484" s="56"/>
      <c r="FO1484" s="56"/>
      <c r="FP1484" s="56"/>
      <c r="FQ1484" s="56"/>
      <c r="FR1484" s="56"/>
      <c r="FS1484" s="56"/>
      <c r="FT1484" s="56"/>
      <c r="FU1484" s="56"/>
      <c r="FV1484" s="56"/>
      <c r="FW1484" s="56"/>
      <c r="FX1484" s="56"/>
      <c r="FY1484" s="56"/>
      <c r="FZ1484" s="56"/>
      <c r="GA1484" s="56"/>
      <c r="GB1484" s="56"/>
      <c r="GC1484" s="56"/>
      <c r="GD1484" s="56"/>
      <c r="GE1484" s="56"/>
      <c r="GF1484" s="56"/>
      <c r="GG1484" s="56"/>
      <c r="GH1484" s="56"/>
      <c r="GI1484" s="56"/>
      <c r="GJ1484" s="56"/>
      <c r="GK1484" s="56"/>
      <c r="GL1484" s="56"/>
      <c r="GM1484" s="56"/>
      <c r="GN1484" s="56"/>
      <c r="GO1484" s="56"/>
      <c r="GP1484" s="56"/>
      <c r="GQ1484" s="56"/>
      <c r="GR1484" s="56"/>
      <c r="GS1484" s="56"/>
      <c r="GT1484" s="56"/>
      <c r="GU1484" s="56"/>
      <c r="GV1484" s="56"/>
      <c r="GW1484" s="56"/>
      <c r="GX1484" s="56"/>
      <c r="GY1484" s="56"/>
      <c r="GZ1484" s="56"/>
      <c r="HA1484" s="56"/>
      <c r="HB1484" s="56"/>
      <c r="HC1484" s="56"/>
      <c r="HD1484" s="56"/>
      <c r="HE1484" s="56"/>
      <c r="HF1484" s="56"/>
      <c r="HG1484" s="56"/>
      <c r="HH1484" s="56"/>
      <c r="HI1484" s="56"/>
      <c r="HJ1484" s="56"/>
      <c r="HK1484" s="56"/>
      <c r="HL1484" s="56"/>
      <c r="HM1484" s="56"/>
    </row>
    <row r="1485" spans="2:221" x14ac:dyDescent="0.25">
      <c r="B1485" s="56"/>
      <c r="C1485" s="56"/>
      <c r="D1485" s="56"/>
      <c r="E1485" s="56"/>
      <c r="F1485" s="56"/>
      <c r="G1485" s="56"/>
      <c r="H1485" s="56"/>
      <c r="I1485" s="56"/>
      <c r="J1485" s="56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  <c r="AY1485" s="56"/>
      <c r="AZ1485" s="56"/>
      <c r="BA1485" s="56"/>
      <c r="BB1485" s="56"/>
      <c r="BC1485" s="56"/>
      <c r="BD1485" s="56"/>
      <c r="BE1485" s="56"/>
      <c r="BF1485" s="56"/>
      <c r="BG1485" s="56"/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  <c r="BU1485" s="56"/>
      <c r="BV1485" s="56"/>
      <c r="BW1485" s="56"/>
      <c r="BX1485" s="56"/>
      <c r="BY1485" s="56"/>
      <c r="BZ1485" s="56"/>
      <c r="CA1485" s="56"/>
      <c r="CB1485" s="56"/>
      <c r="CC1485" s="56"/>
      <c r="CD1485" s="56"/>
      <c r="CE1485" s="56"/>
      <c r="CF1485" s="56"/>
      <c r="CG1485" s="56"/>
      <c r="CH1485" s="56"/>
      <c r="CI1485" s="56"/>
      <c r="CJ1485" s="56"/>
      <c r="CK1485" s="56"/>
      <c r="CL1485" s="56"/>
      <c r="CM1485" s="56"/>
      <c r="CN1485" s="56"/>
      <c r="CO1485" s="56"/>
      <c r="CP1485" s="56"/>
      <c r="CQ1485" s="56"/>
      <c r="CR1485" s="56"/>
      <c r="CS1485" s="56"/>
      <c r="CT1485" s="56"/>
      <c r="CU1485" s="56"/>
      <c r="CV1485" s="56"/>
      <c r="CW1485" s="56"/>
      <c r="CX1485" s="56"/>
      <c r="CY1485" s="56"/>
      <c r="CZ1485" s="56"/>
      <c r="DA1485" s="56"/>
      <c r="DB1485" s="56"/>
      <c r="DC1485" s="56"/>
      <c r="DD1485" s="56"/>
      <c r="DE1485" s="56"/>
      <c r="DF1485" s="56"/>
      <c r="DG1485" s="56"/>
      <c r="DH1485" s="56"/>
      <c r="DI1485" s="56"/>
      <c r="DJ1485" s="56"/>
      <c r="DK1485" s="56"/>
      <c r="DL1485" s="56"/>
      <c r="DM1485" s="56"/>
      <c r="DN1485" s="56"/>
      <c r="DO1485" s="56"/>
      <c r="DP1485" s="56"/>
      <c r="DQ1485" s="56"/>
      <c r="DR1485" s="56"/>
      <c r="DS1485" s="56"/>
      <c r="DT1485" s="56"/>
      <c r="DU1485" s="56"/>
      <c r="DV1485" s="56"/>
      <c r="DW1485" s="56"/>
      <c r="DX1485" s="56"/>
      <c r="DY1485" s="56"/>
      <c r="DZ1485" s="56"/>
      <c r="EA1485" s="56"/>
      <c r="EB1485" s="56"/>
      <c r="EC1485" s="56"/>
      <c r="ED1485" s="56"/>
      <c r="EE1485" s="56"/>
      <c r="EF1485" s="56"/>
      <c r="EG1485" s="56"/>
      <c r="EH1485" s="56"/>
      <c r="EI1485" s="56"/>
      <c r="EJ1485" s="56"/>
      <c r="EK1485" s="56"/>
      <c r="EL1485" s="56"/>
      <c r="EM1485" s="56"/>
      <c r="EN1485" s="56"/>
      <c r="EO1485" s="56"/>
      <c r="EP1485" s="56"/>
      <c r="EQ1485" s="56"/>
      <c r="ER1485" s="56"/>
      <c r="ES1485" s="56"/>
      <c r="ET1485" s="56"/>
      <c r="EU1485" s="56"/>
      <c r="EV1485" s="56"/>
      <c r="EW1485" s="56"/>
      <c r="EX1485" s="56"/>
      <c r="EY1485" s="56"/>
      <c r="EZ1485" s="56"/>
      <c r="FA1485" s="56"/>
      <c r="FB1485" s="56"/>
      <c r="FC1485" s="56"/>
      <c r="FD1485" s="56"/>
      <c r="FE1485" s="56"/>
      <c r="FF1485" s="56"/>
      <c r="FG1485" s="56"/>
      <c r="FH1485" s="56"/>
      <c r="FI1485" s="56"/>
      <c r="FJ1485" s="56"/>
      <c r="FK1485" s="56"/>
      <c r="FL1485" s="56"/>
      <c r="FM1485" s="56"/>
      <c r="FN1485" s="56"/>
      <c r="FO1485" s="56"/>
      <c r="FP1485" s="56"/>
      <c r="FQ1485" s="56"/>
      <c r="FR1485" s="56"/>
      <c r="FS1485" s="56"/>
      <c r="FT1485" s="56"/>
      <c r="FU1485" s="56"/>
      <c r="FV1485" s="56"/>
      <c r="FW1485" s="56"/>
      <c r="FX1485" s="56"/>
      <c r="FY1485" s="56"/>
      <c r="FZ1485" s="56"/>
      <c r="GA1485" s="56"/>
      <c r="GB1485" s="56"/>
      <c r="GC1485" s="56"/>
      <c r="GD1485" s="56"/>
      <c r="GE1485" s="56"/>
      <c r="GF1485" s="56"/>
      <c r="GG1485" s="56"/>
      <c r="GH1485" s="56"/>
      <c r="GI1485" s="56"/>
      <c r="GJ1485" s="56"/>
      <c r="GK1485" s="56"/>
      <c r="GL1485" s="56"/>
      <c r="GM1485" s="56"/>
      <c r="GN1485" s="56"/>
      <c r="GO1485" s="56"/>
      <c r="GP1485" s="56"/>
      <c r="GQ1485" s="56"/>
      <c r="GR1485" s="56"/>
      <c r="GS1485" s="56"/>
      <c r="GT1485" s="56"/>
      <c r="GU1485" s="56"/>
      <c r="GV1485" s="56"/>
      <c r="GW1485" s="56"/>
      <c r="GX1485" s="56"/>
      <c r="GY1485" s="56"/>
      <c r="GZ1485" s="56"/>
      <c r="HA1485" s="56"/>
      <c r="HB1485" s="56"/>
      <c r="HC1485" s="56"/>
      <c r="HD1485" s="56"/>
      <c r="HE1485" s="56"/>
      <c r="HF1485" s="56"/>
      <c r="HG1485" s="56"/>
      <c r="HH1485" s="56"/>
      <c r="HI1485" s="56"/>
      <c r="HJ1485" s="56"/>
      <c r="HK1485" s="56"/>
      <c r="HL1485" s="56"/>
      <c r="HM1485" s="56"/>
    </row>
    <row r="1486" spans="2:221" x14ac:dyDescent="0.25">
      <c r="B1486" s="56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  <c r="AY1486" s="56"/>
      <c r="AZ1486" s="56"/>
      <c r="BA1486" s="56"/>
      <c r="BB1486" s="56"/>
      <c r="BC1486" s="56"/>
      <c r="BD1486" s="56"/>
      <c r="BE1486" s="56"/>
      <c r="BF1486" s="56"/>
      <c r="BG1486" s="56"/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  <c r="BU1486" s="56"/>
      <c r="BV1486" s="56"/>
      <c r="BW1486" s="56"/>
      <c r="BX1486" s="56"/>
      <c r="BY1486" s="56"/>
      <c r="BZ1486" s="56"/>
      <c r="CA1486" s="56"/>
      <c r="CB1486" s="56"/>
      <c r="CC1486" s="56"/>
      <c r="CD1486" s="56"/>
      <c r="CE1486" s="56"/>
      <c r="CF1486" s="56"/>
      <c r="CG1486" s="56"/>
      <c r="CH1486" s="56"/>
      <c r="CI1486" s="56"/>
      <c r="CJ1486" s="56"/>
      <c r="CK1486" s="56"/>
      <c r="CL1486" s="56"/>
      <c r="CM1486" s="56"/>
      <c r="CN1486" s="56"/>
      <c r="CO1486" s="56"/>
      <c r="CP1486" s="56"/>
      <c r="CQ1486" s="56"/>
      <c r="CR1486" s="56"/>
      <c r="CS1486" s="56"/>
      <c r="CT1486" s="56"/>
      <c r="CU1486" s="56"/>
      <c r="CV1486" s="56"/>
      <c r="CW1486" s="56"/>
      <c r="CX1486" s="56"/>
      <c r="CY1486" s="56"/>
      <c r="CZ1486" s="56"/>
      <c r="DA1486" s="56"/>
      <c r="DB1486" s="56"/>
      <c r="DC1486" s="56"/>
      <c r="DD1486" s="56"/>
      <c r="DE1486" s="56"/>
      <c r="DF1486" s="56"/>
      <c r="DG1486" s="56"/>
      <c r="DH1486" s="56"/>
      <c r="DI1486" s="56"/>
      <c r="DJ1486" s="56"/>
      <c r="DK1486" s="56"/>
      <c r="DL1486" s="56"/>
      <c r="DM1486" s="56"/>
      <c r="DN1486" s="56"/>
      <c r="DO1486" s="56"/>
      <c r="DP1486" s="56"/>
      <c r="DQ1486" s="56"/>
      <c r="DR1486" s="56"/>
      <c r="DS1486" s="56"/>
      <c r="DT1486" s="56"/>
      <c r="DU1486" s="56"/>
      <c r="DV1486" s="56"/>
      <c r="DW1486" s="56"/>
      <c r="DX1486" s="56"/>
      <c r="DY1486" s="56"/>
      <c r="DZ1486" s="56"/>
      <c r="EA1486" s="56"/>
      <c r="EB1486" s="56"/>
      <c r="EC1486" s="56"/>
      <c r="ED1486" s="56"/>
      <c r="EE1486" s="56"/>
      <c r="EF1486" s="56"/>
      <c r="EG1486" s="56"/>
      <c r="EH1486" s="56"/>
      <c r="EI1486" s="56"/>
      <c r="EJ1486" s="56"/>
      <c r="EK1486" s="56"/>
      <c r="EL1486" s="56"/>
      <c r="EM1486" s="56"/>
      <c r="EN1486" s="56"/>
      <c r="EO1486" s="56"/>
      <c r="EP1486" s="56"/>
      <c r="EQ1486" s="56"/>
      <c r="ER1486" s="56"/>
      <c r="ES1486" s="56"/>
      <c r="ET1486" s="56"/>
      <c r="EU1486" s="56"/>
      <c r="EV1486" s="56"/>
      <c r="EW1486" s="56"/>
      <c r="EX1486" s="56"/>
      <c r="EY1486" s="56"/>
      <c r="EZ1486" s="56"/>
      <c r="FA1486" s="56"/>
      <c r="FB1486" s="56"/>
      <c r="FC1486" s="56"/>
      <c r="FD1486" s="56"/>
      <c r="FE1486" s="56"/>
      <c r="FF1486" s="56"/>
      <c r="FG1486" s="56"/>
      <c r="FH1486" s="56"/>
      <c r="FI1486" s="56"/>
      <c r="FJ1486" s="56"/>
      <c r="FK1486" s="56"/>
      <c r="FL1486" s="56"/>
      <c r="FM1486" s="56"/>
      <c r="FN1486" s="56"/>
      <c r="FO1486" s="56"/>
      <c r="FP1486" s="56"/>
      <c r="FQ1486" s="56"/>
      <c r="FR1486" s="56"/>
      <c r="FS1486" s="56"/>
      <c r="FT1486" s="56"/>
      <c r="FU1486" s="56"/>
      <c r="FV1486" s="56"/>
      <c r="FW1486" s="56"/>
      <c r="FX1486" s="56"/>
      <c r="FY1486" s="56"/>
      <c r="FZ1486" s="56"/>
      <c r="GA1486" s="56"/>
      <c r="GB1486" s="56"/>
      <c r="GC1486" s="56"/>
      <c r="GD1486" s="56"/>
      <c r="GE1486" s="56"/>
      <c r="GF1486" s="56"/>
      <c r="GG1486" s="56"/>
      <c r="GH1486" s="56"/>
      <c r="GI1486" s="56"/>
      <c r="GJ1486" s="56"/>
      <c r="GK1486" s="56"/>
      <c r="GL1486" s="56"/>
      <c r="GM1486" s="56"/>
      <c r="GN1486" s="56"/>
      <c r="GO1486" s="56"/>
      <c r="GP1486" s="56"/>
      <c r="GQ1486" s="56"/>
      <c r="GR1486" s="56"/>
      <c r="GS1486" s="56"/>
      <c r="GT1486" s="56"/>
      <c r="GU1486" s="56"/>
      <c r="GV1486" s="56"/>
      <c r="GW1486" s="56"/>
      <c r="GX1486" s="56"/>
      <c r="GY1486" s="56"/>
      <c r="GZ1486" s="56"/>
      <c r="HA1486" s="56"/>
      <c r="HB1486" s="56"/>
      <c r="HC1486" s="56"/>
      <c r="HD1486" s="56"/>
      <c r="HE1486" s="56"/>
      <c r="HF1486" s="56"/>
      <c r="HG1486" s="56"/>
      <c r="HH1486" s="56"/>
      <c r="HI1486" s="56"/>
      <c r="HJ1486" s="56"/>
      <c r="HK1486" s="56"/>
      <c r="HL1486" s="56"/>
      <c r="HM1486" s="56"/>
    </row>
    <row r="1487" spans="2:221" x14ac:dyDescent="0.25">
      <c r="B1487" s="56"/>
      <c r="C1487" s="56"/>
      <c r="D1487" s="56"/>
      <c r="E1487" s="56"/>
      <c r="F1487" s="56"/>
      <c r="G1487" s="56"/>
      <c r="H1487" s="56"/>
      <c r="I1487" s="56"/>
      <c r="J1487" s="56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  <c r="BU1487" s="56"/>
      <c r="BV1487" s="56"/>
      <c r="BW1487" s="56"/>
      <c r="BX1487" s="56"/>
      <c r="BY1487" s="56"/>
      <c r="BZ1487" s="56"/>
      <c r="CA1487" s="56"/>
      <c r="CB1487" s="56"/>
      <c r="CC1487" s="56"/>
      <c r="CD1487" s="56"/>
      <c r="CE1487" s="56"/>
      <c r="CF1487" s="56"/>
      <c r="CG1487" s="56"/>
      <c r="CH1487" s="56"/>
      <c r="CI1487" s="56"/>
      <c r="CJ1487" s="56"/>
      <c r="CK1487" s="56"/>
      <c r="CL1487" s="56"/>
      <c r="CM1487" s="56"/>
      <c r="CN1487" s="56"/>
      <c r="CO1487" s="56"/>
      <c r="CP1487" s="56"/>
      <c r="CQ1487" s="56"/>
      <c r="CR1487" s="56"/>
      <c r="CS1487" s="56"/>
      <c r="CT1487" s="56"/>
      <c r="CU1487" s="56"/>
      <c r="CV1487" s="56"/>
      <c r="CW1487" s="56"/>
      <c r="CX1487" s="56"/>
      <c r="CY1487" s="56"/>
      <c r="CZ1487" s="56"/>
      <c r="DA1487" s="56"/>
      <c r="DB1487" s="56"/>
      <c r="DC1487" s="56"/>
      <c r="DD1487" s="56"/>
      <c r="DE1487" s="56"/>
      <c r="DF1487" s="56"/>
      <c r="DG1487" s="56"/>
      <c r="DH1487" s="56"/>
      <c r="DI1487" s="56"/>
      <c r="DJ1487" s="56"/>
      <c r="DK1487" s="56"/>
      <c r="DL1487" s="56"/>
      <c r="DM1487" s="56"/>
      <c r="DN1487" s="56"/>
      <c r="DO1487" s="56"/>
      <c r="DP1487" s="56"/>
      <c r="DQ1487" s="56"/>
      <c r="DR1487" s="56"/>
      <c r="DS1487" s="56"/>
      <c r="DT1487" s="56"/>
      <c r="DU1487" s="56"/>
      <c r="DV1487" s="56"/>
      <c r="DW1487" s="56"/>
      <c r="DX1487" s="56"/>
      <c r="DY1487" s="56"/>
      <c r="DZ1487" s="56"/>
      <c r="EA1487" s="56"/>
      <c r="EB1487" s="56"/>
      <c r="EC1487" s="56"/>
      <c r="ED1487" s="56"/>
      <c r="EE1487" s="56"/>
      <c r="EF1487" s="56"/>
      <c r="EG1487" s="56"/>
      <c r="EH1487" s="56"/>
      <c r="EI1487" s="56"/>
      <c r="EJ1487" s="56"/>
      <c r="EK1487" s="56"/>
      <c r="EL1487" s="56"/>
      <c r="EM1487" s="56"/>
      <c r="EN1487" s="56"/>
      <c r="EO1487" s="56"/>
      <c r="EP1487" s="56"/>
      <c r="EQ1487" s="56"/>
      <c r="ER1487" s="56"/>
      <c r="ES1487" s="56"/>
      <c r="ET1487" s="56"/>
      <c r="EU1487" s="56"/>
      <c r="EV1487" s="56"/>
      <c r="EW1487" s="56"/>
      <c r="EX1487" s="56"/>
      <c r="EY1487" s="56"/>
      <c r="EZ1487" s="56"/>
      <c r="FA1487" s="56"/>
      <c r="FB1487" s="56"/>
      <c r="FC1487" s="56"/>
      <c r="FD1487" s="56"/>
      <c r="FE1487" s="56"/>
      <c r="FF1487" s="56"/>
      <c r="FG1487" s="56"/>
      <c r="FH1487" s="56"/>
      <c r="FI1487" s="56"/>
      <c r="FJ1487" s="56"/>
      <c r="FK1487" s="56"/>
      <c r="FL1487" s="56"/>
      <c r="FM1487" s="56"/>
      <c r="FN1487" s="56"/>
      <c r="FO1487" s="56"/>
      <c r="FP1487" s="56"/>
      <c r="FQ1487" s="56"/>
      <c r="FR1487" s="56"/>
      <c r="FS1487" s="56"/>
      <c r="FT1487" s="56"/>
      <c r="FU1487" s="56"/>
      <c r="FV1487" s="56"/>
      <c r="FW1487" s="56"/>
      <c r="FX1487" s="56"/>
      <c r="FY1487" s="56"/>
      <c r="FZ1487" s="56"/>
      <c r="GA1487" s="56"/>
      <c r="GB1487" s="56"/>
      <c r="GC1487" s="56"/>
      <c r="GD1487" s="56"/>
      <c r="GE1487" s="56"/>
      <c r="GF1487" s="56"/>
      <c r="GG1487" s="56"/>
      <c r="GH1487" s="56"/>
      <c r="GI1487" s="56"/>
      <c r="GJ1487" s="56"/>
      <c r="GK1487" s="56"/>
      <c r="GL1487" s="56"/>
      <c r="GM1487" s="56"/>
      <c r="GN1487" s="56"/>
      <c r="GO1487" s="56"/>
      <c r="GP1487" s="56"/>
      <c r="GQ1487" s="56"/>
      <c r="GR1487" s="56"/>
      <c r="GS1487" s="56"/>
      <c r="GT1487" s="56"/>
      <c r="GU1487" s="56"/>
      <c r="GV1487" s="56"/>
      <c r="GW1487" s="56"/>
      <c r="GX1487" s="56"/>
      <c r="GY1487" s="56"/>
      <c r="GZ1487" s="56"/>
      <c r="HA1487" s="56"/>
      <c r="HB1487" s="56"/>
      <c r="HC1487" s="56"/>
      <c r="HD1487" s="56"/>
      <c r="HE1487" s="56"/>
      <c r="HF1487" s="56"/>
      <c r="HG1487" s="56"/>
      <c r="HH1487" s="56"/>
      <c r="HI1487" s="56"/>
      <c r="HJ1487" s="56"/>
      <c r="HK1487" s="56"/>
      <c r="HL1487" s="56"/>
      <c r="HM1487" s="56"/>
    </row>
    <row r="1488" spans="2:221" x14ac:dyDescent="0.25">
      <c r="B1488" s="56"/>
      <c r="C1488" s="56"/>
      <c r="D1488" s="56"/>
      <c r="E1488" s="56"/>
      <c r="F1488" s="56"/>
      <c r="G1488" s="56"/>
      <c r="H1488" s="56"/>
      <c r="I1488" s="56"/>
      <c r="J1488" s="56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  <c r="AY1488" s="56"/>
      <c r="AZ1488" s="56"/>
      <c r="BA1488" s="56"/>
      <c r="BB1488" s="56"/>
      <c r="BC1488" s="56"/>
      <c r="BD1488" s="56"/>
      <c r="BE1488" s="56"/>
      <c r="BF1488" s="56"/>
      <c r="BG1488" s="56"/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  <c r="BU1488" s="56"/>
      <c r="BV1488" s="56"/>
      <c r="BW1488" s="56"/>
      <c r="BX1488" s="56"/>
      <c r="BY1488" s="56"/>
      <c r="BZ1488" s="56"/>
      <c r="CA1488" s="56"/>
      <c r="CB1488" s="56"/>
      <c r="CC1488" s="56"/>
      <c r="CD1488" s="56"/>
      <c r="CE1488" s="56"/>
      <c r="CF1488" s="56"/>
      <c r="CG1488" s="56"/>
      <c r="CH1488" s="56"/>
      <c r="CI1488" s="56"/>
      <c r="CJ1488" s="56"/>
      <c r="CK1488" s="56"/>
      <c r="CL1488" s="56"/>
      <c r="CM1488" s="56"/>
      <c r="CN1488" s="56"/>
      <c r="CO1488" s="56"/>
      <c r="CP1488" s="56"/>
      <c r="CQ1488" s="56"/>
      <c r="CR1488" s="56"/>
      <c r="CS1488" s="56"/>
      <c r="CT1488" s="56"/>
      <c r="CU1488" s="56"/>
      <c r="CV1488" s="56"/>
      <c r="CW1488" s="56"/>
      <c r="CX1488" s="56"/>
      <c r="CY1488" s="56"/>
      <c r="CZ1488" s="56"/>
      <c r="DA1488" s="56"/>
      <c r="DB1488" s="56"/>
      <c r="DC1488" s="56"/>
      <c r="DD1488" s="56"/>
      <c r="DE1488" s="56"/>
      <c r="DF1488" s="56"/>
      <c r="DG1488" s="56"/>
      <c r="DH1488" s="56"/>
      <c r="DI1488" s="56"/>
      <c r="DJ1488" s="56"/>
      <c r="DK1488" s="56"/>
      <c r="DL1488" s="56"/>
      <c r="DM1488" s="56"/>
      <c r="DN1488" s="56"/>
      <c r="DO1488" s="56"/>
      <c r="DP1488" s="56"/>
      <c r="DQ1488" s="56"/>
      <c r="DR1488" s="56"/>
      <c r="DS1488" s="56"/>
      <c r="DT1488" s="56"/>
      <c r="DU1488" s="56"/>
      <c r="DV1488" s="56"/>
      <c r="DW1488" s="56"/>
      <c r="DX1488" s="56"/>
      <c r="DY1488" s="56"/>
      <c r="DZ1488" s="56"/>
      <c r="EA1488" s="56"/>
      <c r="EB1488" s="56"/>
      <c r="EC1488" s="56"/>
      <c r="ED1488" s="56"/>
      <c r="EE1488" s="56"/>
      <c r="EF1488" s="56"/>
      <c r="EG1488" s="56"/>
      <c r="EH1488" s="56"/>
      <c r="EI1488" s="56"/>
      <c r="EJ1488" s="56"/>
      <c r="EK1488" s="56"/>
      <c r="EL1488" s="56"/>
      <c r="EM1488" s="56"/>
      <c r="EN1488" s="56"/>
      <c r="EO1488" s="56"/>
      <c r="EP1488" s="56"/>
      <c r="EQ1488" s="56"/>
      <c r="ER1488" s="56"/>
      <c r="ES1488" s="56"/>
      <c r="ET1488" s="56"/>
      <c r="EU1488" s="56"/>
      <c r="EV1488" s="56"/>
      <c r="EW1488" s="56"/>
      <c r="EX1488" s="56"/>
      <c r="EY1488" s="56"/>
      <c r="EZ1488" s="56"/>
      <c r="FA1488" s="56"/>
      <c r="FB1488" s="56"/>
      <c r="FC1488" s="56"/>
      <c r="FD1488" s="56"/>
      <c r="FE1488" s="56"/>
      <c r="FF1488" s="56"/>
      <c r="FG1488" s="56"/>
      <c r="FH1488" s="56"/>
      <c r="FI1488" s="56"/>
      <c r="FJ1488" s="56"/>
      <c r="FK1488" s="56"/>
      <c r="FL1488" s="56"/>
      <c r="FM1488" s="56"/>
      <c r="FN1488" s="56"/>
      <c r="FO1488" s="56"/>
      <c r="FP1488" s="56"/>
      <c r="FQ1488" s="56"/>
      <c r="FR1488" s="56"/>
      <c r="FS1488" s="56"/>
      <c r="FT1488" s="56"/>
      <c r="FU1488" s="56"/>
      <c r="FV1488" s="56"/>
      <c r="FW1488" s="56"/>
      <c r="FX1488" s="56"/>
      <c r="FY1488" s="56"/>
      <c r="FZ1488" s="56"/>
      <c r="GA1488" s="56"/>
      <c r="GB1488" s="56"/>
      <c r="GC1488" s="56"/>
      <c r="GD1488" s="56"/>
      <c r="GE1488" s="56"/>
      <c r="GF1488" s="56"/>
      <c r="GG1488" s="56"/>
      <c r="GH1488" s="56"/>
      <c r="GI1488" s="56"/>
      <c r="GJ1488" s="56"/>
      <c r="GK1488" s="56"/>
      <c r="GL1488" s="56"/>
      <c r="GM1488" s="56"/>
      <c r="GN1488" s="56"/>
      <c r="GO1488" s="56"/>
      <c r="GP1488" s="56"/>
      <c r="GQ1488" s="56"/>
      <c r="GR1488" s="56"/>
      <c r="GS1488" s="56"/>
      <c r="GT1488" s="56"/>
      <c r="GU1488" s="56"/>
      <c r="GV1488" s="56"/>
      <c r="GW1488" s="56"/>
      <c r="GX1488" s="56"/>
      <c r="GY1488" s="56"/>
      <c r="GZ1488" s="56"/>
      <c r="HA1488" s="56"/>
      <c r="HB1488" s="56"/>
      <c r="HC1488" s="56"/>
      <c r="HD1488" s="56"/>
      <c r="HE1488" s="56"/>
      <c r="HF1488" s="56"/>
      <c r="HG1488" s="56"/>
      <c r="HH1488" s="56"/>
      <c r="HI1488" s="56"/>
      <c r="HJ1488" s="56"/>
      <c r="HK1488" s="56"/>
      <c r="HL1488" s="56"/>
      <c r="HM1488" s="56"/>
    </row>
    <row r="1489" spans="2:221" x14ac:dyDescent="0.25">
      <c r="B1489" s="56"/>
      <c r="C1489" s="56"/>
      <c r="D1489" s="56"/>
      <c r="E1489" s="56"/>
      <c r="F1489" s="56"/>
      <c r="G1489" s="56"/>
      <c r="H1489" s="56"/>
      <c r="I1489" s="56"/>
      <c r="J1489" s="56"/>
      <c r="K1489" s="56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X1489" s="56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  <c r="AY1489" s="56"/>
      <c r="AZ1489" s="56"/>
      <c r="BA1489" s="56"/>
      <c r="BB1489" s="56"/>
      <c r="BC1489" s="56"/>
      <c r="BD1489" s="56"/>
      <c r="BE1489" s="56"/>
      <c r="BF1489" s="56"/>
      <c r="BG1489" s="56"/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  <c r="BU1489" s="56"/>
      <c r="BV1489" s="56"/>
      <c r="BW1489" s="56"/>
      <c r="BX1489" s="56"/>
      <c r="BY1489" s="56"/>
      <c r="BZ1489" s="56"/>
      <c r="CA1489" s="56"/>
      <c r="CB1489" s="56"/>
      <c r="CC1489" s="56"/>
      <c r="CD1489" s="56"/>
      <c r="CE1489" s="56"/>
      <c r="CF1489" s="56"/>
      <c r="CG1489" s="56"/>
      <c r="CH1489" s="56"/>
      <c r="CI1489" s="56"/>
      <c r="CJ1489" s="56"/>
      <c r="CK1489" s="56"/>
      <c r="CL1489" s="56"/>
      <c r="CM1489" s="56"/>
      <c r="CN1489" s="56"/>
      <c r="CO1489" s="56"/>
      <c r="CP1489" s="56"/>
      <c r="CQ1489" s="56"/>
      <c r="CR1489" s="56"/>
      <c r="CS1489" s="56"/>
      <c r="CT1489" s="56"/>
      <c r="CU1489" s="56"/>
      <c r="CV1489" s="56"/>
      <c r="CW1489" s="56"/>
      <c r="CX1489" s="56"/>
      <c r="CY1489" s="56"/>
      <c r="CZ1489" s="56"/>
      <c r="DA1489" s="56"/>
      <c r="DB1489" s="56"/>
      <c r="DC1489" s="56"/>
      <c r="DD1489" s="56"/>
      <c r="DE1489" s="56"/>
      <c r="DF1489" s="56"/>
      <c r="DG1489" s="56"/>
      <c r="DH1489" s="56"/>
      <c r="DI1489" s="56"/>
      <c r="DJ1489" s="56"/>
      <c r="DK1489" s="56"/>
      <c r="DL1489" s="56"/>
      <c r="DM1489" s="56"/>
      <c r="DN1489" s="56"/>
      <c r="DO1489" s="56"/>
      <c r="DP1489" s="56"/>
      <c r="DQ1489" s="56"/>
      <c r="DR1489" s="56"/>
      <c r="DS1489" s="56"/>
      <c r="DT1489" s="56"/>
      <c r="DU1489" s="56"/>
      <c r="DV1489" s="56"/>
      <c r="DW1489" s="56"/>
      <c r="DX1489" s="56"/>
      <c r="DY1489" s="56"/>
      <c r="DZ1489" s="56"/>
      <c r="EA1489" s="56"/>
      <c r="EB1489" s="56"/>
      <c r="EC1489" s="56"/>
      <c r="ED1489" s="56"/>
      <c r="EE1489" s="56"/>
      <c r="EF1489" s="56"/>
      <c r="EG1489" s="56"/>
      <c r="EH1489" s="56"/>
      <c r="EI1489" s="56"/>
      <c r="EJ1489" s="56"/>
      <c r="EK1489" s="56"/>
      <c r="EL1489" s="56"/>
      <c r="EM1489" s="56"/>
      <c r="EN1489" s="56"/>
      <c r="EO1489" s="56"/>
      <c r="EP1489" s="56"/>
      <c r="EQ1489" s="56"/>
      <c r="ER1489" s="56"/>
      <c r="ES1489" s="56"/>
      <c r="ET1489" s="56"/>
      <c r="EU1489" s="56"/>
      <c r="EV1489" s="56"/>
      <c r="EW1489" s="56"/>
      <c r="EX1489" s="56"/>
      <c r="EY1489" s="56"/>
      <c r="EZ1489" s="56"/>
      <c r="FA1489" s="56"/>
      <c r="FB1489" s="56"/>
      <c r="FC1489" s="56"/>
      <c r="FD1489" s="56"/>
      <c r="FE1489" s="56"/>
      <c r="FF1489" s="56"/>
      <c r="FG1489" s="56"/>
      <c r="FH1489" s="56"/>
      <c r="FI1489" s="56"/>
      <c r="FJ1489" s="56"/>
      <c r="FK1489" s="56"/>
      <c r="FL1489" s="56"/>
      <c r="FM1489" s="56"/>
      <c r="FN1489" s="56"/>
      <c r="FO1489" s="56"/>
      <c r="FP1489" s="56"/>
      <c r="FQ1489" s="56"/>
      <c r="FR1489" s="56"/>
      <c r="FS1489" s="56"/>
      <c r="FT1489" s="56"/>
      <c r="FU1489" s="56"/>
      <c r="FV1489" s="56"/>
      <c r="FW1489" s="56"/>
      <c r="FX1489" s="56"/>
      <c r="FY1489" s="56"/>
      <c r="FZ1489" s="56"/>
      <c r="GA1489" s="56"/>
      <c r="GB1489" s="56"/>
      <c r="GC1489" s="56"/>
      <c r="GD1489" s="56"/>
      <c r="GE1489" s="56"/>
      <c r="GF1489" s="56"/>
      <c r="GG1489" s="56"/>
      <c r="GH1489" s="56"/>
      <c r="GI1489" s="56"/>
      <c r="GJ1489" s="56"/>
      <c r="GK1489" s="56"/>
      <c r="GL1489" s="56"/>
      <c r="GM1489" s="56"/>
      <c r="GN1489" s="56"/>
      <c r="GO1489" s="56"/>
      <c r="GP1489" s="56"/>
      <c r="GQ1489" s="56"/>
      <c r="GR1489" s="56"/>
      <c r="GS1489" s="56"/>
      <c r="GT1489" s="56"/>
      <c r="GU1489" s="56"/>
      <c r="GV1489" s="56"/>
      <c r="GW1489" s="56"/>
      <c r="GX1489" s="56"/>
      <c r="GY1489" s="56"/>
      <c r="GZ1489" s="56"/>
      <c r="HA1489" s="56"/>
      <c r="HB1489" s="56"/>
      <c r="HC1489" s="56"/>
      <c r="HD1489" s="56"/>
      <c r="HE1489" s="56"/>
      <c r="HF1489" s="56"/>
      <c r="HG1489" s="56"/>
      <c r="HH1489" s="56"/>
      <c r="HI1489" s="56"/>
      <c r="HJ1489" s="56"/>
      <c r="HK1489" s="56"/>
      <c r="HL1489" s="56"/>
      <c r="HM1489" s="56"/>
    </row>
    <row r="1490" spans="2:221" x14ac:dyDescent="0.25">
      <c r="B1490" s="56"/>
      <c r="C1490" s="56"/>
      <c r="D1490" s="56"/>
      <c r="E1490" s="56"/>
      <c r="F1490" s="56"/>
      <c r="G1490" s="56"/>
      <c r="H1490" s="56"/>
      <c r="I1490" s="56"/>
      <c r="J1490" s="56"/>
      <c r="K1490" s="56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X1490" s="56"/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/>
      <c r="BF1490" s="56"/>
      <c r="BG1490" s="56"/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  <c r="BU1490" s="56"/>
      <c r="BV1490" s="56"/>
      <c r="BW1490" s="56"/>
      <c r="BX1490" s="56"/>
      <c r="BY1490" s="56"/>
      <c r="BZ1490" s="56"/>
      <c r="CA1490" s="56"/>
      <c r="CB1490" s="56"/>
      <c r="CC1490" s="56"/>
      <c r="CD1490" s="56"/>
      <c r="CE1490" s="56"/>
      <c r="CF1490" s="56"/>
      <c r="CG1490" s="56"/>
      <c r="CH1490" s="56"/>
      <c r="CI1490" s="56"/>
      <c r="CJ1490" s="56"/>
      <c r="CK1490" s="56"/>
      <c r="CL1490" s="56"/>
      <c r="CM1490" s="56"/>
      <c r="CN1490" s="56"/>
      <c r="CO1490" s="56"/>
      <c r="CP1490" s="56"/>
      <c r="CQ1490" s="56"/>
      <c r="CR1490" s="56"/>
      <c r="CS1490" s="56"/>
      <c r="CT1490" s="56"/>
      <c r="CU1490" s="56"/>
      <c r="CV1490" s="56"/>
      <c r="CW1490" s="56"/>
      <c r="CX1490" s="56"/>
      <c r="CY1490" s="56"/>
      <c r="CZ1490" s="56"/>
      <c r="DA1490" s="56"/>
      <c r="DB1490" s="56"/>
      <c r="DC1490" s="56"/>
      <c r="DD1490" s="56"/>
      <c r="DE1490" s="56"/>
      <c r="DF1490" s="56"/>
      <c r="DG1490" s="56"/>
      <c r="DH1490" s="56"/>
      <c r="DI1490" s="56"/>
      <c r="DJ1490" s="56"/>
      <c r="DK1490" s="56"/>
      <c r="DL1490" s="56"/>
      <c r="DM1490" s="56"/>
      <c r="DN1490" s="56"/>
      <c r="DO1490" s="56"/>
      <c r="DP1490" s="56"/>
      <c r="DQ1490" s="56"/>
      <c r="DR1490" s="56"/>
      <c r="DS1490" s="56"/>
      <c r="DT1490" s="56"/>
      <c r="DU1490" s="56"/>
      <c r="DV1490" s="56"/>
      <c r="DW1490" s="56"/>
      <c r="DX1490" s="56"/>
      <c r="DY1490" s="56"/>
      <c r="DZ1490" s="56"/>
      <c r="EA1490" s="56"/>
      <c r="EB1490" s="56"/>
      <c r="EC1490" s="56"/>
      <c r="ED1490" s="56"/>
      <c r="EE1490" s="56"/>
      <c r="EF1490" s="56"/>
      <c r="EG1490" s="56"/>
      <c r="EH1490" s="56"/>
      <c r="EI1490" s="56"/>
      <c r="EJ1490" s="56"/>
      <c r="EK1490" s="56"/>
      <c r="EL1490" s="56"/>
      <c r="EM1490" s="56"/>
      <c r="EN1490" s="56"/>
      <c r="EO1490" s="56"/>
      <c r="EP1490" s="56"/>
      <c r="EQ1490" s="56"/>
      <c r="ER1490" s="56"/>
      <c r="ES1490" s="56"/>
      <c r="ET1490" s="56"/>
      <c r="EU1490" s="56"/>
      <c r="EV1490" s="56"/>
      <c r="EW1490" s="56"/>
      <c r="EX1490" s="56"/>
      <c r="EY1490" s="56"/>
      <c r="EZ1490" s="56"/>
      <c r="FA1490" s="56"/>
      <c r="FB1490" s="56"/>
      <c r="FC1490" s="56"/>
      <c r="FD1490" s="56"/>
      <c r="FE1490" s="56"/>
      <c r="FF1490" s="56"/>
      <c r="FG1490" s="56"/>
      <c r="FH1490" s="56"/>
      <c r="FI1490" s="56"/>
      <c r="FJ1490" s="56"/>
      <c r="FK1490" s="56"/>
      <c r="FL1490" s="56"/>
      <c r="FM1490" s="56"/>
      <c r="FN1490" s="56"/>
      <c r="FO1490" s="56"/>
      <c r="FP1490" s="56"/>
      <c r="FQ1490" s="56"/>
      <c r="FR1490" s="56"/>
      <c r="FS1490" s="56"/>
      <c r="FT1490" s="56"/>
      <c r="FU1490" s="56"/>
      <c r="FV1490" s="56"/>
      <c r="FW1490" s="56"/>
      <c r="FX1490" s="56"/>
      <c r="FY1490" s="56"/>
      <c r="FZ1490" s="56"/>
      <c r="GA1490" s="56"/>
      <c r="GB1490" s="56"/>
      <c r="GC1490" s="56"/>
      <c r="GD1490" s="56"/>
      <c r="GE1490" s="56"/>
      <c r="GF1490" s="56"/>
      <c r="GG1490" s="56"/>
      <c r="GH1490" s="56"/>
      <c r="GI1490" s="56"/>
      <c r="GJ1490" s="56"/>
      <c r="GK1490" s="56"/>
      <c r="GL1490" s="56"/>
      <c r="GM1490" s="56"/>
      <c r="GN1490" s="56"/>
      <c r="GO1490" s="56"/>
      <c r="GP1490" s="56"/>
      <c r="GQ1490" s="56"/>
      <c r="GR1490" s="56"/>
      <c r="GS1490" s="56"/>
      <c r="GT1490" s="56"/>
      <c r="GU1490" s="56"/>
      <c r="GV1490" s="56"/>
      <c r="GW1490" s="56"/>
      <c r="GX1490" s="56"/>
      <c r="GY1490" s="56"/>
      <c r="GZ1490" s="56"/>
      <c r="HA1490" s="56"/>
      <c r="HB1490" s="56"/>
      <c r="HC1490" s="56"/>
      <c r="HD1490" s="56"/>
      <c r="HE1490" s="56"/>
      <c r="HF1490" s="56"/>
      <c r="HG1490" s="56"/>
      <c r="HH1490" s="56"/>
      <c r="HI1490" s="56"/>
      <c r="HJ1490" s="56"/>
      <c r="HK1490" s="56"/>
      <c r="HL1490" s="56"/>
      <c r="HM1490" s="56"/>
    </row>
    <row r="1491" spans="2:221" x14ac:dyDescent="0.25">
      <c r="B1491" s="56"/>
      <c r="C1491" s="56"/>
      <c r="D1491" s="56"/>
      <c r="E1491" s="56"/>
      <c r="F1491" s="56"/>
      <c r="G1491" s="56"/>
      <c r="H1491" s="56"/>
      <c r="I1491" s="56"/>
      <c r="J1491" s="56"/>
      <c r="K1491" s="56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  <c r="BU1491" s="56"/>
      <c r="BV1491" s="56"/>
      <c r="BW1491" s="56"/>
      <c r="BX1491" s="56"/>
      <c r="BY1491" s="56"/>
      <c r="BZ1491" s="56"/>
      <c r="CA1491" s="56"/>
      <c r="CB1491" s="56"/>
      <c r="CC1491" s="56"/>
      <c r="CD1491" s="56"/>
      <c r="CE1491" s="56"/>
      <c r="CF1491" s="56"/>
      <c r="CG1491" s="56"/>
      <c r="CH1491" s="56"/>
      <c r="CI1491" s="56"/>
      <c r="CJ1491" s="56"/>
      <c r="CK1491" s="56"/>
      <c r="CL1491" s="56"/>
      <c r="CM1491" s="56"/>
      <c r="CN1491" s="56"/>
      <c r="CO1491" s="56"/>
      <c r="CP1491" s="56"/>
      <c r="CQ1491" s="56"/>
      <c r="CR1491" s="56"/>
      <c r="CS1491" s="56"/>
      <c r="CT1491" s="56"/>
      <c r="CU1491" s="56"/>
      <c r="CV1491" s="56"/>
      <c r="CW1491" s="56"/>
      <c r="CX1491" s="56"/>
      <c r="CY1491" s="56"/>
      <c r="CZ1491" s="56"/>
      <c r="DA1491" s="56"/>
      <c r="DB1491" s="56"/>
      <c r="DC1491" s="56"/>
      <c r="DD1491" s="56"/>
      <c r="DE1491" s="56"/>
      <c r="DF1491" s="56"/>
      <c r="DG1491" s="56"/>
      <c r="DH1491" s="56"/>
      <c r="DI1491" s="56"/>
      <c r="DJ1491" s="56"/>
      <c r="DK1491" s="56"/>
      <c r="DL1491" s="56"/>
      <c r="DM1491" s="56"/>
      <c r="DN1491" s="56"/>
      <c r="DO1491" s="56"/>
      <c r="DP1491" s="56"/>
      <c r="DQ1491" s="56"/>
      <c r="DR1491" s="56"/>
      <c r="DS1491" s="56"/>
      <c r="DT1491" s="56"/>
      <c r="DU1491" s="56"/>
      <c r="DV1491" s="56"/>
      <c r="DW1491" s="56"/>
      <c r="DX1491" s="56"/>
      <c r="DY1491" s="56"/>
      <c r="DZ1491" s="56"/>
      <c r="EA1491" s="56"/>
      <c r="EB1491" s="56"/>
      <c r="EC1491" s="56"/>
      <c r="ED1491" s="56"/>
      <c r="EE1491" s="56"/>
      <c r="EF1491" s="56"/>
      <c r="EG1491" s="56"/>
      <c r="EH1491" s="56"/>
      <c r="EI1491" s="56"/>
      <c r="EJ1491" s="56"/>
      <c r="EK1491" s="56"/>
      <c r="EL1491" s="56"/>
      <c r="EM1491" s="56"/>
      <c r="EN1491" s="56"/>
      <c r="EO1491" s="56"/>
      <c r="EP1491" s="56"/>
      <c r="EQ1491" s="56"/>
      <c r="ER1491" s="56"/>
      <c r="ES1491" s="56"/>
      <c r="ET1491" s="56"/>
      <c r="EU1491" s="56"/>
      <c r="EV1491" s="56"/>
      <c r="EW1491" s="56"/>
      <c r="EX1491" s="56"/>
      <c r="EY1491" s="56"/>
      <c r="EZ1491" s="56"/>
      <c r="FA1491" s="56"/>
      <c r="FB1491" s="56"/>
      <c r="FC1491" s="56"/>
      <c r="FD1491" s="56"/>
      <c r="FE1491" s="56"/>
      <c r="FF1491" s="56"/>
      <c r="FG1491" s="56"/>
      <c r="FH1491" s="56"/>
      <c r="FI1491" s="56"/>
      <c r="FJ1491" s="56"/>
      <c r="FK1491" s="56"/>
      <c r="FL1491" s="56"/>
      <c r="FM1491" s="56"/>
      <c r="FN1491" s="56"/>
      <c r="FO1491" s="56"/>
      <c r="FP1491" s="56"/>
      <c r="FQ1491" s="56"/>
      <c r="FR1491" s="56"/>
      <c r="FS1491" s="56"/>
      <c r="FT1491" s="56"/>
      <c r="FU1491" s="56"/>
      <c r="FV1491" s="56"/>
      <c r="FW1491" s="56"/>
      <c r="FX1491" s="56"/>
      <c r="FY1491" s="56"/>
      <c r="FZ1491" s="56"/>
      <c r="GA1491" s="56"/>
      <c r="GB1491" s="56"/>
      <c r="GC1491" s="56"/>
      <c r="GD1491" s="56"/>
      <c r="GE1491" s="56"/>
      <c r="GF1491" s="56"/>
      <c r="GG1491" s="56"/>
      <c r="GH1491" s="56"/>
      <c r="GI1491" s="56"/>
      <c r="GJ1491" s="56"/>
      <c r="GK1491" s="56"/>
      <c r="GL1491" s="56"/>
      <c r="GM1491" s="56"/>
      <c r="GN1491" s="56"/>
      <c r="GO1491" s="56"/>
      <c r="GP1491" s="56"/>
      <c r="GQ1491" s="56"/>
      <c r="GR1491" s="56"/>
      <c r="GS1491" s="56"/>
      <c r="GT1491" s="56"/>
      <c r="GU1491" s="56"/>
      <c r="GV1491" s="56"/>
      <c r="GW1491" s="56"/>
      <c r="GX1491" s="56"/>
      <c r="GY1491" s="56"/>
      <c r="GZ1491" s="56"/>
      <c r="HA1491" s="56"/>
      <c r="HB1491" s="56"/>
      <c r="HC1491" s="56"/>
      <c r="HD1491" s="56"/>
      <c r="HE1491" s="56"/>
      <c r="HF1491" s="56"/>
      <c r="HG1491" s="56"/>
      <c r="HH1491" s="56"/>
      <c r="HI1491" s="56"/>
      <c r="HJ1491" s="56"/>
      <c r="HK1491" s="56"/>
      <c r="HL1491" s="56"/>
      <c r="HM1491" s="56"/>
    </row>
    <row r="1492" spans="2:221" x14ac:dyDescent="0.25">
      <c r="B1492" s="56"/>
      <c r="C1492" s="56"/>
      <c r="D1492" s="56"/>
      <c r="E1492" s="56"/>
      <c r="F1492" s="56"/>
      <c r="G1492" s="56"/>
      <c r="H1492" s="56"/>
      <c r="I1492" s="56"/>
      <c r="J1492" s="56"/>
      <c r="K1492" s="56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  <c r="BU1492" s="56"/>
      <c r="BV1492" s="56"/>
      <c r="BW1492" s="56"/>
      <c r="BX1492" s="56"/>
      <c r="BY1492" s="56"/>
      <c r="BZ1492" s="56"/>
      <c r="CA1492" s="56"/>
      <c r="CB1492" s="56"/>
      <c r="CC1492" s="56"/>
      <c r="CD1492" s="56"/>
      <c r="CE1492" s="56"/>
      <c r="CF1492" s="56"/>
      <c r="CG1492" s="56"/>
      <c r="CH1492" s="56"/>
      <c r="CI1492" s="56"/>
      <c r="CJ1492" s="56"/>
      <c r="CK1492" s="56"/>
      <c r="CL1492" s="56"/>
      <c r="CM1492" s="56"/>
      <c r="CN1492" s="56"/>
      <c r="CO1492" s="56"/>
      <c r="CP1492" s="56"/>
      <c r="CQ1492" s="56"/>
      <c r="CR1492" s="56"/>
      <c r="CS1492" s="56"/>
      <c r="CT1492" s="56"/>
      <c r="CU1492" s="56"/>
      <c r="CV1492" s="56"/>
      <c r="CW1492" s="56"/>
      <c r="CX1492" s="56"/>
      <c r="CY1492" s="56"/>
      <c r="CZ1492" s="56"/>
      <c r="DA1492" s="56"/>
      <c r="DB1492" s="56"/>
      <c r="DC1492" s="56"/>
      <c r="DD1492" s="56"/>
      <c r="DE1492" s="56"/>
      <c r="DF1492" s="56"/>
      <c r="DG1492" s="56"/>
      <c r="DH1492" s="56"/>
      <c r="DI1492" s="56"/>
      <c r="DJ1492" s="56"/>
      <c r="DK1492" s="56"/>
      <c r="DL1492" s="56"/>
      <c r="DM1492" s="56"/>
      <c r="DN1492" s="56"/>
      <c r="DO1492" s="56"/>
      <c r="DP1492" s="56"/>
      <c r="DQ1492" s="56"/>
      <c r="DR1492" s="56"/>
      <c r="DS1492" s="56"/>
      <c r="DT1492" s="56"/>
      <c r="DU1492" s="56"/>
      <c r="DV1492" s="56"/>
      <c r="DW1492" s="56"/>
      <c r="DX1492" s="56"/>
      <c r="DY1492" s="56"/>
      <c r="DZ1492" s="56"/>
      <c r="EA1492" s="56"/>
      <c r="EB1492" s="56"/>
      <c r="EC1492" s="56"/>
      <c r="ED1492" s="56"/>
      <c r="EE1492" s="56"/>
      <c r="EF1492" s="56"/>
      <c r="EG1492" s="56"/>
      <c r="EH1492" s="56"/>
      <c r="EI1492" s="56"/>
      <c r="EJ1492" s="56"/>
      <c r="EK1492" s="56"/>
      <c r="EL1492" s="56"/>
      <c r="EM1492" s="56"/>
      <c r="EN1492" s="56"/>
      <c r="EO1492" s="56"/>
      <c r="EP1492" s="56"/>
      <c r="EQ1492" s="56"/>
      <c r="ER1492" s="56"/>
      <c r="ES1492" s="56"/>
      <c r="ET1492" s="56"/>
      <c r="EU1492" s="56"/>
      <c r="EV1492" s="56"/>
      <c r="EW1492" s="56"/>
      <c r="EX1492" s="56"/>
      <c r="EY1492" s="56"/>
      <c r="EZ1492" s="56"/>
      <c r="FA1492" s="56"/>
      <c r="FB1492" s="56"/>
      <c r="FC1492" s="56"/>
      <c r="FD1492" s="56"/>
      <c r="FE1492" s="56"/>
      <c r="FF1492" s="56"/>
      <c r="FG1492" s="56"/>
      <c r="FH1492" s="56"/>
      <c r="FI1492" s="56"/>
      <c r="FJ1492" s="56"/>
      <c r="FK1492" s="56"/>
      <c r="FL1492" s="56"/>
      <c r="FM1492" s="56"/>
      <c r="FN1492" s="56"/>
      <c r="FO1492" s="56"/>
      <c r="FP1492" s="56"/>
      <c r="FQ1492" s="56"/>
      <c r="FR1492" s="56"/>
      <c r="FS1492" s="56"/>
      <c r="FT1492" s="56"/>
      <c r="FU1492" s="56"/>
      <c r="FV1492" s="56"/>
      <c r="FW1492" s="56"/>
      <c r="FX1492" s="56"/>
      <c r="FY1492" s="56"/>
      <c r="FZ1492" s="56"/>
      <c r="GA1492" s="56"/>
      <c r="GB1492" s="56"/>
      <c r="GC1492" s="56"/>
      <c r="GD1492" s="56"/>
      <c r="GE1492" s="56"/>
      <c r="GF1492" s="56"/>
      <c r="GG1492" s="56"/>
      <c r="GH1492" s="56"/>
      <c r="GI1492" s="56"/>
      <c r="GJ1492" s="56"/>
      <c r="GK1492" s="56"/>
      <c r="GL1492" s="56"/>
      <c r="GM1492" s="56"/>
      <c r="GN1492" s="56"/>
      <c r="GO1492" s="56"/>
      <c r="GP1492" s="56"/>
      <c r="GQ1492" s="56"/>
      <c r="GR1492" s="56"/>
      <c r="GS1492" s="56"/>
      <c r="GT1492" s="56"/>
      <c r="GU1492" s="56"/>
      <c r="GV1492" s="56"/>
      <c r="GW1492" s="56"/>
      <c r="GX1492" s="56"/>
      <c r="GY1492" s="56"/>
      <c r="GZ1492" s="56"/>
      <c r="HA1492" s="56"/>
      <c r="HB1492" s="56"/>
      <c r="HC1492" s="56"/>
      <c r="HD1492" s="56"/>
      <c r="HE1492" s="56"/>
      <c r="HF1492" s="56"/>
      <c r="HG1492" s="56"/>
      <c r="HH1492" s="56"/>
      <c r="HI1492" s="56"/>
      <c r="HJ1492" s="56"/>
      <c r="HK1492" s="56"/>
      <c r="HL1492" s="56"/>
      <c r="HM1492" s="56"/>
    </row>
    <row r="1493" spans="2:221" x14ac:dyDescent="0.25">
      <c r="B1493" s="56"/>
      <c r="C1493" s="56"/>
      <c r="D1493" s="56"/>
      <c r="E1493" s="56"/>
      <c r="F1493" s="56"/>
      <c r="G1493" s="56"/>
      <c r="H1493" s="56"/>
      <c r="I1493" s="56"/>
      <c r="J1493" s="56"/>
      <c r="K1493" s="56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/>
      <c r="BF1493" s="56"/>
      <c r="BG1493" s="56"/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  <c r="BU1493" s="56"/>
      <c r="BV1493" s="56"/>
      <c r="BW1493" s="56"/>
      <c r="BX1493" s="56"/>
      <c r="BY1493" s="56"/>
      <c r="BZ1493" s="56"/>
      <c r="CA1493" s="56"/>
      <c r="CB1493" s="56"/>
      <c r="CC1493" s="56"/>
      <c r="CD1493" s="56"/>
      <c r="CE1493" s="56"/>
      <c r="CF1493" s="56"/>
      <c r="CG1493" s="56"/>
      <c r="CH1493" s="56"/>
      <c r="CI1493" s="56"/>
      <c r="CJ1493" s="56"/>
      <c r="CK1493" s="56"/>
      <c r="CL1493" s="56"/>
      <c r="CM1493" s="56"/>
      <c r="CN1493" s="56"/>
      <c r="CO1493" s="56"/>
      <c r="CP1493" s="56"/>
      <c r="CQ1493" s="56"/>
      <c r="CR1493" s="56"/>
      <c r="CS1493" s="56"/>
      <c r="CT1493" s="56"/>
      <c r="CU1493" s="56"/>
      <c r="CV1493" s="56"/>
      <c r="CW1493" s="56"/>
      <c r="CX1493" s="56"/>
      <c r="CY1493" s="56"/>
      <c r="CZ1493" s="56"/>
      <c r="DA1493" s="56"/>
      <c r="DB1493" s="56"/>
      <c r="DC1493" s="56"/>
      <c r="DD1493" s="56"/>
      <c r="DE1493" s="56"/>
      <c r="DF1493" s="56"/>
      <c r="DG1493" s="56"/>
      <c r="DH1493" s="56"/>
      <c r="DI1493" s="56"/>
      <c r="DJ1493" s="56"/>
      <c r="DK1493" s="56"/>
      <c r="DL1493" s="56"/>
      <c r="DM1493" s="56"/>
      <c r="DN1493" s="56"/>
      <c r="DO1493" s="56"/>
      <c r="DP1493" s="56"/>
      <c r="DQ1493" s="56"/>
      <c r="DR1493" s="56"/>
      <c r="DS1493" s="56"/>
      <c r="DT1493" s="56"/>
      <c r="DU1493" s="56"/>
      <c r="DV1493" s="56"/>
      <c r="DW1493" s="56"/>
      <c r="DX1493" s="56"/>
      <c r="DY1493" s="56"/>
      <c r="DZ1493" s="56"/>
      <c r="EA1493" s="56"/>
      <c r="EB1493" s="56"/>
      <c r="EC1493" s="56"/>
      <c r="ED1493" s="56"/>
      <c r="EE1493" s="56"/>
      <c r="EF1493" s="56"/>
      <c r="EG1493" s="56"/>
      <c r="EH1493" s="56"/>
      <c r="EI1493" s="56"/>
      <c r="EJ1493" s="56"/>
      <c r="EK1493" s="56"/>
      <c r="EL1493" s="56"/>
      <c r="EM1493" s="56"/>
      <c r="EN1493" s="56"/>
      <c r="EO1493" s="56"/>
      <c r="EP1493" s="56"/>
      <c r="EQ1493" s="56"/>
      <c r="ER1493" s="56"/>
      <c r="ES1493" s="56"/>
      <c r="ET1493" s="56"/>
      <c r="EU1493" s="56"/>
      <c r="EV1493" s="56"/>
      <c r="EW1493" s="56"/>
      <c r="EX1493" s="56"/>
      <c r="EY1493" s="56"/>
      <c r="EZ1493" s="56"/>
      <c r="FA1493" s="56"/>
      <c r="FB1493" s="56"/>
      <c r="FC1493" s="56"/>
      <c r="FD1493" s="56"/>
      <c r="FE1493" s="56"/>
      <c r="FF1493" s="56"/>
      <c r="FG1493" s="56"/>
      <c r="FH1493" s="56"/>
      <c r="FI1493" s="56"/>
      <c r="FJ1493" s="56"/>
      <c r="FK1493" s="56"/>
      <c r="FL1493" s="56"/>
      <c r="FM1493" s="56"/>
      <c r="FN1493" s="56"/>
      <c r="FO1493" s="56"/>
      <c r="FP1493" s="56"/>
      <c r="FQ1493" s="56"/>
      <c r="FR1493" s="56"/>
      <c r="FS1493" s="56"/>
      <c r="FT1493" s="56"/>
      <c r="FU1493" s="56"/>
      <c r="FV1493" s="56"/>
      <c r="FW1493" s="56"/>
      <c r="FX1493" s="56"/>
      <c r="FY1493" s="56"/>
      <c r="FZ1493" s="56"/>
      <c r="GA1493" s="56"/>
      <c r="GB1493" s="56"/>
      <c r="GC1493" s="56"/>
      <c r="GD1493" s="56"/>
      <c r="GE1493" s="56"/>
      <c r="GF1493" s="56"/>
      <c r="GG1493" s="56"/>
      <c r="GH1493" s="56"/>
      <c r="GI1493" s="56"/>
      <c r="GJ1493" s="56"/>
      <c r="GK1493" s="56"/>
      <c r="GL1493" s="56"/>
      <c r="GM1493" s="56"/>
      <c r="GN1493" s="56"/>
      <c r="GO1493" s="56"/>
      <c r="GP1493" s="56"/>
      <c r="GQ1493" s="56"/>
      <c r="GR1493" s="56"/>
      <c r="GS1493" s="56"/>
      <c r="GT1493" s="56"/>
      <c r="GU1493" s="56"/>
      <c r="GV1493" s="56"/>
      <c r="GW1493" s="56"/>
      <c r="GX1493" s="56"/>
      <c r="GY1493" s="56"/>
      <c r="GZ1493" s="56"/>
      <c r="HA1493" s="56"/>
      <c r="HB1493" s="56"/>
      <c r="HC1493" s="56"/>
      <c r="HD1493" s="56"/>
      <c r="HE1493" s="56"/>
      <c r="HF1493" s="56"/>
      <c r="HG1493" s="56"/>
      <c r="HH1493" s="56"/>
      <c r="HI1493" s="56"/>
      <c r="HJ1493" s="56"/>
      <c r="HK1493" s="56"/>
      <c r="HL1493" s="56"/>
      <c r="HM1493" s="56"/>
    </row>
    <row r="1494" spans="2:221" x14ac:dyDescent="0.25">
      <c r="B1494" s="56"/>
      <c r="C1494" s="56"/>
      <c r="D1494" s="56"/>
      <c r="E1494" s="56"/>
      <c r="F1494" s="56"/>
      <c r="G1494" s="56"/>
      <c r="H1494" s="56"/>
      <c r="I1494" s="56"/>
      <c r="J1494" s="56"/>
      <c r="K1494" s="56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/>
      <c r="BF1494" s="56"/>
      <c r="BG1494" s="56"/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  <c r="BU1494" s="56"/>
      <c r="BV1494" s="56"/>
      <c r="BW1494" s="56"/>
      <c r="BX1494" s="56"/>
      <c r="BY1494" s="56"/>
      <c r="BZ1494" s="56"/>
      <c r="CA1494" s="56"/>
      <c r="CB1494" s="56"/>
      <c r="CC1494" s="56"/>
      <c r="CD1494" s="56"/>
      <c r="CE1494" s="56"/>
      <c r="CF1494" s="56"/>
      <c r="CG1494" s="56"/>
      <c r="CH1494" s="56"/>
      <c r="CI1494" s="56"/>
      <c r="CJ1494" s="56"/>
      <c r="CK1494" s="56"/>
      <c r="CL1494" s="56"/>
      <c r="CM1494" s="56"/>
      <c r="CN1494" s="56"/>
      <c r="CO1494" s="56"/>
      <c r="CP1494" s="56"/>
      <c r="CQ1494" s="56"/>
      <c r="CR1494" s="56"/>
      <c r="CS1494" s="56"/>
      <c r="CT1494" s="56"/>
      <c r="CU1494" s="56"/>
      <c r="CV1494" s="56"/>
      <c r="CW1494" s="56"/>
      <c r="CX1494" s="56"/>
      <c r="CY1494" s="56"/>
      <c r="CZ1494" s="56"/>
      <c r="DA1494" s="56"/>
      <c r="DB1494" s="56"/>
      <c r="DC1494" s="56"/>
      <c r="DD1494" s="56"/>
      <c r="DE1494" s="56"/>
      <c r="DF1494" s="56"/>
      <c r="DG1494" s="56"/>
      <c r="DH1494" s="56"/>
      <c r="DI1494" s="56"/>
      <c r="DJ1494" s="56"/>
      <c r="DK1494" s="56"/>
      <c r="DL1494" s="56"/>
      <c r="DM1494" s="56"/>
      <c r="DN1494" s="56"/>
      <c r="DO1494" s="56"/>
      <c r="DP1494" s="56"/>
      <c r="DQ1494" s="56"/>
      <c r="DR1494" s="56"/>
      <c r="DS1494" s="56"/>
      <c r="DT1494" s="56"/>
      <c r="DU1494" s="56"/>
      <c r="DV1494" s="56"/>
      <c r="DW1494" s="56"/>
      <c r="DX1494" s="56"/>
      <c r="DY1494" s="56"/>
      <c r="DZ1494" s="56"/>
      <c r="EA1494" s="56"/>
      <c r="EB1494" s="56"/>
      <c r="EC1494" s="56"/>
      <c r="ED1494" s="56"/>
      <c r="EE1494" s="56"/>
      <c r="EF1494" s="56"/>
      <c r="EG1494" s="56"/>
      <c r="EH1494" s="56"/>
      <c r="EI1494" s="56"/>
      <c r="EJ1494" s="56"/>
      <c r="EK1494" s="56"/>
      <c r="EL1494" s="56"/>
      <c r="EM1494" s="56"/>
      <c r="EN1494" s="56"/>
      <c r="EO1494" s="56"/>
      <c r="EP1494" s="56"/>
      <c r="EQ1494" s="56"/>
      <c r="ER1494" s="56"/>
      <c r="ES1494" s="56"/>
      <c r="ET1494" s="56"/>
      <c r="EU1494" s="56"/>
      <c r="EV1494" s="56"/>
      <c r="EW1494" s="56"/>
      <c r="EX1494" s="56"/>
      <c r="EY1494" s="56"/>
      <c r="EZ1494" s="56"/>
      <c r="FA1494" s="56"/>
      <c r="FB1494" s="56"/>
      <c r="FC1494" s="56"/>
      <c r="FD1494" s="56"/>
      <c r="FE1494" s="56"/>
      <c r="FF1494" s="56"/>
      <c r="FG1494" s="56"/>
      <c r="FH1494" s="56"/>
      <c r="FI1494" s="56"/>
      <c r="FJ1494" s="56"/>
      <c r="FK1494" s="56"/>
      <c r="FL1494" s="56"/>
      <c r="FM1494" s="56"/>
      <c r="FN1494" s="56"/>
      <c r="FO1494" s="56"/>
      <c r="FP1494" s="56"/>
      <c r="FQ1494" s="56"/>
      <c r="FR1494" s="56"/>
      <c r="FS1494" s="56"/>
      <c r="FT1494" s="56"/>
      <c r="FU1494" s="56"/>
      <c r="FV1494" s="56"/>
      <c r="FW1494" s="56"/>
      <c r="FX1494" s="56"/>
      <c r="FY1494" s="56"/>
      <c r="FZ1494" s="56"/>
      <c r="GA1494" s="56"/>
      <c r="GB1494" s="56"/>
      <c r="GC1494" s="56"/>
      <c r="GD1494" s="56"/>
      <c r="GE1494" s="56"/>
      <c r="GF1494" s="56"/>
      <c r="GG1494" s="56"/>
      <c r="GH1494" s="56"/>
      <c r="GI1494" s="56"/>
      <c r="GJ1494" s="56"/>
      <c r="GK1494" s="56"/>
      <c r="GL1494" s="56"/>
      <c r="GM1494" s="56"/>
      <c r="GN1494" s="56"/>
      <c r="GO1494" s="56"/>
      <c r="GP1494" s="56"/>
      <c r="GQ1494" s="56"/>
      <c r="GR1494" s="56"/>
      <c r="GS1494" s="56"/>
      <c r="GT1494" s="56"/>
      <c r="GU1494" s="56"/>
      <c r="GV1494" s="56"/>
      <c r="GW1494" s="56"/>
      <c r="GX1494" s="56"/>
      <c r="GY1494" s="56"/>
      <c r="GZ1494" s="56"/>
      <c r="HA1494" s="56"/>
      <c r="HB1494" s="56"/>
      <c r="HC1494" s="56"/>
      <c r="HD1494" s="56"/>
      <c r="HE1494" s="56"/>
      <c r="HF1494" s="56"/>
      <c r="HG1494" s="56"/>
      <c r="HH1494" s="56"/>
      <c r="HI1494" s="56"/>
      <c r="HJ1494" s="56"/>
      <c r="HK1494" s="56"/>
      <c r="HL1494" s="56"/>
      <c r="HM1494" s="56"/>
    </row>
    <row r="1495" spans="2:221" x14ac:dyDescent="0.25">
      <c r="B1495" s="56"/>
      <c r="C1495" s="56"/>
      <c r="D1495" s="56"/>
      <c r="E1495" s="56"/>
      <c r="F1495" s="56"/>
      <c r="G1495" s="56"/>
      <c r="H1495" s="56"/>
      <c r="I1495" s="56"/>
      <c r="J1495" s="56"/>
      <c r="K1495" s="56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X1495" s="56"/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/>
      <c r="BF1495" s="56"/>
      <c r="BG1495" s="56"/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  <c r="BU1495" s="56"/>
      <c r="BV1495" s="56"/>
      <c r="BW1495" s="56"/>
      <c r="BX1495" s="56"/>
      <c r="BY1495" s="56"/>
      <c r="BZ1495" s="56"/>
      <c r="CA1495" s="56"/>
      <c r="CB1495" s="56"/>
      <c r="CC1495" s="56"/>
      <c r="CD1495" s="56"/>
      <c r="CE1495" s="56"/>
      <c r="CF1495" s="56"/>
      <c r="CG1495" s="56"/>
      <c r="CH1495" s="56"/>
      <c r="CI1495" s="56"/>
      <c r="CJ1495" s="56"/>
      <c r="CK1495" s="56"/>
      <c r="CL1495" s="56"/>
      <c r="CM1495" s="56"/>
      <c r="CN1495" s="56"/>
      <c r="CO1495" s="56"/>
      <c r="CP1495" s="56"/>
      <c r="CQ1495" s="56"/>
      <c r="CR1495" s="56"/>
      <c r="CS1495" s="56"/>
      <c r="CT1495" s="56"/>
      <c r="CU1495" s="56"/>
      <c r="CV1495" s="56"/>
      <c r="CW1495" s="56"/>
      <c r="CX1495" s="56"/>
      <c r="CY1495" s="56"/>
      <c r="CZ1495" s="56"/>
      <c r="DA1495" s="56"/>
      <c r="DB1495" s="56"/>
      <c r="DC1495" s="56"/>
      <c r="DD1495" s="56"/>
      <c r="DE1495" s="56"/>
      <c r="DF1495" s="56"/>
      <c r="DG1495" s="56"/>
      <c r="DH1495" s="56"/>
      <c r="DI1495" s="56"/>
      <c r="DJ1495" s="56"/>
      <c r="DK1495" s="56"/>
      <c r="DL1495" s="56"/>
      <c r="DM1495" s="56"/>
      <c r="DN1495" s="56"/>
      <c r="DO1495" s="56"/>
      <c r="DP1495" s="56"/>
      <c r="DQ1495" s="56"/>
      <c r="DR1495" s="56"/>
      <c r="DS1495" s="56"/>
      <c r="DT1495" s="56"/>
      <c r="DU1495" s="56"/>
      <c r="DV1495" s="56"/>
      <c r="DW1495" s="56"/>
      <c r="DX1495" s="56"/>
      <c r="DY1495" s="56"/>
      <c r="DZ1495" s="56"/>
      <c r="EA1495" s="56"/>
      <c r="EB1495" s="56"/>
      <c r="EC1495" s="56"/>
      <c r="ED1495" s="56"/>
      <c r="EE1495" s="56"/>
      <c r="EF1495" s="56"/>
      <c r="EG1495" s="56"/>
      <c r="EH1495" s="56"/>
      <c r="EI1495" s="56"/>
      <c r="EJ1495" s="56"/>
      <c r="EK1495" s="56"/>
      <c r="EL1495" s="56"/>
      <c r="EM1495" s="56"/>
      <c r="EN1495" s="56"/>
      <c r="EO1495" s="56"/>
      <c r="EP1495" s="56"/>
      <c r="EQ1495" s="56"/>
      <c r="ER1495" s="56"/>
      <c r="ES1495" s="56"/>
      <c r="ET1495" s="56"/>
      <c r="EU1495" s="56"/>
      <c r="EV1495" s="56"/>
      <c r="EW1495" s="56"/>
      <c r="EX1495" s="56"/>
      <c r="EY1495" s="56"/>
      <c r="EZ1495" s="56"/>
      <c r="FA1495" s="56"/>
      <c r="FB1495" s="56"/>
      <c r="FC1495" s="56"/>
      <c r="FD1495" s="56"/>
      <c r="FE1495" s="56"/>
      <c r="FF1495" s="56"/>
      <c r="FG1495" s="56"/>
      <c r="FH1495" s="56"/>
      <c r="FI1495" s="56"/>
      <c r="FJ1495" s="56"/>
      <c r="FK1495" s="56"/>
      <c r="FL1495" s="56"/>
      <c r="FM1495" s="56"/>
      <c r="FN1495" s="56"/>
      <c r="FO1495" s="56"/>
      <c r="FP1495" s="56"/>
      <c r="FQ1495" s="56"/>
      <c r="FR1495" s="56"/>
      <c r="FS1495" s="56"/>
      <c r="FT1495" s="56"/>
      <c r="FU1495" s="56"/>
      <c r="FV1495" s="56"/>
      <c r="FW1495" s="56"/>
      <c r="FX1495" s="56"/>
      <c r="FY1495" s="56"/>
      <c r="FZ1495" s="56"/>
      <c r="GA1495" s="56"/>
      <c r="GB1495" s="56"/>
      <c r="GC1495" s="56"/>
      <c r="GD1495" s="56"/>
      <c r="GE1495" s="56"/>
      <c r="GF1495" s="56"/>
      <c r="GG1495" s="56"/>
      <c r="GH1495" s="56"/>
      <c r="GI1495" s="56"/>
      <c r="GJ1495" s="56"/>
      <c r="GK1495" s="56"/>
      <c r="GL1495" s="56"/>
      <c r="GM1495" s="56"/>
      <c r="GN1495" s="56"/>
      <c r="GO1495" s="56"/>
      <c r="GP1495" s="56"/>
      <c r="GQ1495" s="56"/>
      <c r="GR1495" s="56"/>
      <c r="GS1495" s="56"/>
      <c r="GT1495" s="56"/>
      <c r="GU1495" s="56"/>
      <c r="GV1495" s="56"/>
      <c r="GW1495" s="56"/>
      <c r="GX1495" s="56"/>
      <c r="GY1495" s="56"/>
      <c r="GZ1495" s="56"/>
      <c r="HA1495" s="56"/>
      <c r="HB1495" s="56"/>
      <c r="HC1495" s="56"/>
      <c r="HD1495" s="56"/>
      <c r="HE1495" s="56"/>
      <c r="HF1495" s="56"/>
      <c r="HG1495" s="56"/>
      <c r="HH1495" s="56"/>
      <c r="HI1495" s="56"/>
      <c r="HJ1495" s="56"/>
      <c r="HK1495" s="56"/>
      <c r="HL1495" s="56"/>
      <c r="HM1495" s="56"/>
    </row>
    <row r="1496" spans="2:221" x14ac:dyDescent="0.25">
      <c r="B1496" s="56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  <c r="BU1496" s="56"/>
      <c r="BV1496" s="56"/>
      <c r="BW1496" s="56"/>
      <c r="BX1496" s="56"/>
      <c r="BY1496" s="56"/>
      <c r="BZ1496" s="56"/>
      <c r="CA1496" s="56"/>
      <c r="CB1496" s="56"/>
      <c r="CC1496" s="56"/>
      <c r="CD1496" s="56"/>
      <c r="CE1496" s="56"/>
      <c r="CF1496" s="56"/>
      <c r="CG1496" s="56"/>
      <c r="CH1496" s="56"/>
      <c r="CI1496" s="56"/>
      <c r="CJ1496" s="56"/>
      <c r="CK1496" s="56"/>
      <c r="CL1496" s="56"/>
      <c r="CM1496" s="56"/>
      <c r="CN1496" s="56"/>
      <c r="CO1496" s="56"/>
      <c r="CP1496" s="56"/>
      <c r="CQ1496" s="56"/>
      <c r="CR1496" s="56"/>
      <c r="CS1496" s="56"/>
      <c r="CT1496" s="56"/>
      <c r="CU1496" s="56"/>
      <c r="CV1496" s="56"/>
      <c r="CW1496" s="56"/>
      <c r="CX1496" s="56"/>
      <c r="CY1496" s="56"/>
      <c r="CZ1496" s="56"/>
      <c r="DA1496" s="56"/>
      <c r="DB1496" s="56"/>
      <c r="DC1496" s="56"/>
      <c r="DD1496" s="56"/>
      <c r="DE1496" s="56"/>
      <c r="DF1496" s="56"/>
      <c r="DG1496" s="56"/>
      <c r="DH1496" s="56"/>
      <c r="DI1496" s="56"/>
      <c r="DJ1496" s="56"/>
      <c r="DK1496" s="56"/>
      <c r="DL1496" s="56"/>
      <c r="DM1496" s="56"/>
      <c r="DN1496" s="56"/>
      <c r="DO1496" s="56"/>
      <c r="DP1496" s="56"/>
      <c r="DQ1496" s="56"/>
      <c r="DR1496" s="56"/>
      <c r="DS1496" s="56"/>
      <c r="DT1496" s="56"/>
      <c r="DU1496" s="56"/>
      <c r="DV1496" s="56"/>
      <c r="DW1496" s="56"/>
      <c r="DX1496" s="56"/>
      <c r="DY1496" s="56"/>
      <c r="DZ1496" s="56"/>
      <c r="EA1496" s="56"/>
      <c r="EB1496" s="56"/>
      <c r="EC1496" s="56"/>
      <c r="ED1496" s="56"/>
      <c r="EE1496" s="56"/>
      <c r="EF1496" s="56"/>
      <c r="EG1496" s="56"/>
      <c r="EH1496" s="56"/>
      <c r="EI1496" s="56"/>
      <c r="EJ1496" s="56"/>
      <c r="EK1496" s="56"/>
      <c r="EL1496" s="56"/>
      <c r="EM1496" s="56"/>
      <c r="EN1496" s="56"/>
      <c r="EO1496" s="56"/>
      <c r="EP1496" s="56"/>
      <c r="EQ1496" s="56"/>
      <c r="ER1496" s="56"/>
      <c r="ES1496" s="56"/>
      <c r="ET1496" s="56"/>
      <c r="EU1496" s="56"/>
      <c r="EV1496" s="56"/>
      <c r="EW1496" s="56"/>
      <c r="EX1496" s="56"/>
      <c r="EY1496" s="56"/>
      <c r="EZ1496" s="56"/>
      <c r="FA1496" s="56"/>
      <c r="FB1496" s="56"/>
      <c r="FC1496" s="56"/>
      <c r="FD1496" s="56"/>
      <c r="FE1496" s="56"/>
      <c r="FF1496" s="56"/>
      <c r="FG1496" s="56"/>
      <c r="FH1496" s="56"/>
      <c r="FI1496" s="56"/>
      <c r="FJ1496" s="56"/>
      <c r="FK1496" s="56"/>
      <c r="FL1496" s="56"/>
      <c r="FM1496" s="56"/>
      <c r="FN1496" s="56"/>
      <c r="FO1496" s="56"/>
      <c r="FP1496" s="56"/>
      <c r="FQ1496" s="56"/>
      <c r="FR1496" s="56"/>
      <c r="FS1496" s="56"/>
      <c r="FT1496" s="56"/>
      <c r="FU1496" s="56"/>
      <c r="FV1496" s="56"/>
      <c r="FW1496" s="56"/>
      <c r="FX1496" s="56"/>
      <c r="FY1496" s="56"/>
      <c r="FZ1496" s="56"/>
      <c r="GA1496" s="56"/>
      <c r="GB1496" s="56"/>
      <c r="GC1496" s="56"/>
      <c r="GD1496" s="56"/>
      <c r="GE1496" s="56"/>
      <c r="GF1496" s="56"/>
      <c r="GG1496" s="56"/>
      <c r="GH1496" s="56"/>
      <c r="GI1496" s="56"/>
      <c r="GJ1496" s="56"/>
      <c r="GK1496" s="56"/>
      <c r="GL1496" s="56"/>
      <c r="GM1496" s="56"/>
      <c r="GN1496" s="56"/>
      <c r="GO1496" s="56"/>
      <c r="GP1496" s="56"/>
      <c r="GQ1496" s="56"/>
      <c r="GR1496" s="56"/>
      <c r="GS1496" s="56"/>
      <c r="GT1496" s="56"/>
      <c r="GU1496" s="56"/>
      <c r="GV1496" s="56"/>
      <c r="GW1496" s="56"/>
      <c r="GX1496" s="56"/>
      <c r="GY1496" s="56"/>
      <c r="GZ1496" s="56"/>
      <c r="HA1496" s="56"/>
      <c r="HB1496" s="56"/>
      <c r="HC1496" s="56"/>
      <c r="HD1496" s="56"/>
      <c r="HE1496" s="56"/>
      <c r="HF1496" s="56"/>
      <c r="HG1496" s="56"/>
      <c r="HH1496" s="56"/>
      <c r="HI1496" s="56"/>
      <c r="HJ1496" s="56"/>
      <c r="HK1496" s="56"/>
      <c r="HL1496" s="56"/>
      <c r="HM1496" s="56"/>
    </row>
    <row r="1497" spans="2:221" x14ac:dyDescent="0.25">
      <c r="B1497" s="56"/>
      <c r="C1497" s="56"/>
      <c r="D1497" s="56"/>
      <c r="E1497" s="56"/>
      <c r="F1497" s="56"/>
      <c r="G1497" s="56"/>
      <c r="H1497" s="56"/>
      <c r="I1497" s="56"/>
      <c r="J1497" s="56"/>
      <c r="K1497" s="56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X1497" s="56"/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/>
      <c r="BF1497" s="56"/>
      <c r="BG1497" s="56"/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  <c r="BU1497" s="56"/>
      <c r="BV1497" s="56"/>
      <c r="BW1497" s="56"/>
      <c r="BX1497" s="56"/>
      <c r="BY1497" s="56"/>
      <c r="BZ1497" s="56"/>
      <c r="CA1497" s="56"/>
      <c r="CB1497" s="56"/>
      <c r="CC1497" s="56"/>
      <c r="CD1497" s="56"/>
      <c r="CE1497" s="56"/>
      <c r="CF1497" s="56"/>
      <c r="CG1497" s="56"/>
      <c r="CH1497" s="56"/>
      <c r="CI1497" s="56"/>
      <c r="CJ1497" s="56"/>
      <c r="CK1497" s="56"/>
      <c r="CL1497" s="56"/>
      <c r="CM1497" s="56"/>
      <c r="CN1497" s="56"/>
      <c r="CO1497" s="56"/>
      <c r="CP1497" s="56"/>
      <c r="CQ1497" s="56"/>
      <c r="CR1497" s="56"/>
      <c r="CS1497" s="56"/>
      <c r="CT1497" s="56"/>
      <c r="CU1497" s="56"/>
      <c r="CV1497" s="56"/>
      <c r="CW1497" s="56"/>
      <c r="CX1497" s="56"/>
      <c r="CY1497" s="56"/>
      <c r="CZ1497" s="56"/>
      <c r="DA1497" s="56"/>
      <c r="DB1497" s="56"/>
      <c r="DC1497" s="56"/>
      <c r="DD1497" s="56"/>
      <c r="DE1497" s="56"/>
      <c r="DF1497" s="56"/>
      <c r="DG1497" s="56"/>
      <c r="DH1497" s="56"/>
      <c r="DI1497" s="56"/>
      <c r="DJ1497" s="56"/>
      <c r="DK1497" s="56"/>
      <c r="DL1497" s="56"/>
      <c r="DM1497" s="56"/>
      <c r="DN1497" s="56"/>
      <c r="DO1497" s="56"/>
      <c r="DP1497" s="56"/>
      <c r="DQ1497" s="56"/>
      <c r="DR1497" s="56"/>
      <c r="DS1497" s="56"/>
      <c r="DT1497" s="56"/>
      <c r="DU1497" s="56"/>
      <c r="DV1497" s="56"/>
      <c r="DW1497" s="56"/>
      <c r="DX1497" s="56"/>
      <c r="DY1497" s="56"/>
      <c r="DZ1497" s="56"/>
      <c r="EA1497" s="56"/>
      <c r="EB1497" s="56"/>
      <c r="EC1497" s="56"/>
      <c r="ED1497" s="56"/>
      <c r="EE1497" s="56"/>
      <c r="EF1497" s="56"/>
      <c r="EG1497" s="56"/>
      <c r="EH1497" s="56"/>
      <c r="EI1497" s="56"/>
      <c r="EJ1497" s="56"/>
      <c r="EK1497" s="56"/>
      <c r="EL1497" s="56"/>
      <c r="EM1497" s="56"/>
      <c r="EN1497" s="56"/>
      <c r="EO1497" s="56"/>
      <c r="EP1497" s="56"/>
      <c r="EQ1497" s="56"/>
      <c r="ER1497" s="56"/>
      <c r="ES1497" s="56"/>
      <c r="ET1497" s="56"/>
      <c r="EU1497" s="56"/>
      <c r="EV1497" s="56"/>
      <c r="EW1497" s="56"/>
      <c r="EX1497" s="56"/>
      <c r="EY1497" s="56"/>
      <c r="EZ1497" s="56"/>
      <c r="FA1497" s="56"/>
      <c r="FB1497" s="56"/>
      <c r="FC1497" s="56"/>
      <c r="FD1497" s="56"/>
      <c r="FE1497" s="56"/>
      <c r="FF1497" s="56"/>
      <c r="FG1497" s="56"/>
      <c r="FH1497" s="56"/>
      <c r="FI1497" s="56"/>
      <c r="FJ1497" s="56"/>
      <c r="FK1497" s="56"/>
      <c r="FL1497" s="56"/>
      <c r="FM1497" s="56"/>
      <c r="FN1497" s="56"/>
      <c r="FO1497" s="56"/>
      <c r="FP1497" s="56"/>
      <c r="FQ1497" s="56"/>
      <c r="FR1497" s="56"/>
      <c r="FS1497" s="56"/>
      <c r="FT1497" s="56"/>
      <c r="FU1497" s="56"/>
      <c r="FV1497" s="56"/>
      <c r="FW1497" s="56"/>
      <c r="FX1497" s="56"/>
      <c r="FY1497" s="56"/>
      <c r="FZ1497" s="56"/>
      <c r="GA1497" s="56"/>
      <c r="GB1497" s="56"/>
      <c r="GC1497" s="56"/>
      <c r="GD1497" s="56"/>
      <c r="GE1497" s="56"/>
      <c r="GF1497" s="56"/>
      <c r="GG1497" s="56"/>
      <c r="GH1497" s="56"/>
      <c r="GI1497" s="56"/>
      <c r="GJ1497" s="56"/>
      <c r="GK1497" s="56"/>
      <c r="GL1497" s="56"/>
      <c r="GM1497" s="56"/>
      <c r="GN1497" s="56"/>
      <c r="GO1497" s="56"/>
      <c r="GP1497" s="56"/>
      <c r="GQ1497" s="56"/>
      <c r="GR1497" s="56"/>
      <c r="GS1497" s="56"/>
      <c r="GT1497" s="56"/>
      <c r="GU1497" s="56"/>
      <c r="GV1497" s="56"/>
      <c r="GW1497" s="56"/>
      <c r="GX1497" s="56"/>
      <c r="GY1497" s="56"/>
      <c r="GZ1497" s="56"/>
      <c r="HA1497" s="56"/>
      <c r="HB1497" s="56"/>
      <c r="HC1497" s="56"/>
      <c r="HD1497" s="56"/>
      <c r="HE1497" s="56"/>
      <c r="HF1497" s="56"/>
      <c r="HG1497" s="56"/>
      <c r="HH1497" s="56"/>
      <c r="HI1497" s="56"/>
      <c r="HJ1497" s="56"/>
      <c r="HK1497" s="56"/>
      <c r="HL1497" s="56"/>
      <c r="HM1497" s="56"/>
    </row>
    <row r="1498" spans="2:221" x14ac:dyDescent="0.25">
      <c r="B1498" s="56"/>
      <c r="C1498" s="56"/>
      <c r="D1498" s="56"/>
      <c r="E1498" s="56"/>
      <c r="F1498" s="56"/>
      <c r="G1498" s="56"/>
      <c r="H1498" s="56"/>
      <c r="I1498" s="56"/>
      <c r="J1498" s="56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  <c r="BU1498" s="56"/>
      <c r="BV1498" s="56"/>
      <c r="BW1498" s="56"/>
      <c r="BX1498" s="56"/>
      <c r="BY1498" s="56"/>
      <c r="BZ1498" s="56"/>
      <c r="CA1498" s="56"/>
      <c r="CB1498" s="56"/>
      <c r="CC1498" s="56"/>
      <c r="CD1498" s="56"/>
      <c r="CE1498" s="56"/>
      <c r="CF1498" s="56"/>
      <c r="CG1498" s="56"/>
      <c r="CH1498" s="56"/>
      <c r="CI1498" s="56"/>
      <c r="CJ1498" s="56"/>
      <c r="CK1498" s="56"/>
      <c r="CL1498" s="56"/>
      <c r="CM1498" s="56"/>
      <c r="CN1498" s="56"/>
      <c r="CO1498" s="56"/>
      <c r="CP1498" s="56"/>
      <c r="CQ1498" s="56"/>
      <c r="CR1498" s="56"/>
      <c r="CS1498" s="56"/>
      <c r="CT1498" s="56"/>
      <c r="CU1498" s="56"/>
      <c r="CV1498" s="56"/>
      <c r="CW1498" s="56"/>
      <c r="CX1498" s="56"/>
      <c r="CY1498" s="56"/>
      <c r="CZ1498" s="56"/>
      <c r="DA1498" s="56"/>
      <c r="DB1498" s="56"/>
      <c r="DC1498" s="56"/>
      <c r="DD1498" s="56"/>
      <c r="DE1498" s="56"/>
      <c r="DF1498" s="56"/>
      <c r="DG1498" s="56"/>
      <c r="DH1498" s="56"/>
      <c r="DI1498" s="56"/>
      <c r="DJ1498" s="56"/>
      <c r="DK1498" s="56"/>
      <c r="DL1498" s="56"/>
      <c r="DM1498" s="56"/>
      <c r="DN1498" s="56"/>
      <c r="DO1498" s="56"/>
      <c r="DP1498" s="56"/>
      <c r="DQ1498" s="56"/>
      <c r="DR1498" s="56"/>
      <c r="DS1498" s="56"/>
      <c r="DT1498" s="56"/>
      <c r="DU1498" s="56"/>
      <c r="DV1498" s="56"/>
      <c r="DW1498" s="56"/>
      <c r="DX1498" s="56"/>
      <c r="DY1498" s="56"/>
      <c r="DZ1498" s="56"/>
      <c r="EA1498" s="56"/>
      <c r="EB1498" s="56"/>
      <c r="EC1498" s="56"/>
      <c r="ED1498" s="56"/>
      <c r="EE1498" s="56"/>
      <c r="EF1498" s="56"/>
      <c r="EG1498" s="56"/>
      <c r="EH1498" s="56"/>
      <c r="EI1498" s="56"/>
      <c r="EJ1498" s="56"/>
      <c r="EK1498" s="56"/>
      <c r="EL1498" s="56"/>
      <c r="EM1498" s="56"/>
      <c r="EN1498" s="56"/>
      <c r="EO1498" s="56"/>
      <c r="EP1498" s="56"/>
      <c r="EQ1498" s="56"/>
      <c r="ER1498" s="56"/>
      <c r="ES1498" s="56"/>
      <c r="ET1498" s="56"/>
      <c r="EU1498" s="56"/>
      <c r="EV1498" s="56"/>
      <c r="EW1498" s="56"/>
      <c r="EX1498" s="56"/>
      <c r="EY1498" s="56"/>
      <c r="EZ1498" s="56"/>
      <c r="FA1498" s="56"/>
      <c r="FB1498" s="56"/>
      <c r="FC1498" s="56"/>
      <c r="FD1498" s="56"/>
      <c r="FE1498" s="56"/>
      <c r="FF1498" s="56"/>
      <c r="FG1498" s="56"/>
      <c r="FH1498" s="56"/>
      <c r="FI1498" s="56"/>
      <c r="FJ1498" s="56"/>
      <c r="FK1498" s="56"/>
      <c r="FL1498" s="56"/>
      <c r="FM1498" s="56"/>
      <c r="FN1498" s="56"/>
      <c r="FO1498" s="56"/>
      <c r="FP1498" s="56"/>
      <c r="FQ1498" s="56"/>
      <c r="FR1498" s="56"/>
      <c r="FS1498" s="56"/>
      <c r="FT1498" s="56"/>
      <c r="FU1498" s="56"/>
      <c r="FV1498" s="56"/>
      <c r="FW1498" s="56"/>
      <c r="FX1498" s="56"/>
      <c r="FY1498" s="56"/>
      <c r="FZ1498" s="56"/>
      <c r="GA1498" s="56"/>
      <c r="GB1498" s="56"/>
      <c r="GC1498" s="56"/>
      <c r="GD1498" s="56"/>
      <c r="GE1498" s="56"/>
      <c r="GF1498" s="56"/>
      <c r="GG1498" s="56"/>
      <c r="GH1498" s="56"/>
      <c r="GI1498" s="56"/>
      <c r="GJ1498" s="56"/>
      <c r="GK1498" s="56"/>
      <c r="GL1498" s="56"/>
      <c r="GM1498" s="56"/>
      <c r="GN1498" s="56"/>
      <c r="GO1498" s="56"/>
      <c r="GP1498" s="56"/>
      <c r="GQ1498" s="56"/>
      <c r="GR1498" s="56"/>
      <c r="GS1498" s="56"/>
      <c r="GT1498" s="56"/>
      <c r="GU1498" s="56"/>
      <c r="GV1498" s="56"/>
      <c r="GW1498" s="56"/>
      <c r="GX1498" s="56"/>
      <c r="GY1498" s="56"/>
      <c r="GZ1498" s="56"/>
      <c r="HA1498" s="56"/>
      <c r="HB1498" s="56"/>
      <c r="HC1498" s="56"/>
      <c r="HD1498" s="56"/>
      <c r="HE1498" s="56"/>
      <c r="HF1498" s="56"/>
      <c r="HG1498" s="56"/>
      <c r="HH1498" s="56"/>
      <c r="HI1498" s="56"/>
      <c r="HJ1498" s="56"/>
      <c r="HK1498" s="56"/>
      <c r="HL1498" s="56"/>
      <c r="HM1498" s="56"/>
    </row>
    <row r="1499" spans="2:221" x14ac:dyDescent="0.25">
      <c r="B1499" s="56"/>
      <c r="C1499" s="56"/>
      <c r="D1499" s="56"/>
      <c r="E1499" s="56"/>
      <c r="F1499" s="56"/>
      <c r="G1499" s="56"/>
      <c r="H1499" s="56"/>
      <c r="I1499" s="56"/>
      <c r="J1499" s="56"/>
      <c r="K1499" s="56"/>
      <c r="L1499" s="56"/>
      <c r="M1499" s="56"/>
      <c r="N1499" s="56"/>
      <c r="O1499" s="56"/>
      <c r="P1499" s="56"/>
      <c r="Q1499" s="56"/>
      <c r="R1499" s="56"/>
      <c r="S1499" s="56"/>
      <c r="T1499" s="56"/>
      <c r="U1499" s="56"/>
      <c r="V1499" s="56"/>
      <c r="W1499" s="56"/>
      <c r="X1499" s="56"/>
      <c r="Y1499" s="56"/>
      <c r="Z1499" s="56"/>
      <c r="AA1499" s="56"/>
      <c r="AB1499" s="56"/>
      <c r="AC1499" s="56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  <c r="AY1499" s="56"/>
      <c r="AZ1499" s="56"/>
      <c r="BA1499" s="56"/>
      <c r="BB1499" s="56"/>
      <c r="BC1499" s="56"/>
      <c r="BD1499" s="56"/>
      <c r="BE1499" s="56"/>
      <c r="BF1499" s="56"/>
      <c r="BG1499" s="56"/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  <c r="BU1499" s="56"/>
      <c r="BV1499" s="56"/>
      <c r="BW1499" s="56"/>
      <c r="BX1499" s="56"/>
      <c r="BY1499" s="56"/>
      <c r="BZ1499" s="56"/>
      <c r="CA1499" s="56"/>
      <c r="CB1499" s="56"/>
      <c r="CC1499" s="56"/>
      <c r="CD1499" s="56"/>
      <c r="CE1499" s="56"/>
      <c r="CF1499" s="56"/>
      <c r="CG1499" s="56"/>
      <c r="CH1499" s="56"/>
      <c r="CI1499" s="56"/>
      <c r="CJ1499" s="56"/>
      <c r="CK1499" s="56"/>
      <c r="CL1499" s="56"/>
      <c r="CM1499" s="56"/>
      <c r="CN1499" s="56"/>
      <c r="CO1499" s="56"/>
      <c r="CP1499" s="56"/>
      <c r="CQ1499" s="56"/>
      <c r="CR1499" s="56"/>
      <c r="CS1499" s="56"/>
      <c r="CT1499" s="56"/>
      <c r="CU1499" s="56"/>
      <c r="CV1499" s="56"/>
      <c r="CW1499" s="56"/>
      <c r="CX1499" s="56"/>
      <c r="CY1499" s="56"/>
      <c r="CZ1499" s="56"/>
      <c r="DA1499" s="56"/>
      <c r="DB1499" s="56"/>
      <c r="DC1499" s="56"/>
      <c r="DD1499" s="56"/>
      <c r="DE1499" s="56"/>
      <c r="DF1499" s="56"/>
      <c r="DG1499" s="56"/>
      <c r="DH1499" s="56"/>
      <c r="DI1499" s="56"/>
      <c r="DJ1499" s="56"/>
      <c r="DK1499" s="56"/>
      <c r="DL1499" s="56"/>
      <c r="DM1499" s="56"/>
      <c r="DN1499" s="56"/>
      <c r="DO1499" s="56"/>
      <c r="DP1499" s="56"/>
      <c r="DQ1499" s="56"/>
      <c r="DR1499" s="56"/>
      <c r="DS1499" s="56"/>
      <c r="DT1499" s="56"/>
      <c r="DU1499" s="56"/>
      <c r="DV1499" s="56"/>
      <c r="DW1499" s="56"/>
      <c r="DX1499" s="56"/>
      <c r="DY1499" s="56"/>
      <c r="DZ1499" s="56"/>
      <c r="EA1499" s="56"/>
      <c r="EB1499" s="56"/>
      <c r="EC1499" s="56"/>
      <c r="ED1499" s="56"/>
      <c r="EE1499" s="56"/>
      <c r="EF1499" s="56"/>
      <c r="EG1499" s="56"/>
      <c r="EH1499" s="56"/>
      <c r="EI1499" s="56"/>
      <c r="EJ1499" s="56"/>
      <c r="EK1499" s="56"/>
      <c r="EL1499" s="56"/>
      <c r="EM1499" s="56"/>
      <c r="EN1499" s="56"/>
      <c r="EO1499" s="56"/>
      <c r="EP1499" s="56"/>
      <c r="EQ1499" s="56"/>
      <c r="ER1499" s="56"/>
      <c r="ES1499" s="56"/>
      <c r="ET1499" s="56"/>
      <c r="EU1499" s="56"/>
      <c r="EV1499" s="56"/>
      <c r="EW1499" s="56"/>
      <c r="EX1499" s="56"/>
      <c r="EY1499" s="56"/>
      <c r="EZ1499" s="56"/>
      <c r="FA1499" s="56"/>
      <c r="FB1499" s="56"/>
      <c r="FC1499" s="56"/>
      <c r="FD1499" s="56"/>
      <c r="FE1499" s="56"/>
      <c r="FF1499" s="56"/>
      <c r="FG1499" s="56"/>
      <c r="FH1499" s="56"/>
      <c r="FI1499" s="56"/>
      <c r="FJ1499" s="56"/>
      <c r="FK1499" s="56"/>
      <c r="FL1499" s="56"/>
      <c r="FM1499" s="56"/>
      <c r="FN1499" s="56"/>
      <c r="FO1499" s="56"/>
      <c r="FP1499" s="56"/>
      <c r="FQ1499" s="56"/>
      <c r="FR1499" s="56"/>
      <c r="FS1499" s="56"/>
      <c r="FT1499" s="56"/>
      <c r="FU1499" s="56"/>
      <c r="FV1499" s="56"/>
      <c r="FW1499" s="56"/>
      <c r="FX1499" s="56"/>
      <c r="FY1499" s="56"/>
      <c r="FZ1499" s="56"/>
      <c r="GA1499" s="56"/>
      <c r="GB1499" s="56"/>
      <c r="GC1499" s="56"/>
      <c r="GD1499" s="56"/>
      <c r="GE1499" s="56"/>
      <c r="GF1499" s="56"/>
      <c r="GG1499" s="56"/>
      <c r="GH1499" s="56"/>
      <c r="GI1499" s="56"/>
      <c r="GJ1499" s="56"/>
      <c r="GK1499" s="56"/>
      <c r="GL1499" s="56"/>
      <c r="GM1499" s="56"/>
      <c r="GN1499" s="56"/>
      <c r="GO1499" s="56"/>
      <c r="GP1499" s="56"/>
      <c r="GQ1499" s="56"/>
      <c r="GR1499" s="56"/>
      <c r="GS1499" s="56"/>
      <c r="GT1499" s="56"/>
      <c r="GU1499" s="56"/>
      <c r="GV1499" s="56"/>
      <c r="GW1499" s="56"/>
      <c r="GX1499" s="56"/>
      <c r="GY1499" s="56"/>
      <c r="GZ1499" s="56"/>
      <c r="HA1499" s="56"/>
      <c r="HB1499" s="56"/>
      <c r="HC1499" s="56"/>
      <c r="HD1499" s="56"/>
      <c r="HE1499" s="56"/>
      <c r="HF1499" s="56"/>
      <c r="HG1499" s="56"/>
      <c r="HH1499" s="56"/>
      <c r="HI1499" s="56"/>
      <c r="HJ1499" s="56"/>
      <c r="HK1499" s="56"/>
      <c r="HL1499" s="56"/>
      <c r="HM1499" s="56"/>
    </row>
    <row r="1500" spans="2:221" x14ac:dyDescent="0.25">
      <c r="B1500" s="56"/>
      <c r="C1500" s="56"/>
      <c r="D1500" s="56"/>
      <c r="E1500" s="56"/>
      <c r="F1500" s="56"/>
      <c r="G1500" s="56"/>
      <c r="H1500" s="56"/>
      <c r="I1500" s="56"/>
      <c r="J1500" s="56"/>
      <c r="K1500" s="56"/>
      <c r="L1500" s="56"/>
      <c r="M1500" s="56"/>
      <c r="N1500" s="56"/>
      <c r="O1500" s="56"/>
      <c r="P1500" s="56"/>
      <c r="Q1500" s="56"/>
      <c r="R1500" s="56"/>
      <c r="S1500" s="56"/>
      <c r="T1500" s="56"/>
      <c r="U1500" s="56"/>
      <c r="V1500" s="56"/>
      <c r="W1500" s="56"/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/>
      <c r="BF1500" s="56"/>
      <c r="BG1500" s="56"/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  <c r="BU1500" s="56"/>
      <c r="BV1500" s="56"/>
      <c r="BW1500" s="56"/>
      <c r="BX1500" s="56"/>
      <c r="BY1500" s="56"/>
      <c r="BZ1500" s="56"/>
      <c r="CA1500" s="56"/>
      <c r="CB1500" s="56"/>
      <c r="CC1500" s="56"/>
      <c r="CD1500" s="56"/>
      <c r="CE1500" s="56"/>
      <c r="CF1500" s="56"/>
      <c r="CG1500" s="56"/>
      <c r="CH1500" s="56"/>
      <c r="CI1500" s="56"/>
      <c r="CJ1500" s="56"/>
      <c r="CK1500" s="56"/>
      <c r="CL1500" s="56"/>
      <c r="CM1500" s="56"/>
      <c r="CN1500" s="56"/>
      <c r="CO1500" s="56"/>
      <c r="CP1500" s="56"/>
      <c r="CQ1500" s="56"/>
      <c r="CR1500" s="56"/>
      <c r="CS1500" s="56"/>
      <c r="CT1500" s="56"/>
      <c r="CU1500" s="56"/>
      <c r="CV1500" s="56"/>
      <c r="CW1500" s="56"/>
      <c r="CX1500" s="56"/>
      <c r="CY1500" s="56"/>
      <c r="CZ1500" s="56"/>
      <c r="DA1500" s="56"/>
      <c r="DB1500" s="56"/>
      <c r="DC1500" s="56"/>
      <c r="DD1500" s="56"/>
      <c r="DE1500" s="56"/>
      <c r="DF1500" s="56"/>
      <c r="DG1500" s="56"/>
      <c r="DH1500" s="56"/>
      <c r="DI1500" s="56"/>
      <c r="DJ1500" s="56"/>
      <c r="DK1500" s="56"/>
      <c r="DL1500" s="56"/>
      <c r="DM1500" s="56"/>
      <c r="DN1500" s="56"/>
      <c r="DO1500" s="56"/>
      <c r="DP1500" s="56"/>
      <c r="DQ1500" s="56"/>
      <c r="DR1500" s="56"/>
      <c r="DS1500" s="56"/>
      <c r="DT1500" s="56"/>
      <c r="DU1500" s="56"/>
      <c r="DV1500" s="56"/>
      <c r="DW1500" s="56"/>
      <c r="DX1500" s="56"/>
      <c r="DY1500" s="56"/>
      <c r="DZ1500" s="56"/>
      <c r="EA1500" s="56"/>
      <c r="EB1500" s="56"/>
      <c r="EC1500" s="56"/>
      <c r="ED1500" s="56"/>
      <c r="EE1500" s="56"/>
      <c r="EF1500" s="56"/>
      <c r="EG1500" s="56"/>
      <c r="EH1500" s="56"/>
      <c r="EI1500" s="56"/>
      <c r="EJ1500" s="56"/>
      <c r="EK1500" s="56"/>
      <c r="EL1500" s="56"/>
      <c r="EM1500" s="56"/>
      <c r="EN1500" s="56"/>
      <c r="EO1500" s="56"/>
      <c r="EP1500" s="56"/>
      <c r="EQ1500" s="56"/>
      <c r="ER1500" s="56"/>
      <c r="ES1500" s="56"/>
      <c r="ET1500" s="56"/>
      <c r="EU1500" s="56"/>
      <c r="EV1500" s="56"/>
      <c r="EW1500" s="56"/>
      <c r="EX1500" s="56"/>
      <c r="EY1500" s="56"/>
      <c r="EZ1500" s="56"/>
      <c r="FA1500" s="56"/>
      <c r="FB1500" s="56"/>
      <c r="FC1500" s="56"/>
      <c r="FD1500" s="56"/>
      <c r="FE1500" s="56"/>
      <c r="FF1500" s="56"/>
      <c r="FG1500" s="56"/>
      <c r="FH1500" s="56"/>
      <c r="FI1500" s="56"/>
      <c r="FJ1500" s="56"/>
      <c r="FK1500" s="56"/>
      <c r="FL1500" s="56"/>
      <c r="FM1500" s="56"/>
      <c r="FN1500" s="56"/>
      <c r="FO1500" s="56"/>
      <c r="FP1500" s="56"/>
      <c r="FQ1500" s="56"/>
      <c r="FR1500" s="56"/>
      <c r="FS1500" s="56"/>
      <c r="FT1500" s="56"/>
      <c r="FU1500" s="56"/>
      <c r="FV1500" s="56"/>
      <c r="FW1500" s="56"/>
      <c r="FX1500" s="56"/>
      <c r="FY1500" s="56"/>
      <c r="FZ1500" s="56"/>
      <c r="GA1500" s="56"/>
      <c r="GB1500" s="56"/>
      <c r="GC1500" s="56"/>
      <c r="GD1500" s="56"/>
      <c r="GE1500" s="56"/>
      <c r="GF1500" s="56"/>
      <c r="GG1500" s="56"/>
      <c r="GH1500" s="56"/>
      <c r="GI1500" s="56"/>
      <c r="GJ1500" s="56"/>
      <c r="GK1500" s="56"/>
      <c r="GL1500" s="56"/>
      <c r="GM1500" s="56"/>
      <c r="GN1500" s="56"/>
      <c r="GO1500" s="56"/>
      <c r="GP1500" s="56"/>
      <c r="GQ1500" s="56"/>
      <c r="GR1500" s="56"/>
      <c r="GS1500" s="56"/>
      <c r="GT1500" s="56"/>
      <c r="GU1500" s="56"/>
      <c r="GV1500" s="56"/>
      <c r="GW1500" s="56"/>
      <c r="GX1500" s="56"/>
      <c r="GY1500" s="56"/>
      <c r="GZ1500" s="56"/>
      <c r="HA1500" s="56"/>
      <c r="HB1500" s="56"/>
      <c r="HC1500" s="56"/>
      <c r="HD1500" s="56"/>
      <c r="HE1500" s="56"/>
      <c r="HF1500" s="56"/>
      <c r="HG1500" s="56"/>
      <c r="HH1500" s="56"/>
      <c r="HI1500" s="56"/>
      <c r="HJ1500" s="56"/>
      <c r="HK1500" s="56"/>
      <c r="HL1500" s="56"/>
      <c r="HM1500" s="56"/>
    </row>
    <row r="1501" spans="2:221" x14ac:dyDescent="0.25">
      <c r="B1501" s="56"/>
      <c r="C1501" s="56"/>
      <c r="D1501" s="56"/>
      <c r="E1501" s="56"/>
      <c r="F1501" s="56"/>
      <c r="G1501" s="56"/>
      <c r="H1501" s="56"/>
      <c r="I1501" s="56"/>
      <c r="J1501" s="56"/>
      <c r="K1501" s="56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X1501" s="56"/>
      <c r="Y1501" s="56"/>
      <c r="Z1501" s="56"/>
      <c r="AA1501" s="56"/>
      <c r="AB1501" s="56"/>
      <c r="AC1501" s="56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  <c r="AY1501" s="56"/>
      <c r="AZ1501" s="56"/>
      <c r="BA1501" s="56"/>
      <c r="BB1501" s="56"/>
      <c r="BC1501" s="56"/>
      <c r="BD1501" s="56"/>
      <c r="BE1501" s="56"/>
      <c r="BF1501" s="56"/>
      <c r="BG1501" s="56"/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  <c r="BU1501" s="56"/>
      <c r="BV1501" s="56"/>
      <c r="BW1501" s="56"/>
      <c r="BX1501" s="56"/>
      <c r="BY1501" s="56"/>
      <c r="BZ1501" s="56"/>
      <c r="CA1501" s="56"/>
      <c r="CB1501" s="56"/>
      <c r="CC1501" s="56"/>
      <c r="CD1501" s="56"/>
      <c r="CE1501" s="56"/>
      <c r="CF1501" s="56"/>
      <c r="CG1501" s="56"/>
      <c r="CH1501" s="56"/>
      <c r="CI1501" s="56"/>
      <c r="CJ1501" s="56"/>
      <c r="CK1501" s="56"/>
      <c r="CL1501" s="56"/>
      <c r="CM1501" s="56"/>
      <c r="CN1501" s="56"/>
      <c r="CO1501" s="56"/>
      <c r="CP1501" s="56"/>
      <c r="CQ1501" s="56"/>
      <c r="CR1501" s="56"/>
      <c r="CS1501" s="56"/>
      <c r="CT1501" s="56"/>
      <c r="CU1501" s="56"/>
      <c r="CV1501" s="56"/>
      <c r="CW1501" s="56"/>
      <c r="CX1501" s="56"/>
      <c r="CY1501" s="56"/>
      <c r="CZ1501" s="56"/>
      <c r="DA1501" s="56"/>
      <c r="DB1501" s="56"/>
      <c r="DC1501" s="56"/>
      <c r="DD1501" s="56"/>
      <c r="DE1501" s="56"/>
      <c r="DF1501" s="56"/>
      <c r="DG1501" s="56"/>
      <c r="DH1501" s="56"/>
      <c r="DI1501" s="56"/>
      <c r="DJ1501" s="56"/>
      <c r="DK1501" s="56"/>
      <c r="DL1501" s="56"/>
      <c r="DM1501" s="56"/>
      <c r="DN1501" s="56"/>
      <c r="DO1501" s="56"/>
      <c r="DP1501" s="56"/>
      <c r="DQ1501" s="56"/>
      <c r="DR1501" s="56"/>
      <c r="DS1501" s="56"/>
      <c r="DT1501" s="56"/>
      <c r="DU1501" s="56"/>
      <c r="DV1501" s="56"/>
      <c r="DW1501" s="56"/>
      <c r="DX1501" s="56"/>
      <c r="DY1501" s="56"/>
      <c r="DZ1501" s="56"/>
      <c r="EA1501" s="56"/>
      <c r="EB1501" s="56"/>
      <c r="EC1501" s="56"/>
      <c r="ED1501" s="56"/>
      <c r="EE1501" s="56"/>
      <c r="EF1501" s="56"/>
      <c r="EG1501" s="56"/>
      <c r="EH1501" s="56"/>
      <c r="EI1501" s="56"/>
      <c r="EJ1501" s="56"/>
      <c r="EK1501" s="56"/>
      <c r="EL1501" s="56"/>
      <c r="EM1501" s="56"/>
      <c r="EN1501" s="56"/>
      <c r="EO1501" s="56"/>
      <c r="EP1501" s="56"/>
      <c r="EQ1501" s="56"/>
      <c r="ER1501" s="56"/>
      <c r="ES1501" s="56"/>
      <c r="ET1501" s="56"/>
      <c r="EU1501" s="56"/>
      <c r="EV1501" s="56"/>
      <c r="EW1501" s="56"/>
      <c r="EX1501" s="56"/>
      <c r="EY1501" s="56"/>
      <c r="EZ1501" s="56"/>
      <c r="FA1501" s="56"/>
      <c r="FB1501" s="56"/>
      <c r="FC1501" s="56"/>
      <c r="FD1501" s="56"/>
      <c r="FE1501" s="56"/>
      <c r="FF1501" s="56"/>
      <c r="FG1501" s="56"/>
      <c r="FH1501" s="56"/>
      <c r="FI1501" s="56"/>
      <c r="FJ1501" s="56"/>
      <c r="FK1501" s="56"/>
      <c r="FL1501" s="56"/>
      <c r="FM1501" s="56"/>
      <c r="FN1501" s="56"/>
      <c r="FO1501" s="56"/>
      <c r="FP1501" s="56"/>
      <c r="FQ1501" s="56"/>
      <c r="FR1501" s="56"/>
      <c r="FS1501" s="56"/>
      <c r="FT1501" s="56"/>
      <c r="FU1501" s="56"/>
      <c r="FV1501" s="56"/>
      <c r="FW1501" s="56"/>
      <c r="FX1501" s="56"/>
      <c r="FY1501" s="56"/>
      <c r="FZ1501" s="56"/>
      <c r="GA1501" s="56"/>
      <c r="GB1501" s="56"/>
      <c r="GC1501" s="56"/>
      <c r="GD1501" s="56"/>
      <c r="GE1501" s="56"/>
      <c r="GF1501" s="56"/>
      <c r="GG1501" s="56"/>
      <c r="GH1501" s="56"/>
      <c r="GI1501" s="56"/>
      <c r="GJ1501" s="56"/>
      <c r="GK1501" s="56"/>
      <c r="GL1501" s="56"/>
      <c r="GM1501" s="56"/>
      <c r="GN1501" s="56"/>
      <c r="GO1501" s="56"/>
      <c r="GP1501" s="56"/>
      <c r="GQ1501" s="56"/>
      <c r="GR1501" s="56"/>
      <c r="GS1501" s="56"/>
      <c r="GT1501" s="56"/>
      <c r="GU1501" s="56"/>
      <c r="GV1501" s="56"/>
      <c r="GW1501" s="56"/>
      <c r="GX1501" s="56"/>
      <c r="GY1501" s="56"/>
      <c r="GZ1501" s="56"/>
      <c r="HA1501" s="56"/>
      <c r="HB1501" s="56"/>
      <c r="HC1501" s="56"/>
      <c r="HD1501" s="56"/>
      <c r="HE1501" s="56"/>
      <c r="HF1501" s="56"/>
      <c r="HG1501" s="56"/>
      <c r="HH1501" s="56"/>
      <c r="HI1501" s="56"/>
      <c r="HJ1501" s="56"/>
      <c r="HK1501" s="56"/>
      <c r="HL1501" s="56"/>
      <c r="HM1501" s="56"/>
    </row>
    <row r="1502" spans="2:221" x14ac:dyDescent="0.25">
      <c r="B1502" s="56"/>
      <c r="C1502" s="56"/>
      <c r="D1502" s="56"/>
      <c r="E1502" s="56"/>
      <c r="F1502" s="56"/>
      <c r="G1502" s="56"/>
      <c r="H1502" s="56"/>
      <c r="I1502" s="56"/>
      <c r="J1502" s="56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  <c r="AY1502" s="56"/>
      <c r="AZ1502" s="56"/>
      <c r="BA1502" s="56"/>
      <c r="BB1502" s="56"/>
      <c r="BC1502" s="56"/>
      <c r="BD1502" s="56"/>
      <c r="BE1502" s="56"/>
      <c r="BF1502" s="56"/>
      <c r="BG1502" s="56"/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  <c r="BU1502" s="56"/>
      <c r="BV1502" s="56"/>
      <c r="BW1502" s="56"/>
      <c r="BX1502" s="56"/>
      <c r="BY1502" s="56"/>
      <c r="BZ1502" s="56"/>
      <c r="CA1502" s="56"/>
      <c r="CB1502" s="56"/>
      <c r="CC1502" s="56"/>
      <c r="CD1502" s="56"/>
      <c r="CE1502" s="56"/>
      <c r="CF1502" s="56"/>
      <c r="CG1502" s="56"/>
      <c r="CH1502" s="56"/>
      <c r="CI1502" s="56"/>
      <c r="CJ1502" s="56"/>
      <c r="CK1502" s="56"/>
      <c r="CL1502" s="56"/>
      <c r="CM1502" s="56"/>
      <c r="CN1502" s="56"/>
      <c r="CO1502" s="56"/>
      <c r="CP1502" s="56"/>
      <c r="CQ1502" s="56"/>
      <c r="CR1502" s="56"/>
      <c r="CS1502" s="56"/>
      <c r="CT1502" s="56"/>
      <c r="CU1502" s="56"/>
      <c r="CV1502" s="56"/>
      <c r="CW1502" s="56"/>
      <c r="CX1502" s="56"/>
      <c r="CY1502" s="56"/>
      <c r="CZ1502" s="56"/>
      <c r="DA1502" s="56"/>
      <c r="DB1502" s="56"/>
      <c r="DC1502" s="56"/>
      <c r="DD1502" s="56"/>
      <c r="DE1502" s="56"/>
      <c r="DF1502" s="56"/>
      <c r="DG1502" s="56"/>
      <c r="DH1502" s="56"/>
      <c r="DI1502" s="56"/>
      <c r="DJ1502" s="56"/>
      <c r="DK1502" s="56"/>
      <c r="DL1502" s="56"/>
      <c r="DM1502" s="56"/>
      <c r="DN1502" s="56"/>
      <c r="DO1502" s="56"/>
      <c r="DP1502" s="56"/>
      <c r="DQ1502" s="56"/>
      <c r="DR1502" s="56"/>
      <c r="DS1502" s="56"/>
      <c r="DT1502" s="56"/>
      <c r="DU1502" s="56"/>
      <c r="DV1502" s="56"/>
      <c r="DW1502" s="56"/>
      <c r="DX1502" s="56"/>
      <c r="DY1502" s="56"/>
      <c r="DZ1502" s="56"/>
      <c r="EA1502" s="56"/>
      <c r="EB1502" s="56"/>
      <c r="EC1502" s="56"/>
      <c r="ED1502" s="56"/>
      <c r="EE1502" s="56"/>
      <c r="EF1502" s="56"/>
      <c r="EG1502" s="56"/>
      <c r="EH1502" s="56"/>
      <c r="EI1502" s="56"/>
      <c r="EJ1502" s="56"/>
      <c r="EK1502" s="56"/>
      <c r="EL1502" s="56"/>
      <c r="EM1502" s="56"/>
      <c r="EN1502" s="56"/>
      <c r="EO1502" s="56"/>
      <c r="EP1502" s="56"/>
      <c r="EQ1502" s="56"/>
      <c r="ER1502" s="56"/>
      <c r="ES1502" s="56"/>
      <c r="ET1502" s="56"/>
      <c r="EU1502" s="56"/>
      <c r="EV1502" s="56"/>
      <c r="EW1502" s="56"/>
      <c r="EX1502" s="56"/>
      <c r="EY1502" s="56"/>
      <c r="EZ1502" s="56"/>
      <c r="FA1502" s="56"/>
      <c r="FB1502" s="56"/>
      <c r="FC1502" s="56"/>
      <c r="FD1502" s="56"/>
      <c r="FE1502" s="56"/>
      <c r="FF1502" s="56"/>
      <c r="FG1502" s="56"/>
      <c r="FH1502" s="56"/>
      <c r="FI1502" s="56"/>
      <c r="FJ1502" s="56"/>
      <c r="FK1502" s="56"/>
      <c r="FL1502" s="56"/>
      <c r="FM1502" s="56"/>
      <c r="FN1502" s="56"/>
      <c r="FO1502" s="56"/>
      <c r="FP1502" s="56"/>
      <c r="FQ1502" s="56"/>
      <c r="FR1502" s="56"/>
      <c r="FS1502" s="56"/>
      <c r="FT1502" s="56"/>
      <c r="FU1502" s="56"/>
      <c r="FV1502" s="56"/>
      <c r="FW1502" s="56"/>
      <c r="FX1502" s="56"/>
      <c r="FY1502" s="56"/>
      <c r="FZ1502" s="56"/>
      <c r="GA1502" s="56"/>
      <c r="GB1502" s="56"/>
      <c r="GC1502" s="56"/>
      <c r="GD1502" s="56"/>
      <c r="GE1502" s="56"/>
      <c r="GF1502" s="56"/>
      <c r="GG1502" s="56"/>
      <c r="GH1502" s="56"/>
      <c r="GI1502" s="56"/>
      <c r="GJ1502" s="56"/>
      <c r="GK1502" s="56"/>
      <c r="GL1502" s="56"/>
      <c r="GM1502" s="56"/>
      <c r="GN1502" s="56"/>
      <c r="GO1502" s="56"/>
      <c r="GP1502" s="56"/>
      <c r="GQ1502" s="56"/>
      <c r="GR1502" s="56"/>
      <c r="GS1502" s="56"/>
      <c r="GT1502" s="56"/>
      <c r="GU1502" s="56"/>
      <c r="GV1502" s="56"/>
      <c r="GW1502" s="56"/>
      <c r="GX1502" s="56"/>
      <c r="GY1502" s="56"/>
      <c r="GZ1502" s="56"/>
      <c r="HA1502" s="56"/>
      <c r="HB1502" s="56"/>
      <c r="HC1502" s="56"/>
      <c r="HD1502" s="56"/>
      <c r="HE1502" s="56"/>
      <c r="HF1502" s="56"/>
      <c r="HG1502" s="56"/>
      <c r="HH1502" s="56"/>
      <c r="HI1502" s="56"/>
      <c r="HJ1502" s="56"/>
      <c r="HK1502" s="56"/>
      <c r="HL1502" s="56"/>
      <c r="HM1502" s="56"/>
    </row>
    <row r="1503" spans="2:221" x14ac:dyDescent="0.25">
      <c r="B1503" s="56"/>
      <c r="C1503" s="56"/>
      <c r="D1503" s="56"/>
      <c r="E1503" s="56"/>
      <c r="F1503" s="56"/>
      <c r="G1503" s="56"/>
      <c r="H1503" s="56"/>
      <c r="I1503" s="56"/>
      <c r="J1503" s="56"/>
      <c r="K1503" s="56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X1503" s="56"/>
      <c r="Y1503" s="56"/>
      <c r="Z1503" s="56"/>
      <c r="AA1503" s="56"/>
      <c r="AB1503" s="56"/>
      <c r="AC1503" s="56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  <c r="AY1503" s="56"/>
      <c r="AZ1503" s="56"/>
      <c r="BA1503" s="56"/>
      <c r="BB1503" s="56"/>
      <c r="BC1503" s="56"/>
      <c r="BD1503" s="56"/>
      <c r="BE1503" s="56"/>
      <c r="BF1503" s="56"/>
      <c r="BG1503" s="56"/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  <c r="BU1503" s="56"/>
      <c r="BV1503" s="56"/>
      <c r="BW1503" s="56"/>
      <c r="BX1503" s="56"/>
      <c r="BY1503" s="56"/>
      <c r="BZ1503" s="56"/>
      <c r="CA1503" s="56"/>
      <c r="CB1503" s="56"/>
      <c r="CC1503" s="56"/>
      <c r="CD1503" s="56"/>
      <c r="CE1503" s="56"/>
      <c r="CF1503" s="56"/>
      <c r="CG1503" s="56"/>
      <c r="CH1503" s="56"/>
      <c r="CI1503" s="56"/>
      <c r="CJ1503" s="56"/>
      <c r="CK1503" s="56"/>
      <c r="CL1503" s="56"/>
      <c r="CM1503" s="56"/>
      <c r="CN1503" s="56"/>
      <c r="CO1503" s="56"/>
      <c r="CP1503" s="56"/>
      <c r="CQ1503" s="56"/>
      <c r="CR1503" s="56"/>
      <c r="CS1503" s="56"/>
      <c r="CT1503" s="56"/>
      <c r="CU1503" s="56"/>
      <c r="CV1503" s="56"/>
      <c r="CW1503" s="56"/>
      <c r="CX1503" s="56"/>
      <c r="CY1503" s="56"/>
      <c r="CZ1503" s="56"/>
      <c r="DA1503" s="56"/>
      <c r="DB1503" s="56"/>
      <c r="DC1503" s="56"/>
      <c r="DD1503" s="56"/>
      <c r="DE1503" s="56"/>
      <c r="DF1503" s="56"/>
      <c r="DG1503" s="56"/>
      <c r="DH1503" s="56"/>
      <c r="DI1503" s="56"/>
      <c r="DJ1503" s="56"/>
      <c r="DK1503" s="56"/>
      <c r="DL1503" s="56"/>
      <c r="DM1503" s="56"/>
      <c r="DN1503" s="56"/>
      <c r="DO1503" s="56"/>
      <c r="DP1503" s="56"/>
      <c r="DQ1503" s="56"/>
      <c r="DR1503" s="56"/>
      <c r="DS1503" s="56"/>
      <c r="DT1503" s="56"/>
      <c r="DU1503" s="56"/>
      <c r="DV1503" s="56"/>
      <c r="DW1503" s="56"/>
      <c r="DX1503" s="56"/>
      <c r="DY1503" s="56"/>
      <c r="DZ1503" s="56"/>
      <c r="EA1503" s="56"/>
      <c r="EB1503" s="56"/>
      <c r="EC1503" s="56"/>
      <c r="ED1503" s="56"/>
      <c r="EE1503" s="56"/>
      <c r="EF1503" s="56"/>
      <c r="EG1503" s="56"/>
      <c r="EH1503" s="56"/>
      <c r="EI1503" s="56"/>
      <c r="EJ1503" s="56"/>
      <c r="EK1503" s="56"/>
      <c r="EL1503" s="56"/>
      <c r="EM1503" s="56"/>
      <c r="EN1503" s="56"/>
      <c r="EO1503" s="56"/>
      <c r="EP1503" s="56"/>
      <c r="EQ1503" s="56"/>
      <c r="ER1503" s="56"/>
      <c r="ES1503" s="56"/>
      <c r="ET1503" s="56"/>
      <c r="EU1503" s="56"/>
      <c r="EV1503" s="56"/>
      <c r="EW1503" s="56"/>
      <c r="EX1503" s="56"/>
      <c r="EY1503" s="56"/>
      <c r="EZ1503" s="56"/>
      <c r="FA1503" s="56"/>
      <c r="FB1503" s="56"/>
      <c r="FC1503" s="56"/>
      <c r="FD1503" s="56"/>
      <c r="FE1503" s="56"/>
      <c r="FF1503" s="56"/>
      <c r="FG1503" s="56"/>
      <c r="FH1503" s="56"/>
      <c r="FI1503" s="56"/>
      <c r="FJ1503" s="56"/>
      <c r="FK1503" s="56"/>
      <c r="FL1503" s="56"/>
      <c r="FM1503" s="56"/>
      <c r="FN1503" s="56"/>
      <c r="FO1503" s="56"/>
      <c r="FP1503" s="56"/>
      <c r="FQ1503" s="56"/>
      <c r="FR1503" s="56"/>
      <c r="FS1503" s="56"/>
      <c r="FT1503" s="56"/>
      <c r="FU1503" s="56"/>
      <c r="FV1503" s="56"/>
      <c r="FW1503" s="56"/>
      <c r="FX1503" s="56"/>
      <c r="FY1503" s="56"/>
      <c r="FZ1503" s="56"/>
      <c r="GA1503" s="56"/>
      <c r="GB1503" s="56"/>
      <c r="GC1503" s="56"/>
      <c r="GD1503" s="56"/>
      <c r="GE1503" s="56"/>
      <c r="GF1503" s="56"/>
      <c r="GG1503" s="56"/>
      <c r="GH1503" s="56"/>
      <c r="GI1503" s="56"/>
      <c r="GJ1503" s="56"/>
      <c r="GK1503" s="56"/>
      <c r="GL1503" s="56"/>
      <c r="GM1503" s="56"/>
      <c r="GN1503" s="56"/>
      <c r="GO1503" s="56"/>
      <c r="GP1503" s="56"/>
      <c r="GQ1503" s="56"/>
      <c r="GR1503" s="56"/>
      <c r="GS1503" s="56"/>
      <c r="GT1503" s="56"/>
      <c r="GU1503" s="56"/>
      <c r="GV1503" s="56"/>
      <c r="GW1503" s="56"/>
      <c r="GX1503" s="56"/>
      <c r="GY1503" s="56"/>
      <c r="GZ1503" s="56"/>
      <c r="HA1503" s="56"/>
      <c r="HB1503" s="56"/>
      <c r="HC1503" s="56"/>
      <c r="HD1503" s="56"/>
      <c r="HE1503" s="56"/>
      <c r="HF1503" s="56"/>
      <c r="HG1503" s="56"/>
      <c r="HH1503" s="56"/>
      <c r="HI1503" s="56"/>
      <c r="HJ1503" s="56"/>
      <c r="HK1503" s="56"/>
      <c r="HL1503" s="56"/>
      <c r="HM1503" s="56"/>
    </row>
    <row r="1504" spans="2:221" x14ac:dyDescent="0.25">
      <c r="B1504" s="56"/>
      <c r="C1504" s="56"/>
      <c r="D1504" s="56"/>
      <c r="E1504" s="56"/>
      <c r="F1504" s="56"/>
      <c r="G1504" s="56"/>
      <c r="H1504" s="56"/>
      <c r="I1504" s="56"/>
      <c r="J1504" s="56"/>
      <c r="K1504" s="56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X1504" s="56"/>
      <c r="Y1504" s="56"/>
      <c r="Z1504" s="56"/>
      <c r="AA1504" s="56"/>
      <c r="AB1504" s="56"/>
      <c r="AC1504" s="56"/>
      <c r="AD1504" s="56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  <c r="AY1504" s="56"/>
      <c r="AZ1504" s="56"/>
      <c r="BA1504" s="56"/>
      <c r="BB1504" s="56"/>
      <c r="BC1504" s="56"/>
      <c r="BD1504" s="56"/>
      <c r="BE1504" s="56"/>
      <c r="BF1504" s="56"/>
      <c r="BG1504" s="56"/>
      <c r="BH1504" s="56"/>
      <c r="BI1504" s="56"/>
      <c r="BJ1504" s="56"/>
      <c r="BK1504" s="56"/>
      <c r="BL1504" s="56"/>
      <c r="BM1504" s="56"/>
      <c r="BN1504" s="56"/>
      <c r="BO1504" s="56"/>
      <c r="BP1504" s="56"/>
      <c r="BQ1504" s="56"/>
      <c r="BR1504" s="56"/>
      <c r="BS1504" s="56"/>
      <c r="BT1504" s="56"/>
      <c r="BU1504" s="56"/>
      <c r="BV1504" s="56"/>
      <c r="BW1504" s="56"/>
      <c r="BX1504" s="56"/>
      <c r="BY1504" s="56"/>
      <c r="BZ1504" s="56"/>
      <c r="CA1504" s="56"/>
      <c r="CB1504" s="56"/>
      <c r="CC1504" s="56"/>
      <c r="CD1504" s="56"/>
      <c r="CE1504" s="56"/>
      <c r="CF1504" s="56"/>
      <c r="CG1504" s="56"/>
      <c r="CH1504" s="56"/>
      <c r="CI1504" s="56"/>
      <c r="CJ1504" s="56"/>
      <c r="CK1504" s="56"/>
      <c r="CL1504" s="56"/>
      <c r="CM1504" s="56"/>
      <c r="CN1504" s="56"/>
      <c r="CO1504" s="56"/>
      <c r="CP1504" s="56"/>
      <c r="CQ1504" s="56"/>
      <c r="CR1504" s="56"/>
      <c r="CS1504" s="56"/>
      <c r="CT1504" s="56"/>
      <c r="CU1504" s="56"/>
      <c r="CV1504" s="56"/>
      <c r="CW1504" s="56"/>
      <c r="CX1504" s="56"/>
      <c r="CY1504" s="56"/>
      <c r="CZ1504" s="56"/>
      <c r="DA1504" s="56"/>
      <c r="DB1504" s="56"/>
      <c r="DC1504" s="56"/>
      <c r="DD1504" s="56"/>
      <c r="DE1504" s="56"/>
      <c r="DF1504" s="56"/>
      <c r="DG1504" s="56"/>
      <c r="DH1504" s="56"/>
      <c r="DI1504" s="56"/>
      <c r="DJ1504" s="56"/>
      <c r="DK1504" s="56"/>
      <c r="DL1504" s="56"/>
      <c r="DM1504" s="56"/>
      <c r="DN1504" s="56"/>
      <c r="DO1504" s="56"/>
      <c r="DP1504" s="56"/>
      <c r="DQ1504" s="56"/>
      <c r="DR1504" s="56"/>
      <c r="DS1504" s="56"/>
      <c r="DT1504" s="56"/>
      <c r="DU1504" s="56"/>
      <c r="DV1504" s="56"/>
      <c r="DW1504" s="56"/>
      <c r="DX1504" s="56"/>
      <c r="DY1504" s="56"/>
      <c r="DZ1504" s="56"/>
      <c r="EA1504" s="56"/>
      <c r="EB1504" s="56"/>
      <c r="EC1504" s="56"/>
      <c r="ED1504" s="56"/>
      <c r="EE1504" s="56"/>
      <c r="EF1504" s="56"/>
      <c r="EG1504" s="56"/>
      <c r="EH1504" s="56"/>
      <c r="EI1504" s="56"/>
      <c r="EJ1504" s="56"/>
      <c r="EK1504" s="56"/>
      <c r="EL1504" s="56"/>
      <c r="EM1504" s="56"/>
      <c r="EN1504" s="56"/>
      <c r="EO1504" s="56"/>
      <c r="EP1504" s="56"/>
      <c r="EQ1504" s="56"/>
      <c r="ER1504" s="56"/>
      <c r="ES1504" s="56"/>
      <c r="ET1504" s="56"/>
      <c r="EU1504" s="56"/>
      <c r="EV1504" s="56"/>
      <c r="EW1504" s="56"/>
      <c r="EX1504" s="56"/>
      <c r="EY1504" s="56"/>
      <c r="EZ1504" s="56"/>
      <c r="FA1504" s="56"/>
      <c r="FB1504" s="56"/>
      <c r="FC1504" s="56"/>
      <c r="FD1504" s="56"/>
      <c r="FE1504" s="56"/>
      <c r="FF1504" s="56"/>
      <c r="FG1504" s="56"/>
      <c r="FH1504" s="56"/>
      <c r="FI1504" s="56"/>
      <c r="FJ1504" s="56"/>
      <c r="FK1504" s="56"/>
      <c r="FL1504" s="56"/>
      <c r="FM1504" s="56"/>
      <c r="FN1504" s="56"/>
      <c r="FO1504" s="56"/>
      <c r="FP1504" s="56"/>
      <c r="FQ1504" s="56"/>
      <c r="FR1504" s="56"/>
      <c r="FS1504" s="56"/>
      <c r="FT1504" s="56"/>
      <c r="FU1504" s="56"/>
      <c r="FV1504" s="56"/>
      <c r="FW1504" s="56"/>
      <c r="FX1504" s="56"/>
      <c r="FY1504" s="56"/>
      <c r="FZ1504" s="56"/>
      <c r="GA1504" s="56"/>
      <c r="GB1504" s="56"/>
      <c r="GC1504" s="56"/>
      <c r="GD1504" s="56"/>
      <c r="GE1504" s="56"/>
      <c r="GF1504" s="56"/>
      <c r="GG1504" s="56"/>
      <c r="GH1504" s="56"/>
      <c r="GI1504" s="56"/>
      <c r="GJ1504" s="56"/>
      <c r="GK1504" s="56"/>
      <c r="GL1504" s="56"/>
      <c r="GM1504" s="56"/>
      <c r="GN1504" s="56"/>
      <c r="GO1504" s="56"/>
      <c r="GP1504" s="56"/>
      <c r="GQ1504" s="56"/>
      <c r="GR1504" s="56"/>
      <c r="GS1504" s="56"/>
      <c r="GT1504" s="56"/>
      <c r="GU1504" s="56"/>
      <c r="GV1504" s="56"/>
      <c r="GW1504" s="56"/>
      <c r="GX1504" s="56"/>
      <c r="GY1504" s="56"/>
      <c r="GZ1504" s="56"/>
      <c r="HA1504" s="56"/>
      <c r="HB1504" s="56"/>
      <c r="HC1504" s="56"/>
      <c r="HD1504" s="56"/>
      <c r="HE1504" s="56"/>
      <c r="HF1504" s="56"/>
      <c r="HG1504" s="56"/>
      <c r="HH1504" s="56"/>
      <c r="HI1504" s="56"/>
      <c r="HJ1504" s="56"/>
      <c r="HK1504" s="56"/>
      <c r="HL1504" s="56"/>
      <c r="HM1504" s="56"/>
    </row>
    <row r="1505" spans="2:221" x14ac:dyDescent="0.25">
      <c r="B1505" s="56"/>
      <c r="C1505" s="56"/>
      <c r="D1505" s="56"/>
      <c r="E1505" s="56"/>
      <c r="F1505" s="56"/>
      <c r="G1505" s="56"/>
      <c r="H1505" s="56"/>
      <c r="I1505" s="56"/>
      <c r="J1505" s="56"/>
      <c r="K1505" s="56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X1505" s="56"/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/>
      <c r="BF1505" s="56"/>
      <c r="BG1505" s="56"/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  <c r="BU1505" s="56"/>
      <c r="BV1505" s="56"/>
      <c r="BW1505" s="56"/>
      <c r="BX1505" s="56"/>
      <c r="BY1505" s="56"/>
      <c r="BZ1505" s="56"/>
      <c r="CA1505" s="56"/>
      <c r="CB1505" s="56"/>
      <c r="CC1505" s="56"/>
      <c r="CD1505" s="56"/>
      <c r="CE1505" s="56"/>
      <c r="CF1505" s="56"/>
      <c r="CG1505" s="56"/>
      <c r="CH1505" s="56"/>
      <c r="CI1505" s="56"/>
      <c r="CJ1505" s="56"/>
      <c r="CK1505" s="56"/>
      <c r="CL1505" s="56"/>
      <c r="CM1505" s="56"/>
      <c r="CN1505" s="56"/>
      <c r="CO1505" s="56"/>
      <c r="CP1505" s="56"/>
      <c r="CQ1505" s="56"/>
      <c r="CR1505" s="56"/>
      <c r="CS1505" s="56"/>
      <c r="CT1505" s="56"/>
      <c r="CU1505" s="56"/>
      <c r="CV1505" s="56"/>
      <c r="CW1505" s="56"/>
      <c r="CX1505" s="56"/>
      <c r="CY1505" s="56"/>
      <c r="CZ1505" s="56"/>
      <c r="DA1505" s="56"/>
      <c r="DB1505" s="56"/>
      <c r="DC1505" s="56"/>
      <c r="DD1505" s="56"/>
      <c r="DE1505" s="56"/>
      <c r="DF1505" s="56"/>
      <c r="DG1505" s="56"/>
      <c r="DH1505" s="56"/>
      <c r="DI1505" s="56"/>
      <c r="DJ1505" s="56"/>
      <c r="DK1505" s="56"/>
      <c r="DL1505" s="56"/>
      <c r="DM1505" s="56"/>
      <c r="DN1505" s="56"/>
      <c r="DO1505" s="56"/>
      <c r="DP1505" s="56"/>
      <c r="DQ1505" s="56"/>
      <c r="DR1505" s="56"/>
      <c r="DS1505" s="56"/>
      <c r="DT1505" s="56"/>
      <c r="DU1505" s="56"/>
      <c r="DV1505" s="56"/>
      <c r="DW1505" s="56"/>
      <c r="DX1505" s="56"/>
      <c r="DY1505" s="56"/>
      <c r="DZ1505" s="56"/>
      <c r="EA1505" s="56"/>
      <c r="EB1505" s="56"/>
      <c r="EC1505" s="56"/>
      <c r="ED1505" s="56"/>
      <c r="EE1505" s="56"/>
      <c r="EF1505" s="56"/>
      <c r="EG1505" s="56"/>
      <c r="EH1505" s="56"/>
      <c r="EI1505" s="56"/>
      <c r="EJ1505" s="56"/>
      <c r="EK1505" s="56"/>
      <c r="EL1505" s="56"/>
      <c r="EM1505" s="56"/>
      <c r="EN1505" s="56"/>
      <c r="EO1505" s="56"/>
      <c r="EP1505" s="56"/>
      <c r="EQ1505" s="56"/>
      <c r="ER1505" s="56"/>
      <c r="ES1505" s="56"/>
      <c r="ET1505" s="56"/>
      <c r="EU1505" s="56"/>
      <c r="EV1505" s="56"/>
      <c r="EW1505" s="56"/>
      <c r="EX1505" s="56"/>
      <c r="EY1505" s="56"/>
      <c r="EZ1505" s="56"/>
      <c r="FA1505" s="56"/>
      <c r="FB1505" s="56"/>
      <c r="FC1505" s="56"/>
      <c r="FD1505" s="56"/>
      <c r="FE1505" s="56"/>
      <c r="FF1505" s="56"/>
      <c r="FG1505" s="56"/>
      <c r="FH1505" s="56"/>
      <c r="FI1505" s="56"/>
      <c r="FJ1505" s="56"/>
      <c r="FK1505" s="56"/>
      <c r="FL1505" s="56"/>
      <c r="FM1505" s="56"/>
      <c r="FN1505" s="56"/>
      <c r="FO1505" s="56"/>
      <c r="FP1505" s="56"/>
      <c r="FQ1505" s="56"/>
      <c r="FR1505" s="56"/>
      <c r="FS1505" s="56"/>
      <c r="FT1505" s="56"/>
      <c r="FU1505" s="56"/>
      <c r="FV1505" s="56"/>
      <c r="FW1505" s="56"/>
      <c r="FX1505" s="56"/>
      <c r="FY1505" s="56"/>
      <c r="FZ1505" s="56"/>
      <c r="GA1505" s="56"/>
      <c r="GB1505" s="56"/>
      <c r="GC1505" s="56"/>
      <c r="GD1505" s="56"/>
      <c r="GE1505" s="56"/>
      <c r="GF1505" s="56"/>
      <c r="GG1505" s="56"/>
      <c r="GH1505" s="56"/>
      <c r="GI1505" s="56"/>
      <c r="GJ1505" s="56"/>
      <c r="GK1505" s="56"/>
      <c r="GL1505" s="56"/>
      <c r="GM1505" s="56"/>
      <c r="GN1505" s="56"/>
      <c r="GO1505" s="56"/>
      <c r="GP1505" s="56"/>
      <c r="GQ1505" s="56"/>
      <c r="GR1505" s="56"/>
      <c r="GS1505" s="56"/>
      <c r="GT1505" s="56"/>
      <c r="GU1505" s="56"/>
      <c r="GV1505" s="56"/>
      <c r="GW1505" s="56"/>
      <c r="GX1505" s="56"/>
      <c r="GY1505" s="56"/>
      <c r="GZ1505" s="56"/>
      <c r="HA1505" s="56"/>
      <c r="HB1505" s="56"/>
      <c r="HC1505" s="56"/>
      <c r="HD1505" s="56"/>
      <c r="HE1505" s="56"/>
      <c r="HF1505" s="56"/>
      <c r="HG1505" s="56"/>
      <c r="HH1505" s="56"/>
      <c r="HI1505" s="56"/>
      <c r="HJ1505" s="56"/>
      <c r="HK1505" s="56"/>
      <c r="HL1505" s="56"/>
      <c r="HM1505" s="56"/>
    </row>
    <row r="1506" spans="2:221" x14ac:dyDescent="0.25">
      <c r="B1506" s="56"/>
      <c r="C1506" s="56"/>
      <c r="D1506" s="56"/>
      <c r="E1506" s="56"/>
      <c r="F1506" s="56"/>
      <c r="G1506" s="56"/>
      <c r="H1506" s="56"/>
      <c r="I1506" s="56"/>
      <c r="J1506" s="56"/>
      <c r="K1506" s="56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/>
      <c r="BF1506" s="56"/>
      <c r="BG1506" s="56"/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  <c r="BU1506" s="56"/>
      <c r="BV1506" s="56"/>
      <c r="BW1506" s="56"/>
      <c r="BX1506" s="56"/>
      <c r="BY1506" s="56"/>
      <c r="BZ1506" s="56"/>
      <c r="CA1506" s="56"/>
      <c r="CB1506" s="56"/>
      <c r="CC1506" s="56"/>
      <c r="CD1506" s="56"/>
      <c r="CE1506" s="56"/>
      <c r="CF1506" s="56"/>
      <c r="CG1506" s="56"/>
      <c r="CH1506" s="56"/>
      <c r="CI1506" s="56"/>
      <c r="CJ1506" s="56"/>
      <c r="CK1506" s="56"/>
      <c r="CL1506" s="56"/>
      <c r="CM1506" s="56"/>
      <c r="CN1506" s="56"/>
      <c r="CO1506" s="56"/>
      <c r="CP1506" s="56"/>
      <c r="CQ1506" s="56"/>
      <c r="CR1506" s="56"/>
      <c r="CS1506" s="56"/>
      <c r="CT1506" s="56"/>
      <c r="CU1506" s="56"/>
      <c r="CV1506" s="56"/>
      <c r="CW1506" s="56"/>
      <c r="CX1506" s="56"/>
      <c r="CY1506" s="56"/>
      <c r="CZ1506" s="56"/>
      <c r="DA1506" s="56"/>
      <c r="DB1506" s="56"/>
      <c r="DC1506" s="56"/>
      <c r="DD1506" s="56"/>
      <c r="DE1506" s="56"/>
      <c r="DF1506" s="56"/>
      <c r="DG1506" s="56"/>
      <c r="DH1506" s="56"/>
      <c r="DI1506" s="56"/>
      <c r="DJ1506" s="56"/>
      <c r="DK1506" s="56"/>
      <c r="DL1506" s="56"/>
      <c r="DM1506" s="56"/>
      <c r="DN1506" s="56"/>
      <c r="DO1506" s="56"/>
      <c r="DP1506" s="56"/>
      <c r="DQ1506" s="56"/>
      <c r="DR1506" s="56"/>
      <c r="DS1506" s="56"/>
      <c r="DT1506" s="56"/>
      <c r="DU1506" s="56"/>
      <c r="DV1506" s="56"/>
      <c r="DW1506" s="56"/>
      <c r="DX1506" s="56"/>
      <c r="DY1506" s="56"/>
      <c r="DZ1506" s="56"/>
      <c r="EA1506" s="56"/>
      <c r="EB1506" s="56"/>
      <c r="EC1506" s="56"/>
      <c r="ED1506" s="56"/>
      <c r="EE1506" s="56"/>
      <c r="EF1506" s="56"/>
      <c r="EG1506" s="56"/>
      <c r="EH1506" s="56"/>
      <c r="EI1506" s="56"/>
      <c r="EJ1506" s="56"/>
      <c r="EK1506" s="56"/>
      <c r="EL1506" s="56"/>
      <c r="EM1506" s="56"/>
      <c r="EN1506" s="56"/>
      <c r="EO1506" s="56"/>
      <c r="EP1506" s="56"/>
      <c r="EQ1506" s="56"/>
      <c r="ER1506" s="56"/>
      <c r="ES1506" s="56"/>
      <c r="ET1506" s="56"/>
      <c r="EU1506" s="56"/>
      <c r="EV1506" s="56"/>
      <c r="EW1506" s="56"/>
      <c r="EX1506" s="56"/>
      <c r="EY1506" s="56"/>
      <c r="EZ1506" s="56"/>
      <c r="FA1506" s="56"/>
      <c r="FB1506" s="56"/>
      <c r="FC1506" s="56"/>
      <c r="FD1506" s="56"/>
      <c r="FE1506" s="56"/>
      <c r="FF1506" s="56"/>
      <c r="FG1506" s="56"/>
      <c r="FH1506" s="56"/>
      <c r="FI1506" s="56"/>
      <c r="FJ1506" s="56"/>
      <c r="FK1506" s="56"/>
      <c r="FL1506" s="56"/>
      <c r="FM1506" s="56"/>
      <c r="FN1506" s="56"/>
      <c r="FO1506" s="56"/>
      <c r="FP1506" s="56"/>
      <c r="FQ1506" s="56"/>
      <c r="FR1506" s="56"/>
      <c r="FS1506" s="56"/>
      <c r="FT1506" s="56"/>
      <c r="FU1506" s="56"/>
      <c r="FV1506" s="56"/>
      <c r="FW1506" s="56"/>
      <c r="FX1506" s="56"/>
      <c r="FY1506" s="56"/>
      <c r="FZ1506" s="56"/>
      <c r="GA1506" s="56"/>
      <c r="GB1506" s="56"/>
      <c r="GC1506" s="56"/>
      <c r="GD1506" s="56"/>
      <c r="GE1506" s="56"/>
      <c r="GF1506" s="56"/>
      <c r="GG1506" s="56"/>
      <c r="GH1506" s="56"/>
      <c r="GI1506" s="56"/>
      <c r="GJ1506" s="56"/>
      <c r="GK1506" s="56"/>
      <c r="GL1506" s="56"/>
      <c r="GM1506" s="56"/>
      <c r="GN1506" s="56"/>
      <c r="GO1506" s="56"/>
      <c r="GP1506" s="56"/>
      <c r="GQ1506" s="56"/>
      <c r="GR1506" s="56"/>
      <c r="GS1506" s="56"/>
      <c r="GT1506" s="56"/>
      <c r="GU1506" s="56"/>
      <c r="GV1506" s="56"/>
      <c r="GW1506" s="56"/>
      <c r="GX1506" s="56"/>
      <c r="GY1506" s="56"/>
      <c r="GZ1506" s="56"/>
      <c r="HA1506" s="56"/>
      <c r="HB1506" s="56"/>
      <c r="HC1506" s="56"/>
      <c r="HD1506" s="56"/>
      <c r="HE1506" s="56"/>
      <c r="HF1506" s="56"/>
      <c r="HG1506" s="56"/>
      <c r="HH1506" s="56"/>
      <c r="HI1506" s="56"/>
      <c r="HJ1506" s="56"/>
      <c r="HK1506" s="56"/>
      <c r="HL1506" s="56"/>
      <c r="HM1506" s="56"/>
    </row>
    <row r="1507" spans="2:221" x14ac:dyDescent="0.25">
      <c r="B1507" s="56"/>
      <c r="C1507" s="56"/>
      <c r="D1507" s="56"/>
      <c r="E1507" s="56"/>
      <c r="F1507" s="56"/>
      <c r="G1507" s="56"/>
      <c r="H1507" s="56"/>
      <c r="I1507" s="56"/>
      <c r="J1507" s="56"/>
      <c r="K1507" s="56"/>
      <c r="L1507" s="56"/>
      <c r="M1507" s="56"/>
      <c r="N1507" s="56"/>
      <c r="O1507" s="56"/>
      <c r="P1507" s="56"/>
      <c r="Q1507" s="56"/>
      <c r="R1507" s="56"/>
      <c r="S1507" s="56"/>
      <c r="T1507" s="56"/>
      <c r="U1507" s="56"/>
      <c r="V1507" s="56"/>
      <c r="W1507" s="56"/>
      <c r="X1507" s="56"/>
      <c r="Y1507" s="56"/>
      <c r="Z1507" s="56"/>
      <c r="AA1507" s="56"/>
      <c r="AB1507" s="56"/>
      <c r="AC1507" s="56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  <c r="AY1507" s="56"/>
      <c r="AZ1507" s="56"/>
      <c r="BA1507" s="56"/>
      <c r="BB1507" s="56"/>
      <c r="BC1507" s="56"/>
      <c r="BD1507" s="56"/>
      <c r="BE1507" s="56"/>
      <c r="BF1507" s="56"/>
      <c r="BG1507" s="56"/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  <c r="BU1507" s="56"/>
      <c r="BV1507" s="56"/>
      <c r="BW1507" s="56"/>
      <c r="BX1507" s="56"/>
      <c r="BY1507" s="56"/>
      <c r="BZ1507" s="56"/>
      <c r="CA1507" s="56"/>
      <c r="CB1507" s="56"/>
      <c r="CC1507" s="56"/>
      <c r="CD1507" s="56"/>
      <c r="CE1507" s="56"/>
      <c r="CF1507" s="56"/>
      <c r="CG1507" s="56"/>
      <c r="CH1507" s="56"/>
      <c r="CI1507" s="56"/>
      <c r="CJ1507" s="56"/>
      <c r="CK1507" s="56"/>
      <c r="CL1507" s="56"/>
      <c r="CM1507" s="56"/>
      <c r="CN1507" s="56"/>
      <c r="CO1507" s="56"/>
      <c r="CP1507" s="56"/>
      <c r="CQ1507" s="56"/>
      <c r="CR1507" s="56"/>
      <c r="CS1507" s="56"/>
      <c r="CT1507" s="56"/>
      <c r="CU1507" s="56"/>
      <c r="CV1507" s="56"/>
      <c r="CW1507" s="56"/>
      <c r="CX1507" s="56"/>
      <c r="CY1507" s="56"/>
      <c r="CZ1507" s="56"/>
      <c r="DA1507" s="56"/>
      <c r="DB1507" s="56"/>
      <c r="DC1507" s="56"/>
      <c r="DD1507" s="56"/>
      <c r="DE1507" s="56"/>
      <c r="DF1507" s="56"/>
      <c r="DG1507" s="56"/>
      <c r="DH1507" s="56"/>
      <c r="DI1507" s="56"/>
      <c r="DJ1507" s="56"/>
      <c r="DK1507" s="56"/>
      <c r="DL1507" s="56"/>
      <c r="DM1507" s="56"/>
      <c r="DN1507" s="56"/>
      <c r="DO1507" s="56"/>
      <c r="DP1507" s="56"/>
      <c r="DQ1507" s="56"/>
      <c r="DR1507" s="56"/>
      <c r="DS1507" s="56"/>
      <c r="DT1507" s="56"/>
      <c r="DU1507" s="56"/>
      <c r="DV1507" s="56"/>
      <c r="DW1507" s="56"/>
      <c r="DX1507" s="56"/>
      <c r="DY1507" s="56"/>
      <c r="DZ1507" s="56"/>
      <c r="EA1507" s="56"/>
      <c r="EB1507" s="56"/>
      <c r="EC1507" s="56"/>
      <c r="ED1507" s="56"/>
      <c r="EE1507" s="56"/>
      <c r="EF1507" s="56"/>
      <c r="EG1507" s="56"/>
      <c r="EH1507" s="56"/>
      <c r="EI1507" s="56"/>
      <c r="EJ1507" s="56"/>
      <c r="EK1507" s="56"/>
      <c r="EL1507" s="56"/>
      <c r="EM1507" s="56"/>
      <c r="EN1507" s="56"/>
      <c r="EO1507" s="56"/>
      <c r="EP1507" s="56"/>
      <c r="EQ1507" s="56"/>
      <c r="ER1507" s="56"/>
      <c r="ES1507" s="56"/>
      <c r="ET1507" s="56"/>
      <c r="EU1507" s="56"/>
      <c r="EV1507" s="56"/>
      <c r="EW1507" s="56"/>
      <c r="EX1507" s="56"/>
      <c r="EY1507" s="56"/>
      <c r="EZ1507" s="56"/>
      <c r="FA1507" s="56"/>
      <c r="FB1507" s="56"/>
      <c r="FC1507" s="56"/>
      <c r="FD1507" s="56"/>
      <c r="FE1507" s="56"/>
      <c r="FF1507" s="56"/>
      <c r="FG1507" s="56"/>
      <c r="FH1507" s="56"/>
      <c r="FI1507" s="56"/>
      <c r="FJ1507" s="56"/>
      <c r="FK1507" s="56"/>
      <c r="FL1507" s="56"/>
      <c r="FM1507" s="56"/>
      <c r="FN1507" s="56"/>
      <c r="FO1507" s="56"/>
      <c r="FP1507" s="56"/>
      <c r="FQ1507" s="56"/>
      <c r="FR1507" s="56"/>
      <c r="FS1507" s="56"/>
      <c r="FT1507" s="56"/>
      <c r="FU1507" s="56"/>
      <c r="FV1507" s="56"/>
      <c r="FW1507" s="56"/>
      <c r="FX1507" s="56"/>
      <c r="FY1507" s="56"/>
      <c r="FZ1507" s="56"/>
      <c r="GA1507" s="56"/>
      <c r="GB1507" s="56"/>
      <c r="GC1507" s="56"/>
      <c r="GD1507" s="56"/>
      <c r="GE1507" s="56"/>
      <c r="GF1507" s="56"/>
      <c r="GG1507" s="56"/>
      <c r="GH1507" s="56"/>
      <c r="GI1507" s="56"/>
      <c r="GJ1507" s="56"/>
      <c r="GK1507" s="56"/>
      <c r="GL1507" s="56"/>
      <c r="GM1507" s="56"/>
      <c r="GN1507" s="56"/>
      <c r="GO1507" s="56"/>
      <c r="GP1507" s="56"/>
      <c r="GQ1507" s="56"/>
      <c r="GR1507" s="56"/>
      <c r="GS1507" s="56"/>
      <c r="GT1507" s="56"/>
      <c r="GU1507" s="56"/>
      <c r="GV1507" s="56"/>
      <c r="GW1507" s="56"/>
      <c r="GX1507" s="56"/>
      <c r="GY1507" s="56"/>
      <c r="GZ1507" s="56"/>
      <c r="HA1507" s="56"/>
      <c r="HB1507" s="56"/>
      <c r="HC1507" s="56"/>
      <c r="HD1507" s="56"/>
      <c r="HE1507" s="56"/>
      <c r="HF1507" s="56"/>
      <c r="HG1507" s="56"/>
      <c r="HH1507" s="56"/>
      <c r="HI1507" s="56"/>
      <c r="HJ1507" s="56"/>
      <c r="HK1507" s="56"/>
      <c r="HL1507" s="56"/>
      <c r="HM1507" s="56"/>
    </row>
    <row r="1508" spans="2:221" x14ac:dyDescent="0.25">
      <c r="B1508" s="56"/>
      <c r="C1508" s="56"/>
      <c r="D1508" s="56"/>
      <c r="E1508" s="56"/>
      <c r="F1508" s="56"/>
      <c r="G1508" s="56"/>
      <c r="H1508" s="56"/>
      <c r="I1508" s="56"/>
      <c r="J1508" s="56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/>
      <c r="BF1508" s="56"/>
      <c r="BG1508" s="56"/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  <c r="BU1508" s="56"/>
      <c r="BV1508" s="56"/>
      <c r="BW1508" s="56"/>
      <c r="BX1508" s="56"/>
      <c r="BY1508" s="56"/>
      <c r="BZ1508" s="56"/>
      <c r="CA1508" s="56"/>
      <c r="CB1508" s="56"/>
      <c r="CC1508" s="56"/>
      <c r="CD1508" s="56"/>
      <c r="CE1508" s="56"/>
      <c r="CF1508" s="56"/>
      <c r="CG1508" s="56"/>
      <c r="CH1508" s="56"/>
      <c r="CI1508" s="56"/>
      <c r="CJ1508" s="56"/>
      <c r="CK1508" s="56"/>
      <c r="CL1508" s="56"/>
      <c r="CM1508" s="56"/>
      <c r="CN1508" s="56"/>
      <c r="CO1508" s="56"/>
      <c r="CP1508" s="56"/>
      <c r="CQ1508" s="56"/>
      <c r="CR1508" s="56"/>
      <c r="CS1508" s="56"/>
      <c r="CT1508" s="56"/>
      <c r="CU1508" s="56"/>
      <c r="CV1508" s="56"/>
      <c r="CW1508" s="56"/>
      <c r="CX1508" s="56"/>
      <c r="CY1508" s="56"/>
      <c r="CZ1508" s="56"/>
      <c r="DA1508" s="56"/>
      <c r="DB1508" s="56"/>
      <c r="DC1508" s="56"/>
      <c r="DD1508" s="56"/>
      <c r="DE1508" s="56"/>
      <c r="DF1508" s="56"/>
      <c r="DG1508" s="56"/>
      <c r="DH1508" s="56"/>
      <c r="DI1508" s="56"/>
      <c r="DJ1508" s="56"/>
      <c r="DK1508" s="56"/>
      <c r="DL1508" s="56"/>
      <c r="DM1508" s="56"/>
      <c r="DN1508" s="56"/>
      <c r="DO1508" s="56"/>
      <c r="DP1508" s="56"/>
      <c r="DQ1508" s="56"/>
      <c r="DR1508" s="56"/>
      <c r="DS1508" s="56"/>
      <c r="DT1508" s="56"/>
      <c r="DU1508" s="56"/>
      <c r="DV1508" s="56"/>
      <c r="DW1508" s="56"/>
      <c r="DX1508" s="56"/>
      <c r="DY1508" s="56"/>
      <c r="DZ1508" s="56"/>
      <c r="EA1508" s="56"/>
      <c r="EB1508" s="56"/>
      <c r="EC1508" s="56"/>
      <c r="ED1508" s="56"/>
      <c r="EE1508" s="56"/>
      <c r="EF1508" s="56"/>
      <c r="EG1508" s="56"/>
      <c r="EH1508" s="56"/>
      <c r="EI1508" s="56"/>
      <c r="EJ1508" s="56"/>
      <c r="EK1508" s="56"/>
      <c r="EL1508" s="56"/>
      <c r="EM1508" s="56"/>
      <c r="EN1508" s="56"/>
      <c r="EO1508" s="56"/>
      <c r="EP1508" s="56"/>
      <c r="EQ1508" s="56"/>
      <c r="ER1508" s="56"/>
      <c r="ES1508" s="56"/>
      <c r="ET1508" s="56"/>
      <c r="EU1508" s="56"/>
      <c r="EV1508" s="56"/>
      <c r="EW1508" s="56"/>
      <c r="EX1508" s="56"/>
      <c r="EY1508" s="56"/>
      <c r="EZ1508" s="56"/>
      <c r="FA1508" s="56"/>
      <c r="FB1508" s="56"/>
      <c r="FC1508" s="56"/>
      <c r="FD1508" s="56"/>
      <c r="FE1508" s="56"/>
      <c r="FF1508" s="56"/>
      <c r="FG1508" s="56"/>
      <c r="FH1508" s="56"/>
      <c r="FI1508" s="56"/>
      <c r="FJ1508" s="56"/>
      <c r="FK1508" s="56"/>
      <c r="FL1508" s="56"/>
      <c r="FM1508" s="56"/>
      <c r="FN1508" s="56"/>
      <c r="FO1508" s="56"/>
      <c r="FP1508" s="56"/>
      <c r="FQ1508" s="56"/>
      <c r="FR1508" s="56"/>
      <c r="FS1508" s="56"/>
      <c r="FT1508" s="56"/>
      <c r="FU1508" s="56"/>
      <c r="FV1508" s="56"/>
      <c r="FW1508" s="56"/>
      <c r="FX1508" s="56"/>
      <c r="FY1508" s="56"/>
      <c r="FZ1508" s="56"/>
      <c r="GA1508" s="56"/>
      <c r="GB1508" s="56"/>
      <c r="GC1508" s="56"/>
      <c r="GD1508" s="56"/>
      <c r="GE1508" s="56"/>
      <c r="GF1508" s="56"/>
      <c r="GG1508" s="56"/>
      <c r="GH1508" s="56"/>
      <c r="GI1508" s="56"/>
      <c r="GJ1508" s="56"/>
      <c r="GK1508" s="56"/>
      <c r="GL1508" s="56"/>
      <c r="GM1508" s="56"/>
      <c r="GN1508" s="56"/>
      <c r="GO1508" s="56"/>
      <c r="GP1508" s="56"/>
      <c r="GQ1508" s="56"/>
      <c r="GR1508" s="56"/>
      <c r="GS1508" s="56"/>
      <c r="GT1508" s="56"/>
      <c r="GU1508" s="56"/>
      <c r="GV1508" s="56"/>
      <c r="GW1508" s="56"/>
      <c r="GX1508" s="56"/>
      <c r="GY1508" s="56"/>
      <c r="GZ1508" s="56"/>
      <c r="HA1508" s="56"/>
      <c r="HB1508" s="56"/>
      <c r="HC1508" s="56"/>
      <c r="HD1508" s="56"/>
      <c r="HE1508" s="56"/>
      <c r="HF1508" s="56"/>
      <c r="HG1508" s="56"/>
      <c r="HH1508" s="56"/>
      <c r="HI1508" s="56"/>
      <c r="HJ1508" s="56"/>
      <c r="HK1508" s="56"/>
      <c r="HL1508" s="56"/>
      <c r="HM1508" s="56"/>
    </row>
    <row r="1509" spans="2:221" x14ac:dyDescent="0.25">
      <c r="B1509" s="56"/>
      <c r="C1509" s="56"/>
      <c r="D1509" s="56"/>
      <c r="E1509" s="56"/>
      <c r="F1509" s="56"/>
      <c r="G1509" s="56"/>
      <c r="H1509" s="56"/>
      <c r="I1509" s="56"/>
      <c r="J1509" s="56"/>
      <c r="K1509" s="56"/>
      <c r="L1509" s="56"/>
      <c r="M1509" s="56"/>
      <c r="N1509" s="56"/>
      <c r="O1509" s="56"/>
      <c r="P1509" s="56"/>
      <c r="Q1509" s="56"/>
      <c r="R1509" s="56"/>
      <c r="S1509" s="56"/>
      <c r="T1509" s="56"/>
      <c r="U1509" s="56"/>
      <c r="V1509" s="56"/>
      <c r="W1509" s="56"/>
      <c r="X1509" s="56"/>
      <c r="Y1509" s="56"/>
      <c r="Z1509" s="56"/>
      <c r="AA1509" s="56"/>
      <c r="AB1509" s="56"/>
      <c r="AC1509" s="56"/>
      <c r="AD1509" s="56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  <c r="AY1509" s="56"/>
      <c r="AZ1509" s="56"/>
      <c r="BA1509" s="56"/>
      <c r="BB1509" s="56"/>
      <c r="BC1509" s="56"/>
      <c r="BD1509" s="56"/>
      <c r="BE1509" s="56"/>
      <c r="BF1509" s="56"/>
      <c r="BG1509" s="56"/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  <c r="BU1509" s="56"/>
      <c r="BV1509" s="56"/>
      <c r="BW1509" s="56"/>
      <c r="BX1509" s="56"/>
      <c r="BY1509" s="56"/>
      <c r="BZ1509" s="56"/>
      <c r="CA1509" s="56"/>
      <c r="CB1509" s="56"/>
      <c r="CC1509" s="56"/>
      <c r="CD1509" s="56"/>
      <c r="CE1509" s="56"/>
      <c r="CF1509" s="56"/>
      <c r="CG1509" s="56"/>
      <c r="CH1509" s="56"/>
      <c r="CI1509" s="56"/>
      <c r="CJ1509" s="56"/>
      <c r="CK1509" s="56"/>
      <c r="CL1509" s="56"/>
      <c r="CM1509" s="56"/>
      <c r="CN1509" s="56"/>
      <c r="CO1509" s="56"/>
      <c r="CP1509" s="56"/>
      <c r="CQ1509" s="56"/>
      <c r="CR1509" s="56"/>
      <c r="CS1509" s="56"/>
      <c r="CT1509" s="56"/>
      <c r="CU1509" s="56"/>
      <c r="CV1509" s="56"/>
      <c r="CW1509" s="56"/>
      <c r="CX1509" s="56"/>
      <c r="CY1509" s="56"/>
      <c r="CZ1509" s="56"/>
      <c r="DA1509" s="56"/>
      <c r="DB1509" s="56"/>
      <c r="DC1509" s="56"/>
      <c r="DD1509" s="56"/>
      <c r="DE1509" s="56"/>
      <c r="DF1509" s="56"/>
      <c r="DG1509" s="56"/>
      <c r="DH1509" s="56"/>
      <c r="DI1509" s="56"/>
      <c r="DJ1509" s="56"/>
      <c r="DK1509" s="56"/>
      <c r="DL1509" s="56"/>
      <c r="DM1509" s="56"/>
      <c r="DN1509" s="56"/>
      <c r="DO1509" s="56"/>
      <c r="DP1509" s="56"/>
      <c r="DQ1509" s="56"/>
      <c r="DR1509" s="56"/>
      <c r="DS1509" s="56"/>
      <c r="DT1509" s="56"/>
      <c r="DU1509" s="56"/>
      <c r="DV1509" s="56"/>
      <c r="DW1509" s="56"/>
      <c r="DX1509" s="56"/>
      <c r="DY1509" s="56"/>
      <c r="DZ1509" s="56"/>
      <c r="EA1509" s="56"/>
      <c r="EB1509" s="56"/>
      <c r="EC1509" s="56"/>
      <c r="ED1509" s="56"/>
      <c r="EE1509" s="56"/>
      <c r="EF1509" s="56"/>
      <c r="EG1509" s="56"/>
      <c r="EH1509" s="56"/>
      <c r="EI1509" s="56"/>
      <c r="EJ1509" s="56"/>
      <c r="EK1509" s="56"/>
      <c r="EL1509" s="56"/>
      <c r="EM1509" s="56"/>
      <c r="EN1509" s="56"/>
      <c r="EO1509" s="56"/>
      <c r="EP1509" s="56"/>
      <c r="EQ1509" s="56"/>
      <c r="ER1509" s="56"/>
      <c r="ES1509" s="56"/>
      <c r="ET1509" s="56"/>
      <c r="EU1509" s="56"/>
      <c r="EV1509" s="56"/>
      <c r="EW1509" s="56"/>
      <c r="EX1509" s="56"/>
      <c r="EY1509" s="56"/>
      <c r="EZ1509" s="56"/>
      <c r="FA1509" s="56"/>
      <c r="FB1509" s="56"/>
      <c r="FC1509" s="56"/>
      <c r="FD1509" s="56"/>
      <c r="FE1509" s="56"/>
      <c r="FF1509" s="56"/>
      <c r="FG1509" s="56"/>
      <c r="FH1509" s="56"/>
      <c r="FI1509" s="56"/>
      <c r="FJ1509" s="56"/>
      <c r="FK1509" s="56"/>
      <c r="FL1509" s="56"/>
      <c r="FM1509" s="56"/>
      <c r="FN1509" s="56"/>
      <c r="FO1509" s="56"/>
      <c r="FP1509" s="56"/>
      <c r="FQ1509" s="56"/>
      <c r="FR1509" s="56"/>
      <c r="FS1509" s="56"/>
      <c r="FT1509" s="56"/>
      <c r="FU1509" s="56"/>
      <c r="FV1509" s="56"/>
      <c r="FW1509" s="56"/>
      <c r="FX1509" s="56"/>
      <c r="FY1509" s="56"/>
      <c r="FZ1509" s="56"/>
      <c r="GA1509" s="56"/>
      <c r="GB1509" s="56"/>
      <c r="GC1509" s="56"/>
      <c r="GD1509" s="56"/>
      <c r="GE1509" s="56"/>
      <c r="GF1509" s="56"/>
      <c r="GG1509" s="56"/>
      <c r="GH1509" s="56"/>
      <c r="GI1509" s="56"/>
      <c r="GJ1509" s="56"/>
      <c r="GK1509" s="56"/>
      <c r="GL1509" s="56"/>
      <c r="GM1509" s="56"/>
      <c r="GN1509" s="56"/>
      <c r="GO1509" s="56"/>
      <c r="GP1509" s="56"/>
      <c r="GQ1509" s="56"/>
      <c r="GR1509" s="56"/>
      <c r="GS1509" s="56"/>
      <c r="GT1509" s="56"/>
      <c r="GU1509" s="56"/>
      <c r="GV1509" s="56"/>
      <c r="GW1509" s="56"/>
      <c r="GX1509" s="56"/>
      <c r="GY1509" s="56"/>
      <c r="GZ1509" s="56"/>
      <c r="HA1509" s="56"/>
      <c r="HB1509" s="56"/>
      <c r="HC1509" s="56"/>
      <c r="HD1509" s="56"/>
      <c r="HE1509" s="56"/>
      <c r="HF1509" s="56"/>
      <c r="HG1509" s="56"/>
      <c r="HH1509" s="56"/>
      <c r="HI1509" s="56"/>
      <c r="HJ1509" s="56"/>
      <c r="HK1509" s="56"/>
      <c r="HL1509" s="56"/>
      <c r="HM1509" s="56"/>
    </row>
    <row r="1510" spans="2:221" x14ac:dyDescent="0.25">
      <c r="B1510" s="56"/>
      <c r="C1510" s="56"/>
      <c r="D1510" s="56"/>
      <c r="E1510" s="56"/>
      <c r="F1510" s="56"/>
      <c r="G1510" s="56"/>
      <c r="H1510" s="56"/>
      <c r="I1510" s="56"/>
      <c r="J1510" s="56"/>
      <c r="K1510" s="56"/>
      <c r="L1510" s="56"/>
      <c r="M1510" s="56"/>
      <c r="N1510" s="56"/>
      <c r="O1510" s="56"/>
      <c r="P1510" s="56"/>
      <c r="Q1510" s="56"/>
      <c r="R1510" s="56"/>
      <c r="S1510" s="56"/>
      <c r="T1510" s="56"/>
      <c r="U1510" s="56"/>
      <c r="V1510" s="56"/>
      <c r="W1510" s="56"/>
      <c r="X1510" s="56"/>
      <c r="Y1510" s="56"/>
      <c r="Z1510" s="56"/>
      <c r="AA1510" s="56"/>
      <c r="AB1510" s="56"/>
      <c r="AC1510" s="56"/>
      <c r="AD1510" s="56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  <c r="AY1510" s="56"/>
      <c r="AZ1510" s="56"/>
      <c r="BA1510" s="56"/>
      <c r="BB1510" s="56"/>
      <c r="BC1510" s="56"/>
      <c r="BD1510" s="56"/>
      <c r="BE1510" s="56"/>
      <c r="BF1510" s="56"/>
      <c r="BG1510" s="56"/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  <c r="BU1510" s="56"/>
      <c r="BV1510" s="56"/>
      <c r="BW1510" s="56"/>
      <c r="BX1510" s="56"/>
      <c r="BY1510" s="56"/>
      <c r="BZ1510" s="56"/>
      <c r="CA1510" s="56"/>
      <c r="CB1510" s="56"/>
      <c r="CC1510" s="56"/>
      <c r="CD1510" s="56"/>
      <c r="CE1510" s="56"/>
      <c r="CF1510" s="56"/>
      <c r="CG1510" s="56"/>
      <c r="CH1510" s="56"/>
      <c r="CI1510" s="56"/>
      <c r="CJ1510" s="56"/>
      <c r="CK1510" s="56"/>
      <c r="CL1510" s="56"/>
      <c r="CM1510" s="56"/>
      <c r="CN1510" s="56"/>
      <c r="CO1510" s="56"/>
      <c r="CP1510" s="56"/>
      <c r="CQ1510" s="56"/>
      <c r="CR1510" s="56"/>
      <c r="CS1510" s="56"/>
      <c r="CT1510" s="56"/>
      <c r="CU1510" s="56"/>
      <c r="CV1510" s="56"/>
      <c r="CW1510" s="56"/>
      <c r="CX1510" s="56"/>
      <c r="CY1510" s="56"/>
      <c r="CZ1510" s="56"/>
      <c r="DA1510" s="56"/>
      <c r="DB1510" s="56"/>
      <c r="DC1510" s="56"/>
      <c r="DD1510" s="56"/>
      <c r="DE1510" s="56"/>
      <c r="DF1510" s="56"/>
      <c r="DG1510" s="56"/>
      <c r="DH1510" s="56"/>
      <c r="DI1510" s="56"/>
      <c r="DJ1510" s="56"/>
      <c r="DK1510" s="56"/>
      <c r="DL1510" s="56"/>
      <c r="DM1510" s="56"/>
      <c r="DN1510" s="56"/>
      <c r="DO1510" s="56"/>
      <c r="DP1510" s="56"/>
      <c r="DQ1510" s="56"/>
      <c r="DR1510" s="56"/>
      <c r="DS1510" s="56"/>
      <c r="DT1510" s="56"/>
      <c r="DU1510" s="56"/>
      <c r="DV1510" s="56"/>
      <c r="DW1510" s="56"/>
      <c r="DX1510" s="56"/>
      <c r="DY1510" s="56"/>
      <c r="DZ1510" s="56"/>
      <c r="EA1510" s="56"/>
      <c r="EB1510" s="56"/>
      <c r="EC1510" s="56"/>
      <c r="ED1510" s="56"/>
      <c r="EE1510" s="56"/>
      <c r="EF1510" s="56"/>
      <c r="EG1510" s="56"/>
      <c r="EH1510" s="56"/>
      <c r="EI1510" s="56"/>
      <c r="EJ1510" s="56"/>
      <c r="EK1510" s="56"/>
      <c r="EL1510" s="56"/>
      <c r="EM1510" s="56"/>
      <c r="EN1510" s="56"/>
      <c r="EO1510" s="56"/>
      <c r="EP1510" s="56"/>
      <c r="EQ1510" s="56"/>
      <c r="ER1510" s="56"/>
      <c r="ES1510" s="56"/>
      <c r="ET1510" s="56"/>
      <c r="EU1510" s="56"/>
      <c r="EV1510" s="56"/>
      <c r="EW1510" s="56"/>
      <c r="EX1510" s="56"/>
      <c r="EY1510" s="56"/>
      <c r="EZ1510" s="56"/>
      <c r="FA1510" s="56"/>
      <c r="FB1510" s="56"/>
      <c r="FC1510" s="56"/>
      <c r="FD1510" s="56"/>
      <c r="FE1510" s="56"/>
      <c r="FF1510" s="56"/>
      <c r="FG1510" s="56"/>
      <c r="FH1510" s="56"/>
      <c r="FI1510" s="56"/>
      <c r="FJ1510" s="56"/>
      <c r="FK1510" s="56"/>
      <c r="FL1510" s="56"/>
      <c r="FM1510" s="56"/>
      <c r="FN1510" s="56"/>
      <c r="FO1510" s="56"/>
      <c r="FP1510" s="56"/>
      <c r="FQ1510" s="56"/>
      <c r="FR1510" s="56"/>
      <c r="FS1510" s="56"/>
      <c r="FT1510" s="56"/>
      <c r="FU1510" s="56"/>
      <c r="FV1510" s="56"/>
      <c r="FW1510" s="56"/>
      <c r="FX1510" s="56"/>
      <c r="FY1510" s="56"/>
      <c r="FZ1510" s="56"/>
      <c r="GA1510" s="56"/>
      <c r="GB1510" s="56"/>
      <c r="GC1510" s="56"/>
      <c r="GD1510" s="56"/>
      <c r="GE1510" s="56"/>
      <c r="GF1510" s="56"/>
      <c r="GG1510" s="56"/>
      <c r="GH1510" s="56"/>
      <c r="GI1510" s="56"/>
      <c r="GJ1510" s="56"/>
      <c r="GK1510" s="56"/>
      <c r="GL1510" s="56"/>
      <c r="GM1510" s="56"/>
      <c r="GN1510" s="56"/>
      <c r="GO1510" s="56"/>
      <c r="GP1510" s="56"/>
      <c r="GQ1510" s="56"/>
      <c r="GR1510" s="56"/>
      <c r="GS1510" s="56"/>
      <c r="GT1510" s="56"/>
      <c r="GU1510" s="56"/>
      <c r="GV1510" s="56"/>
      <c r="GW1510" s="56"/>
      <c r="GX1510" s="56"/>
      <c r="GY1510" s="56"/>
      <c r="GZ1510" s="56"/>
      <c r="HA1510" s="56"/>
      <c r="HB1510" s="56"/>
      <c r="HC1510" s="56"/>
      <c r="HD1510" s="56"/>
      <c r="HE1510" s="56"/>
      <c r="HF1510" s="56"/>
      <c r="HG1510" s="56"/>
      <c r="HH1510" s="56"/>
      <c r="HI1510" s="56"/>
      <c r="HJ1510" s="56"/>
      <c r="HK1510" s="56"/>
      <c r="HL1510" s="56"/>
      <c r="HM1510" s="56"/>
    </row>
    <row r="1511" spans="2:221" x14ac:dyDescent="0.25">
      <c r="B1511" s="56"/>
      <c r="C1511" s="56"/>
      <c r="D1511" s="56"/>
      <c r="E1511" s="56"/>
      <c r="F1511" s="56"/>
      <c r="G1511" s="56"/>
      <c r="H1511" s="56"/>
      <c r="I1511" s="56"/>
      <c r="J1511" s="56"/>
      <c r="K1511" s="56"/>
      <c r="L1511" s="56"/>
      <c r="M1511" s="56"/>
      <c r="N1511" s="56"/>
      <c r="O1511" s="56"/>
      <c r="P1511" s="56"/>
      <c r="Q1511" s="56"/>
      <c r="R1511" s="56"/>
      <c r="S1511" s="56"/>
      <c r="T1511" s="56"/>
      <c r="U1511" s="56"/>
      <c r="V1511" s="56"/>
      <c r="W1511" s="56"/>
      <c r="X1511" s="56"/>
      <c r="Y1511" s="56"/>
      <c r="Z1511" s="56"/>
      <c r="AA1511" s="56"/>
      <c r="AB1511" s="56"/>
      <c r="AC1511" s="56"/>
      <c r="AD1511" s="56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  <c r="AY1511" s="56"/>
      <c r="AZ1511" s="56"/>
      <c r="BA1511" s="56"/>
      <c r="BB1511" s="56"/>
      <c r="BC1511" s="56"/>
      <c r="BD1511" s="56"/>
      <c r="BE1511" s="56"/>
      <c r="BF1511" s="56"/>
      <c r="BG1511" s="56"/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56"/>
      <c r="BS1511" s="56"/>
      <c r="BT1511" s="56"/>
      <c r="BU1511" s="56"/>
      <c r="BV1511" s="56"/>
      <c r="BW1511" s="56"/>
      <c r="BX1511" s="56"/>
      <c r="BY1511" s="56"/>
      <c r="BZ1511" s="56"/>
      <c r="CA1511" s="56"/>
      <c r="CB1511" s="56"/>
      <c r="CC1511" s="56"/>
      <c r="CD1511" s="56"/>
      <c r="CE1511" s="56"/>
      <c r="CF1511" s="56"/>
      <c r="CG1511" s="56"/>
      <c r="CH1511" s="56"/>
      <c r="CI1511" s="56"/>
      <c r="CJ1511" s="56"/>
      <c r="CK1511" s="56"/>
      <c r="CL1511" s="56"/>
      <c r="CM1511" s="56"/>
      <c r="CN1511" s="56"/>
      <c r="CO1511" s="56"/>
      <c r="CP1511" s="56"/>
      <c r="CQ1511" s="56"/>
      <c r="CR1511" s="56"/>
      <c r="CS1511" s="56"/>
      <c r="CT1511" s="56"/>
      <c r="CU1511" s="56"/>
      <c r="CV1511" s="56"/>
      <c r="CW1511" s="56"/>
      <c r="CX1511" s="56"/>
      <c r="CY1511" s="56"/>
      <c r="CZ1511" s="56"/>
      <c r="DA1511" s="56"/>
      <c r="DB1511" s="56"/>
      <c r="DC1511" s="56"/>
      <c r="DD1511" s="56"/>
      <c r="DE1511" s="56"/>
      <c r="DF1511" s="56"/>
      <c r="DG1511" s="56"/>
      <c r="DH1511" s="56"/>
      <c r="DI1511" s="56"/>
      <c r="DJ1511" s="56"/>
      <c r="DK1511" s="56"/>
      <c r="DL1511" s="56"/>
      <c r="DM1511" s="56"/>
      <c r="DN1511" s="56"/>
      <c r="DO1511" s="56"/>
      <c r="DP1511" s="56"/>
      <c r="DQ1511" s="56"/>
      <c r="DR1511" s="56"/>
      <c r="DS1511" s="56"/>
      <c r="DT1511" s="56"/>
      <c r="DU1511" s="56"/>
      <c r="DV1511" s="56"/>
      <c r="DW1511" s="56"/>
      <c r="DX1511" s="56"/>
      <c r="DY1511" s="56"/>
      <c r="DZ1511" s="56"/>
      <c r="EA1511" s="56"/>
      <c r="EB1511" s="56"/>
      <c r="EC1511" s="56"/>
      <c r="ED1511" s="56"/>
      <c r="EE1511" s="56"/>
      <c r="EF1511" s="56"/>
      <c r="EG1511" s="56"/>
      <c r="EH1511" s="56"/>
      <c r="EI1511" s="56"/>
      <c r="EJ1511" s="56"/>
      <c r="EK1511" s="56"/>
      <c r="EL1511" s="56"/>
      <c r="EM1511" s="56"/>
      <c r="EN1511" s="56"/>
      <c r="EO1511" s="56"/>
      <c r="EP1511" s="56"/>
      <c r="EQ1511" s="56"/>
      <c r="ER1511" s="56"/>
      <c r="ES1511" s="56"/>
      <c r="ET1511" s="56"/>
      <c r="EU1511" s="56"/>
      <c r="EV1511" s="56"/>
      <c r="EW1511" s="56"/>
      <c r="EX1511" s="56"/>
      <c r="EY1511" s="56"/>
      <c r="EZ1511" s="56"/>
      <c r="FA1511" s="56"/>
      <c r="FB1511" s="56"/>
      <c r="FC1511" s="56"/>
      <c r="FD1511" s="56"/>
      <c r="FE1511" s="56"/>
      <c r="FF1511" s="56"/>
      <c r="FG1511" s="56"/>
      <c r="FH1511" s="56"/>
      <c r="FI1511" s="56"/>
      <c r="FJ1511" s="56"/>
      <c r="FK1511" s="56"/>
      <c r="FL1511" s="56"/>
      <c r="FM1511" s="56"/>
      <c r="FN1511" s="56"/>
      <c r="FO1511" s="56"/>
      <c r="FP1511" s="56"/>
      <c r="FQ1511" s="56"/>
      <c r="FR1511" s="56"/>
      <c r="FS1511" s="56"/>
      <c r="FT1511" s="56"/>
      <c r="FU1511" s="56"/>
      <c r="FV1511" s="56"/>
      <c r="FW1511" s="56"/>
      <c r="FX1511" s="56"/>
      <c r="FY1511" s="56"/>
      <c r="FZ1511" s="56"/>
      <c r="GA1511" s="56"/>
      <c r="GB1511" s="56"/>
      <c r="GC1511" s="56"/>
      <c r="GD1511" s="56"/>
      <c r="GE1511" s="56"/>
      <c r="GF1511" s="56"/>
      <c r="GG1511" s="56"/>
      <c r="GH1511" s="56"/>
      <c r="GI1511" s="56"/>
      <c r="GJ1511" s="56"/>
      <c r="GK1511" s="56"/>
      <c r="GL1511" s="56"/>
      <c r="GM1511" s="56"/>
      <c r="GN1511" s="56"/>
      <c r="GO1511" s="56"/>
      <c r="GP1511" s="56"/>
      <c r="GQ1511" s="56"/>
      <c r="GR1511" s="56"/>
      <c r="GS1511" s="56"/>
      <c r="GT1511" s="56"/>
      <c r="GU1511" s="56"/>
      <c r="GV1511" s="56"/>
      <c r="GW1511" s="56"/>
      <c r="GX1511" s="56"/>
      <c r="GY1511" s="56"/>
      <c r="GZ1511" s="56"/>
      <c r="HA1511" s="56"/>
      <c r="HB1511" s="56"/>
      <c r="HC1511" s="56"/>
      <c r="HD1511" s="56"/>
      <c r="HE1511" s="56"/>
      <c r="HF1511" s="56"/>
      <c r="HG1511" s="56"/>
      <c r="HH1511" s="56"/>
      <c r="HI1511" s="56"/>
      <c r="HJ1511" s="56"/>
      <c r="HK1511" s="56"/>
      <c r="HL1511" s="56"/>
      <c r="HM1511" s="56"/>
    </row>
    <row r="1512" spans="2:221" x14ac:dyDescent="0.25">
      <c r="B1512" s="56"/>
      <c r="C1512" s="56"/>
      <c r="D1512" s="56"/>
      <c r="E1512" s="56"/>
      <c r="F1512" s="56"/>
      <c r="G1512" s="56"/>
      <c r="H1512" s="56"/>
      <c r="I1512" s="56"/>
      <c r="J1512" s="56"/>
      <c r="K1512" s="56"/>
      <c r="L1512" s="56"/>
      <c r="M1512" s="56"/>
      <c r="N1512" s="56"/>
      <c r="O1512" s="56"/>
      <c r="P1512" s="56"/>
      <c r="Q1512" s="56"/>
      <c r="R1512" s="56"/>
      <c r="S1512" s="56"/>
      <c r="T1512" s="56"/>
      <c r="U1512" s="56"/>
      <c r="V1512" s="56"/>
      <c r="W1512" s="56"/>
      <c r="X1512" s="56"/>
      <c r="Y1512" s="56"/>
      <c r="Z1512" s="56"/>
      <c r="AA1512" s="56"/>
      <c r="AB1512" s="56"/>
      <c r="AC1512" s="56"/>
      <c r="AD1512" s="56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  <c r="AY1512" s="56"/>
      <c r="AZ1512" s="56"/>
      <c r="BA1512" s="56"/>
      <c r="BB1512" s="56"/>
      <c r="BC1512" s="56"/>
      <c r="BD1512" s="56"/>
      <c r="BE1512" s="56"/>
      <c r="BF1512" s="56"/>
      <c r="BG1512" s="56"/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56"/>
      <c r="BS1512" s="56"/>
      <c r="BT1512" s="56"/>
      <c r="BU1512" s="56"/>
      <c r="BV1512" s="56"/>
      <c r="BW1512" s="56"/>
      <c r="BX1512" s="56"/>
      <c r="BY1512" s="56"/>
      <c r="BZ1512" s="56"/>
      <c r="CA1512" s="56"/>
      <c r="CB1512" s="56"/>
      <c r="CC1512" s="56"/>
      <c r="CD1512" s="56"/>
      <c r="CE1512" s="56"/>
      <c r="CF1512" s="56"/>
      <c r="CG1512" s="56"/>
      <c r="CH1512" s="56"/>
      <c r="CI1512" s="56"/>
      <c r="CJ1512" s="56"/>
      <c r="CK1512" s="56"/>
      <c r="CL1512" s="56"/>
      <c r="CM1512" s="56"/>
      <c r="CN1512" s="56"/>
      <c r="CO1512" s="56"/>
      <c r="CP1512" s="56"/>
      <c r="CQ1512" s="56"/>
      <c r="CR1512" s="56"/>
      <c r="CS1512" s="56"/>
      <c r="CT1512" s="56"/>
      <c r="CU1512" s="56"/>
      <c r="CV1512" s="56"/>
      <c r="CW1512" s="56"/>
      <c r="CX1512" s="56"/>
      <c r="CY1512" s="56"/>
      <c r="CZ1512" s="56"/>
      <c r="DA1512" s="56"/>
      <c r="DB1512" s="56"/>
      <c r="DC1512" s="56"/>
      <c r="DD1512" s="56"/>
      <c r="DE1512" s="56"/>
      <c r="DF1512" s="56"/>
      <c r="DG1512" s="56"/>
      <c r="DH1512" s="56"/>
      <c r="DI1512" s="56"/>
      <c r="DJ1512" s="56"/>
      <c r="DK1512" s="56"/>
      <c r="DL1512" s="56"/>
      <c r="DM1512" s="56"/>
      <c r="DN1512" s="56"/>
      <c r="DO1512" s="56"/>
      <c r="DP1512" s="56"/>
      <c r="DQ1512" s="56"/>
      <c r="DR1512" s="56"/>
      <c r="DS1512" s="56"/>
      <c r="DT1512" s="56"/>
      <c r="DU1512" s="56"/>
      <c r="DV1512" s="56"/>
      <c r="DW1512" s="56"/>
      <c r="DX1512" s="56"/>
      <c r="DY1512" s="56"/>
      <c r="DZ1512" s="56"/>
      <c r="EA1512" s="56"/>
      <c r="EB1512" s="56"/>
      <c r="EC1512" s="56"/>
      <c r="ED1512" s="56"/>
      <c r="EE1512" s="56"/>
      <c r="EF1512" s="56"/>
      <c r="EG1512" s="56"/>
      <c r="EH1512" s="56"/>
      <c r="EI1512" s="56"/>
      <c r="EJ1512" s="56"/>
      <c r="EK1512" s="56"/>
      <c r="EL1512" s="56"/>
      <c r="EM1512" s="56"/>
      <c r="EN1512" s="56"/>
      <c r="EO1512" s="56"/>
      <c r="EP1512" s="56"/>
      <c r="EQ1512" s="56"/>
      <c r="ER1512" s="56"/>
      <c r="ES1512" s="56"/>
      <c r="ET1512" s="56"/>
      <c r="EU1512" s="56"/>
      <c r="EV1512" s="56"/>
      <c r="EW1512" s="56"/>
      <c r="EX1512" s="56"/>
      <c r="EY1512" s="56"/>
      <c r="EZ1512" s="56"/>
      <c r="FA1512" s="56"/>
      <c r="FB1512" s="56"/>
      <c r="FC1512" s="56"/>
      <c r="FD1512" s="56"/>
      <c r="FE1512" s="56"/>
      <c r="FF1512" s="56"/>
      <c r="FG1512" s="56"/>
      <c r="FH1512" s="56"/>
      <c r="FI1512" s="56"/>
      <c r="FJ1512" s="56"/>
      <c r="FK1512" s="56"/>
      <c r="FL1512" s="56"/>
      <c r="FM1512" s="56"/>
      <c r="FN1512" s="56"/>
      <c r="FO1512" s="56"/>
      <c r="FP1512" s="56"/>
      <c r="FQ1512" s="56"/>
      <c r="FR1512" s="56"/>
      <c r="FS1512" s="56"/>
      <c r="FT1512" s="56"/>
      <c r="FU1512" s="56"/>
      <c r="FV1512" s="56"/>
      <c r="FW1512" s="56"/>
      <c r="FX1512" s="56"/>
      <c r="FY1512" s="56"/>
      <c r="FZ1512" s="56"/>
      <c r="GA1512" s="56"/>
      <c r="GB1512" s="56"/>
      <c r="GC1512" s="56"/>
      <c r="GD1512" s="56"/>
      <c r="GE1512" s="56"/>
      <c r="GF1512" s="56"/>
      <c r="GG1512" s="56"/>
      <c r="GH1512" s="56"/>
      <c r="GI1512" s="56"/>
      <c r="GJ1512" s="56"/>
      <c r="GK1512" s="56"/>
      <c r="GL1512" s="56"/>
      <c r="GM1512" s="56"/>
      <c r="GN1512" s="56"/>
      <c r="GO1512" s="56"/>
      <c r="GP1512" s="56"/>
      <c r="GQ1512" s="56"/>
      <c r="GR1512" s="56"/>
      <c r="GS1512" s="56"/>
      <c r="GT1512" s="56"/>
      <c r="GU1512" s="56"/>
      <c r="GV1512" s="56"/>
      <c r="GW1512" s="56"/>
      <c r="GX1512" s="56"/>
      <c r="GY1512" s="56"/>
      <c r="GZ1512" s="56"/>
      <c r="HA1512" s="56"/>
      <c r="HB1512" s="56"/>
      <c r="HC1512" s="56"/>
      <c r="HD1512" s="56"/>
      <c r="HE1512" s="56"/>
      <c r="HF1512" s="56"/>
      <c r="HG1512" s="56"/>
      <c r="HH1512" s="56"/>
      <c r="HI1512" s="56"/>
      <c r="HJ1512" s="56"/>
      <c r="HK1512" s="56"/>
      <c r="HL1512" s="56"/>
      <c r="HM1512" s="56"/>
    </row>
    <row r="1513" spans="2:221" x14ac:dyDescent="0.25">
      <c r="B1513" s="56"/>
      <c r="C1513" s="56"/>
      <c r="D1513" s="56"/>
      <c r="E1513" s="56"/>
      <c r="F1513" s="56"/>
      <c r="G1513" s="56"/>
      <c r="H1513" s="56"/>
      <c r="I1513" s="56"/>
      <c r="J1513" s="56"/>
      <c r="K1513" s="56"/>
      <c r="L1513" s="56"/>
      <c r="M1513" s="56"/>
      <c r="N1513" s="56"/>
      <c r="O1513" s="56"/>
      <c r="P1513" s="56"/>
      <c r="Q1513" s="56"/>
      <c r="R1513" s="56"/>
      <c r="S1513" s="56"/>
      <c r="T1513" s="56"/>
      <c r="U1513" s="56"/>
      <c r="V1513" s="56"/>
      <c r="W1513" s="56"/>
      <c r="X1513" s="56"/>
      <c r="Y1513" s="56"/>
      <c r="Z1513" s="56"/>
      <c r="AA1513" s="56"/>
      <c r="AB1513" s="56"/>
      <c r="AC1513" s="56"/>
      <c r="AD1513" s="56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  <c r="AY1513" s="56"/>
      <c r="AZ1513" s="56"/>
      <c r="BA1513" s="56"/>
      <c r="BB1513" s="56"/>
      <c r="BC1513" s="56"/>
      <c r="BD1513" s="56"/>
      <c r="BE1513" s="56"/>
      <c r="BF1513" s="56"/>
      <c r="BG1513" s="56"/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  <c r="BU1513" s="56"/>
      <c r="BV1513" s="56"/>
      <c r="BW1513" s="56"/>
      <c r="BX1513" s="56"/>
      <c r="BY1513" s="56"/>
      <c r="BZ1513" s="56"/>
      <c r="CA1513" s="56"/>
      <c r="CB1513" s="56"/>
      <c r="CC1513" s="56"/>
      <c r="CD1513" s="56"/>
      <c r="CE1513" s="56"/>
      <c r="CF1513" s="56"/>
      <c r="CG1513" s="56"/>
      <c r="CH1513" s="56"/>
      <c r="CI1513" s="56"/>
      <c r="CJ1513" s="56"/>
      <c r="CK1513" s="56"/>
      <c r="CL1513" s="56"/>
      <c r="CM1513" s="56"/>
      <c r="CN1513" s="56"/>
      <c r="CO1513" s="56"/>
      <c r="CP1513" s="56"/>
      <c r="CQ1513" s="56"/>
      <c r="CR1513" s="56"/>
      <c r="CS1513" s="56"/>
      <c r="CT1513" s="56"/>
      <c r="CU1513" s="56"/>
      <c r="CV1513" s="56"/>
      <c r="CW1513" s="56"/>
      <c r="CX1513" s="56"/>
      <c r="CY1513" s="56"/>
      <c r="CZ1513" s="56"/>
      <c r="DA1513" s="56"/>
      <c r="DB1513" s="56"/>
      <c r="DC1513" s="56"/>
      <c r="DD1513" s="56"/>
      <c r="DE1513" s="56"/>
      <c r="DF1513" s="56"/>
      <c r="DG1513" s="56"/>
      <c r="DH1513" s="56"/>
      <c r="DI1513" s="56"/>
      <c r="DJ1513" s="56"/>
      <c r="DK1513" s="56"/>
      <c r="DL1513" s="56"/>
      <c r="DM1513" s="56"/>
      <c r="DN1513" s="56"/>
      <c r="DO1513" s="56"/>
      <c r="DP1513" s="56"/>
      <c r="DQ1513" s="56"/>
      <c r="DR1513" s="56"/>
      <c r="DS1513" s="56"/>
      <c r="DT1513" s="56"/>
      <c r="DU1513" s="56"/>
      <c r="DV1513" s="56"/>
      <c r="DW1513" s="56"/>
      <c r="DX1513" s="56"/>
      <c r="DY1513" s="56"/>
      <c r="DZ1513" s="56"/>
      <c r="EA1513" s="56"/>
      <c r="EB1513" s="56"/>
      <c r="EC1513" s="56"/>
      <c r="ED1513" s="56"/>
      <c r="EE1513" s="56"/>
      <c r="EF1513" s="56"/>
      <c r="EG1513" s="56"/>
      <c r="EH1513" s="56"/>
      <c r="EI1513" s="56"/>
      <c r="EJ1513" s="56"/>
      <c r="EK1513" s="56"/>
      <c r="EL1513" s="56"/>
      <c r="EM1513" s="56"/>
      <c r="EN1513" s="56"/>
      <c r="EO1513" s="56"/>
      <c r="EP1513" s="56"/>
      <c r="EQ1513" s="56"/>
      <c r="ER1513" s="56"/>
      <c r="ES1513" s="56"/>
      <c r="ET1513" s="56"/>
      <c r="EU1513" s="56"/>
      <c r="EV1513" s="56"/>
      <c r="EW1513" s="56"/>
      <c r="EX1513" s="56"/>
      <c r="EY1513" s="56"/>
      <c r="EZ1513" s="56"/>
      <c r="FA1513" s="56"/>
      <c r="FB1513" s="56"/>
      <c r="FC1513" s="56"/>
      <c r="FD1513" s="56"/>
      <c r="FE1513" s="56"/>
      <c r="FF1513" s="56"/>
      <c r="FG1513" s="56"/>
      <c r="FH1513" s="56"/>
      <c r="FI1513" s="56"/>
      <c r="FJ1513" s="56"/>
      <c r="FK1513" s="56"/>
      <c r="FL1513" s="56"/>
      <c r="FM1513" s="56"/>
      <c r="FN1513" s="56"/>
      <c r="FO1513" s="56"/>
      <c r="FP1513" s="56"/>
      <c r="FQ1513" s="56"/>
      <c r="FR1513" s="56"/>
      <c r="FS1513" s="56"/>
      <c r="FT1513" s="56"/>
      <c r="FU1513" s="56"/>
      <c r="FV1513" s="56"/>
      <c r="FW1513" s="56"/>
      <c r="FX1513" s="56"/>
      <c r="FY1513" s="56"/>
      <c r="FZ1513" s="56"/>
      <c r="GA1513" s="56"/>
      <c r="GB1513" s="56"/>
      <c r="GC1513" s="56"/>
      <c r="GD1513" s="56"/>
      <c r="GE1513" s="56"/>
      <c r="GF1513" s="56"/>
      <c r="GG1513" s="56"/>
      <c r="GH1513" s="56"/>
      <c r="GI1513" s="56"/>
      <c r="GJ1513" s="56"/>
      <c r="GK1513" s="56"/>
      <c r="GL1513" s="56"/>
      <c r="GM1513" s="56"/>
      <c r="GN1513" s="56"/>
      <c r="GO1513" s="56"/>
      <c r="GP1513" s="56"/>
      <c r="GQ1513" s="56"/>
      <c r="GR1513" s="56"/>
      <c r="GS1513" s="56"/>
      <c r="GT1513" s="56"/>
      <c r="GU1513" s="56"/>
      <c r="GV1513" s="56"/>
      <c r="GW1513" s="56"/>
      <c r="GX1513" s="56"/>
      <c r="GY1513" s="56"/>
      <c r="GZ1513" s="56"/>
      <c r="HA1513" s="56"/>
      <c r="HB1513" s="56"/>
      <c r="HC1513" s="56"/>
      <c r="HD1513" s="56"/>
      <c r="HE1513" s="56"/>
      <c r="HF1513" s="56"/>
      <c r="HG1513" s="56"/>
      <c r="HH1513" s="56"/>
      <c r="HI1513" s="56"/>
      <c r="HJ1513" s="56"/>
      <c r="HK1513" s="56"/>
      <c r="HL1513" s="56"/>
      <c r="HM1513" s="56"/>
    </row>
    <row r="1514" spans="2:221" x14ac:dyDescent="0.25">
      <c r="B1514" s="56"/>
      <c r="C1514" s="56"/>
      <c r="D1514" s="56"/>
      <c r="E1514" s="56"/>
      <c r="F1514" s="56"/>
      <c r="G1514" s="56"/>
      <c r="H1514" s="56"/>
      <c r="I1514" s="56"/>
      <c r="J1514" s="56"/>
      <c r="K1514" s="56"/>
      <c r="L1514" s="56"/>
      <c r="M1514" s="56"/>
      <c r="N1514" s="56"/>
      <c r="O1514" s="56"/>
      <c r="P1514" s="56"/>
      <c r="Q1514" s="56"/>
      <c r="R1514" s="56"/>
      <c r="S1514" s="56"/>
      <c r="T1514" s="56"/>
      <c r="U1514" s="56"/>
      <c r="V1514" s="56"/>
      <c r="W1514" s="56"/>
      <c r="X1514" s="56"/>
      <c r="Y1514" s="56"/>
      <c r="Z1514" s="56"/>
      <c r="AA1514" s="56"/>
      <c r="AB1514" s="56"/>
      <c r="AC1514" s="56"/>
      <c r="AD1514" s="56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  <c r="AY1514" s="56"/>
      <c r="AZ1514" s="56"/>
      <c r="BA1514" s="56"/>
      <c r="BB1514" s="56"/>
      <c r="BC1514" s="56"/>
      <c r="BD1514" s="56"/>
      <c r="BE1514" s="56"/>
      <c r="BF1514" s="56"/>
      <c r="BG1514" s="56"/>
      <c r="BH1514" s="56"/>
      <c r="BI1514" s="56"/>
      <c r="BJ1514" s="56"/>
      <c r="BK1514" s="56"/>
      <c r="BL1514" s="56"/>
      <c r="BM1514" s="56"/>
      <c r="BN1514" s="56"/>
      <c r="BO1514" s="56"/>
      <c r="BP1514" s="56"/>
      <c r="BQ1514" s="56"/>
      <c r="BR1514" s="56"/>
      <c r="BS1514" s="56"/>
      <c r="BT1514" s="56"/>
      <c r="BU1514" s="56"/>
      <c r="BV1514" s="56"/>
      <c r="BW1514" s="56"/>
      <c r="BX1514" s="56"/>
      <c r="BY1514" s="56"/>
      <c r="BZ1514" s="56"/>
      <c r="CA1514" s="56"/>
      <c r="CB1514" s="56"/>
      <c r="CC1514" s="56"/>
      <c r="CD1514" s="56"/>
      <c r="CE1514" s="56"/>
      <c r="CF1514" s="56"/>
      <c r="CG1514" s="56"/>
      <c r="CH1514" s="56"/>
      <c r="CI1514" s="56"/>
      <c r="CJ1514" s="56"/>
      <c r="CK1514" s="56"/>
      <c r="CL1514" s="56"/>
      <c r="CM1514" s="56"/>
      <c r="CN1514" s="56"/>
      <c r="CO1514" s="56"/>
      <c r="CP1514" s="56"/>
      <c r="CQ1514" s="56"/>
      <c r="CR1514" s="56"/>
      <c r="CS1514" s="56"/>
      <c r="CT1514" s="56"/>
      <c r="CU1514" s="56"/>
      <c r="CV1514" s="56"/>
      <c r="CW1514" s="56"/>
      <c r="CX1514" s="56"/>
      <c r="CY1514" s="56"/>
      <c r="CZ1514" s="56"/>
      <c r="DA1514" s="56"/>
      <c r="DB1514" s="56"/>
      <c r="DC1514" s="56"/>
      <c r="DD1514" s="56"/>
      <c r="DE1514" s="56"/>
      <c r="DF1514" s="56"/>
      <c r="DG1514" s="56"/>
      <c r="DH1514" s="56"/>
      <c r="DI1514" s="56"/>
      <c r="DJ1514" s="56"/>
      <c r="DK1514" s="56"/>
      <c r="DL1514" s="56"/>
      <c r="DM1514" s="56"/>
      <c r="DN1514" s="56"/>
      <c r="DO1514" s="56"/>
      <c r="DP1514" s="56"/>
      <c r="DQ1514" s="56"/>
      <c r="DR1514" s="56"/>
      <c r="DS1514" s="56"/>
      <c r="DT1514" s="56"/>
      <c r="DU1514" s="56"/>
      <c r="DV1514" s="56"/>
      <c r="DW1514" s="56"/>
      <c r="DX1514" s="56"/>
      <c r="DY1514" s="56"/>
      <c r="DZ1514" s="56"/>
      <c r="EA1514" s="56"/>
      <c r="EB1514" s="56"/>
      <c r="EC1514" s="56"/>
      <c r="ED1514" s="56"/>
      <c r="EE1514" s="56"/>
      <c r="EF1514" s="56"/>
      <c r="EG1514" s="56"/>
      <c r="EH1514" s="56"/>
      <c r="EI1514" s="56"/>
      <c r="EJ1514" s="56"/>
      <c r="EK1514" s="56"/>
      <c r="EL1514" s="56"/>
      <c r="EM1514" s="56"/>
      <c r="EN1514" s="56"/>
      <c r="EO1514" s="56"/>
      <c r="EP1514" s="56"/>
      <c r="EQ1514" s="56"/>
      <c r="ER1514" s="56"/>
      <c r="ES1514" s="56"/>
      <c r="ET1514" s="56"/>
      <c r="EU1514" s="56"/>
      <c r="EV1514" s="56"/>
      <c r="EW1514" s="56"/>
      <c r="EX1514" s="56"/>
      <c r="EY1514" s="56"/>
      <c r="EZ1514" s="56"/>
      <c r="FA1514" s="56"/>
      <c r="FB1514" s="56"/>
      <c r="FC1514" s="56"/>
      <c r="FD1514" s="56"/>
      <c r="FE1514" s="56"/>
      <c r="FF1514" s="56"/>
      <c r="FG1514" s="56"/>
      <c r="FH1514" s="56"/>
      <c r="FI1514" s="56"/>
      <c r="FJ1514" s="56"/>
      <c r="FK1514" s="56"/>
      <c r="FL1514" s="56"/>
      <c r="FM1514" s="56"/>
      <c r="FN1514" s="56"/>
      <c r="FO1514" s="56"/>
      <c r="FP1514" s="56"/>
      <c r="FQ1514" s="56"/>
      <c r="FR1514" s="56"/>
      <c r="FS1514" s="56"/>
      <c r="FT1514" s="56"/>
      <c r="FU1514" s="56"/>
      <c r="FV1514" s="56"/>
      <c r="FW1514" s="56"/>
      <c r="FX1514" s="56"/>
      <c r="FY1514" s="56"/>
      <c r="FZ1514" s="56"/>
      <c r="GA1514" s="56"/>
      <c r="GB1514" s="56"/>
      <c r="GC1514" s="56"/>
      <c r="GD1514" s="56"/>
      <c r="GE1514" s="56"/>
      <c r="GF1514" s="56"/>
      <c r="GG1514" s="56"/>
      <c r="GH1514" s="56"/>
      <c r="GI1514" s="56"/>
      <c r="GJ1514" s="56"/>
      <c r="GK1514" s="56"/>
      <c r="GL1514" s="56"/>
      <c r="GM1514" s="56"/>
      <c r="GN1514" s="56"/>
      <c r="GO1514" s="56"/>
      <c r="GP1514" s="56"/>
      <c r="GQ1514" s="56"/>
      <c r="GR1514" s="56"/>
      <c r="GS1514" s="56"/>
      <c r="GT1514" s="56"/>
      <c r="GU1514" s="56"/>
      <c r="GV1514" s="56"/>
      <c r="GW1514" s="56"/>
      <c r="GX1514" s="56"/>
      <c r="GY1514" s="56"/>
      <c r="GZ1514" s="56"/>
      <c r="HA1514" s="56"/>
      <c r="HB1514" s="56"/>
      <c r="HC1514" s="56"/>
      <c r="HD1514" s="56"/>
      <c r="HE1514" s="56"/>
      <c r="HF1514" s="56"/>
      <c r="HG1514" s="56"/>
      <c r="HH1514" s="56"/>
      <c r="HI1514" s="56"/>
      <c r="HJ1514" s="56"/>
      <c r="HK1514" s="56"/>
      <c r="HL1514" s="56"/>
      <c r="HM1514" s="56"/>
    </row>
    <row r="1515" spans="2:221" x14ac:dyDescent="0.25">
      <c r="B1515" s="56"/>
      <c r="C1515" s="56"/>
      <c r="D1515" s="56"/>
      <c r="E1515" s="56"/>
      <c r="F1515" s="56"/>
      <c r="G1515" s="56"/>
      <c r="H1515" s="56"/>
      <c r="I1515" s="56"/>
      <c r="J1515" s="56"/>
      <c r="K1515" s="56"/>
      <c r="L1515" s="56"/>
      <c r="M1515" s="56"/>
      <c r="N1515" s="56"/>
      <c r="O1515" s="56"/>
      <c r="P1515" s="56"/>
      <c r="Q1515" s="56"/>
      <c r="R1515" s="56"/>
      <c r="S1515" s="56"/>
      <c r="T1515" s="56"/>
      <c r="U1515" s="56"/>
      <c r="V1515" s="56"/>
      <c r="W1515" s="56"/>
      <c r="X1515" s="56"/>
      <c r="Y1515" s="56"/>
      <c r="Z1515" s="56"/>
      <c r="AA1515" s="56"/>
      <c r="AB1515" s="56"/>
      <c r="AC1515" s="56"/>
      <c r="AD1515" s="56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  <c r="AY1515" s="56"/>
      <c r="AZ1515" s="56"/>
      <c r="BA1515" s="56"/>
      <c r="BB1515" s="56"/>
      <c r="BC1515" s="56"/>
      <c r="BD1515" s="56"/>
      <c r="BE1515" s="56"/>
      <c r="BF1515" s="56"/>
      <c r="BG1515" s="56"/>
      <c r="BH1515" s="56"/>
      <c r="BI1515" s="56"/>
      <c r="BJ1515" s="56"/>
      <c r="BK1515" s="56"/>
      <c r="BL1515" s="56"/>
      <c r="BM1515" s="56"/>
      <c r="BN1515" s="56"/>
      <c r="BO1515" s="56"/>
      <c r="BP1515" s="56"/>
      <c r="BQ1515" s="56"/>
      <c r="BR1515" s="56"/>
      <c r="BS1515" s="56"/>
      <c r="BT1515" s="56"/>
      <c r="BU1515" s="56"/>
      <c r="BV1515" s="56"/>
      <c r="BW1515" s="56"/>
      <c r="BX1515" s="56"/>
      <c r="BY1515" s="56"/>
      <c r="BZ1515" s="56"/>
      <c r="CA1515" s="56"/>
      <c r="CB1515" s="56"/>
      <c r="CC1515" s="56"/>
      <c r="CD1515" s="56"/>
      <c r="CE1515" s="56"/>
      <c r="CF1515" s="56"/>
      <c r="CG1515" s="56"/>
      <c r="CH1515" s="56"/>
      <c r="CI1515" s="56"/>
      <c r="CJ1515" s="56"/>
      <c r="CK1515" s="56"/>
      <c r="CL1515" s="56"/>
      <c r="CM1515" s="56"/>
      <c r="CN1515" s="56"/>
      <c r="CO1515" s="56"/>
      <c r="CP1515" s="56"/>
      <c r="CQ1515" s="56"/>
      <c r="CR1515" s="56"/>
      <c r="CS1515" s="56"/>
      <c r="CT1515" s="56"/>
      <c r="CU1515" s="56"/>
      <c r="CV1515" s="56"/>
      <c r="CW1515" s="56"/>
      <c r="CX1515" s="56"/>
      <c r="CY1515" s="56"/>
      <c r="CZ1515" s="56"/>
      <c r="DA1515" s="56"/>
      <c r="DB1515" s="56"/>
      <c r="DC1515" s="56"/>
      <c r="DD1515" s="56"/>
      <c r="DE1515" s="56"/>
      <c r="DF1515" s="56"/>
      <c r="DG1515" s="56"/>
      <c r="DH1515" s="56"/>
      <c r="DI1515" s="56"/>
      <c r="DJ1515" s="56"/>
      <c r="DK1515" s="56"/>
      <c r="DL1515" s="56"/>
      <c r="DM1515" s="56"/>
      <c r="DN1515" s="56"/>
      <c r="DO1515" s="56"/>
      <c r="DP1515" s="56"/>
      <c r="DQ1515" s="56"/>
      <c r="DR1515" s="56"/>
      <c r="DS1515" s="56"/>
      <c r="DT1515" s="56"/>
      <c r="DU1515" s="56"/>
      <c r="DV1515" s="56"/>
      <c r="DW1515" s="56"/>
      <c r="DX1515" s="56"/>
      <c r="DY1515" s="56"/>
      <c r="DZ1515" s="56"/>
      <c r="EA1515" s="56"/>
      <c r="EB1515" s="56"/>
      <c r="EC1515" s="56"/>
      <c r="ED1515" s="56"/>
      <c r="EE1515" s="56"/>
      <c r="EF1515" s="56"/>
      <c r="EG1515" s="56"/>
      <c r="EH1515" s="56"/>
      <c r="EI1515" s="56"/>
      <c r="EJ1515" s="56"/>
      <c r="EK1515" s="56"/>
      <c r="EL1515" s="56"/>
      <c r="EM1515" s="56"/>
      <c r="EN1515" s="56"/>
      <c r="EO1515" s="56"/>
      <c r="EP1515" s="56"/>
      <c r="EQ1515" s="56"/>
      <c r="ER1515" s="56"/>
      <c r="ES1515" s="56"/>
      <c r="ET1515" s="56"/>
      <c r="EU1515" s="56"/>
      <c r="EV1515" s="56"/>
      <c r="EW1515" s="56"/>
      <c r="EX1515" s="56"/>
      <c r="EY1515" s="56"/>
      <c r="EZ1515" s="56"/>
      <c r="FA1515" s="56"/>
      <c r="FB1515" s="56"/>
      <c r="FC1515" s="56"/>
      <c r="FD1515" s="56"/>
      <c r="FE1515" s="56"/>
      <c r="FF1515" s="56"/>
      <c r="FG1515" s="56"/>
      <c r="FH1515" s="56"/>
      <c r="FI1515" s="56"/>
      <c r="FJ1515" s="56"/>
      <c r="FK1515" s="56"/>
      <c r="FL1515" s="56"/>
      <c r="FM1515" s="56"/>
      <c r="FN1515" s="56"/>
      <c r="FO1515" s="56"/>
      <c r="FP1515" s="56"/>
      <c r="FQ1515" s="56"/>
      <c r="FR1515" s="56"/>
      <c r="FS1515" s="56"/>
      <c r="FT1515" s="56"/>
      <c r="FU1515" s="56"/>
      <c r="FV1515" s="56"/>
      <c r="FW1515" s="56"/>
      <c r="FX1515" s="56"/>
      <c r="FY1515" s="56"/>
      <c r="FZ1515" s="56"/>
      <c r="GA1515" s="56"/>
      <c r="GB1515" s="56"/>
      <c r="GC1515" s="56"/>
      <c r="GD1515" s="56"/>
      <c r="GE1515" s="56"/>
      <c r="GF1515" s="56"/>
      <c r="GG1515" s="56"/>
      <c r="GH1515" s="56"/>
      <c r="GI1515" s="56"/>
      <c r="GJ1515" s="56"/>
      <c r="GK1515" s="56"/>
      <c r="GL1515" s="56"/>
      <c r="GM1515" s="56"/>
      <c r="GN1515" s="56"/>
      <c r="GO1515" s="56"/>
      <c r="GP1515" s="56"/>
      <c r="GQ1515" s="56"/>
      <c r="GR1515" s="56"/>
      <c r="GS1515" s="56"/>
      <c r="GT1515" s="56"/>
      <c r="GU1515" s="56"/>
      <c r="GV1515" s="56"/>
      <c r="GW1515" s="56"/>
      <c r="GX1515" s="56"/>
      <c r="GY1515" s="56"/>
      <c r="GZ1515" s="56"/>
      <c r="HA1515" s="56"/>
      <c r="HB1515" s="56"/>
      <c r="HC1515" s="56"/>
      <c r="HD1515" s="56"/>
      <c r="HE1515" s="56"/>
      <c r="HF1515" s="56"/>
      <c r="HG1515" s="56"/>
      <c r="HH1515" s="56"/>
      <c r="HI1515" s="56"/>
      <c r="HJ1515" s="56"/>
      <c r="HK1515" s="56"/>
      <c r="HL1515" s="56"/>
      <c r="HM1515" s="56"/>
    </row>
    <row r="1516" spans="2:221" x14ac:dyDescent="0.25">
      <c r="B1516" s="56"/>
      <c r="C1516" s="56"/>
      <c r="D1516" s="56"/>
      <c r="E1516" s="56"/>
      <c r="F1516" s="56"/>
      <c r="G1516" s="56"/>
      <c r="H1516" s="56"/>
      <c r="I1516" s="56"/>
      <c r="J1516" s="56"/>
      <c r="K1516" s="56"/>
      <c r="L1516" s="56"/>
      <c r="M1516" s="56"/>
      <c r="N1516" s="56"/>
      <c r="O1516" s="56"/>
      <c r="P1516" s="56"/>
      <c r="Q1516" s="56"/>
      <c r="R1516" s="56"/>
      <c r="S1516" s="56"/>
      <c r="T1516" s="56"/>
      <c r="U1516" s="56"/>
      <c r="V1516" s="56"/>
      <c r="W1516" s="56"/>
      <c r="X1516" s="56"/>
      <c r="Y1516" s="56"/>
      <c r="Z1516" s="56"/>
      <c r="AA1516" s="56"/>
      <c r="AB1516" s="56"/>
      <c r="AC1516" s="56"/>
      <c r="AD1516" s="56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  <c r="AY1516" s="56"/>
      <c r="AZ1516" s="56"/>
      <c r="BA1516" s="56"/>
      <c r="BB1516" s="56"/>
      <c r="BC1516" s="56"/>
      <c r="BD1516" s="56"/>
      <c r="BE1516" s="56"/>
      <c r="BF1516" s="56"/>
      <c r="BG1516" s="56"/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56"/>
      <c r="BS1516" s="56"/>
      <c r="BT1516" s="56"/>
      <c r="BU1516" s="56"/>
      <c r="BV1516" s="56"/>
      <c r="BW1516" s="56"/>
      <c r="BX1516" s="56"/>
      <c r="BY1516" s="56"/>
      <c r="BZ1516" s="56"/>
      <c r="CA1516" s="56"/>
      <c r="CB1516" s="56"/>
      <c r="CC1516" s="56"/>
      <c r="CD1516" s="56"/>
      <c r="CE1516" s="56"/>
      <c r="CF1516" s="56"/>
      <c r="CG1516" s="56"/>
      <c r="CH1516" s="56"/>
      <c r="CI1516" s="56"/>
      <c r="CJ1516" s="56"/>
      <c r="CK1516" s="56"/>
      <c r="CL1516" s="56"/>
      <c r="CM1516" s="56"/>
      <c r="CN1516" s="56"/>
      <c r="CO1516" s="56"/>
      <c r="CP1516" s="56"/>
      <c r="CQ1516" s="56"/>
      <c r="CR1516" s="56"/>
      <c r="CS1516" s="56"/>
      <c r="CT1516" s="56"/>
      <c r="CU1516" s="56"/>
      <c r="CV1516" s="56"/>
      <c r="CW1516" s="56"/>
      <c r="CX1516" s="56"/>
      <c r="CY1516" s="56"/>
      <c r="CZ1516" s="56"/>
      <c r="DA1516" s="56"/>
      <c r="DB1516" s="56"/>
      <c r="DC1516" s="56"/>
      <c r="DD1516" s="56"/>
      <c r="DE1516" s="56"/>
      <c r="DF1516" s="56"/>
      <c r="DG1516" s="56"/>
      <c r="DH1516" s="56"/>
      <c r="DI1516" s="56"/>
      <c r="DJ1516" s="56"/>
      <c r="DK1516" s="56"/>
      <c r="DL1516" s="56"/>
      <c r="DM1516" s="56"/>
      <c r="DN1516" s="56"/>
      <c r="DO1516" s="56"/>
      <c r="DP1516" s="56"/>
      <c r="DQ1516" s="56"/>
      <c r="DR1516" s="56"/>
      <c r="DS1516" s="56"/>
      <c r="DT1516" s="56"/>
      <c r="DU1516" s="56"/>
      <c r="DV1516" s="56"/>
      <c r="DW1516" s="56"/>
      <c r="DX1516" s="56"/>
      <c r="DY1516" s="56"/>
      <c r="DZ1516" s="56"/>
      <c r="EA1516" s="56"/>
      <c r="EB1516" s="56"/>
      <c r="EC1516" s="56"/>
      <c r="ED1516" s="56"/>
      <c r="EE1516" s="56"/>
      <c r="EF1516" s="56"/>
      <c r="EG1516" s="56"/>
      <c r="EH1516" s="56"/>
      <c r="EI1516" s="56"/>
      <c r="EJ1516" s="56"/>
      <c r="EK1516" s="56"/>
      <c r="EL1516" s="56"/>
      <c r="EM1516" s="56"/>
      <c r="EN1516" s="56"/>
      <c r="EO1516" s="56"/>
      <c r="EP1516" s="56"/>
      <c r="EQ1516" s="56"/>
      <c r="ER1516" s="56"/>
      <c r="ES1516" s="56"/>
      <c r="ET1516" s="56"/>
      <c r="EU1516" s="56"/>
      <c r="EV1516" s="56"/>
      <c r="EW1516" s="56"/>
      <c r="EX1516" s="56"/>
      <c r="EY1516" s="56"/>
      <c r="EZ1516" s="56"/>
      <c r="FA1516" s="56"/>
      <c r="FB1516" s="56"/>
      <c r="FC1516" s="56"/>
      <c r="FD1516" s="56"/>
      <c r="FE1516" s="56"/>
      <c r="FF1516" s="56"/>
      <c r="FG1516" s="56"/>
      <c r="FH1516" s="56"/>
      <c r="FI1516" s="56"/>
      <c r="FJ1516" s="56"/>
      <c r="FK1516" s="56"/>
      <c r="FL1516" s="56"/>
      <c r="FM1516" s="56"/>
      <c r="FN1516" s="56"/>
      <c r="FO1516" s="56"/>
      <c r="FP1516" s="56"/>
      <c r="FQ1516" s="56"/>
      <c r="FR1516" s="56"/>
      <c r="FS1516" s="56"/>
      <c r="FT1516" s="56"/>
      <c r="FU1516" s="56"/>
      <c r="FV1516" s="56"/>
      <c r="FW1516" s="56"/>
      <c r="FX1516" s="56"/>
      <c r="FY1516" s="56"/>
      <c r="FZ1516" s="56"/>
      <c r="GA1516" s="56"/>
      <c r="GB1516" s="56"/>
      <c r="GC1516" s="56"/>
      <c r="GD1516" s="56"/>
      <c r="GE1516" s="56"/>
      <c r="GF1516" s="56"/>
      <c r="GG1516" s="56"/>
      <c r="GH1516" s="56"/>
      <c r="GI1516" s="56"/>
      <c r="GJ1516" s="56"/>
      <c r="GK1516" s="56"/>
      <c r="GL1516" s="56"/>
      <c r="GM1516" s="56"/>
      <c r="GN1516" s="56"/>
      <c r="GO1516" s="56"/>
      <c r="GP1516" s="56"/>
      <c r="GQ1516" s="56"/>
      <c r="GR1516" s="56"/>
      <c r="GS1516" s="56"/>
      <c r="GT1516" s="56"/>
      <c r="GU1516" s="56"/>
      <c r="GV1516" s="56"/>
      <c r="GW1516" s="56"/>
      <c r="GX1516" s="56"/>
      <c r="GY1516" s="56"/>
      <c r="GZ1516" s="56"/>
      <c r="HA1516" s="56"/>
      <c r="HB1516" s="56"/>
      <c r="HC1516" s="56"/>
      <c r="HD1516" s="56"/>
      <c r="HE1516" s="56"/>
      <c r="HF1516" s="56"/>
      <c r="HG1516" s="56"/>
      <c r="HH1516" s="56"/>
      <c r="HI1516" s="56"/>
      <c r="HJ1516" s="56"/>
      <c r="HK1516" s="56"/>
      <c r="HL1516" s="56"/>
      <c r="HM1516" s="56"/>
    </row>
    <row r="1517" spans="2:221" x14ac:dyDescent="0.25">
      <c r="B1517" s="56"/>
      <c r="C1517" s="56"/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  <c r="O1517" s="56"/>
      <c r="P1517" s="56"/>
      <c r="Q1517" s="56"/>
      <c r="R1517" s="56"/>
      <c r="S1517" s="56"/>
      <c r="T1517" s="56"/>
      <c r="U1517" s="56"/>
      <c r="V1517" s="56"/>
      <c r="W1517" s="56"/>
      <c r="X1517" s="56"/>
      <c r="Y1517" s="56"/>
      <c r="Z1517" s="56"/>
      <c r="AA1517" s="56"/>
      <c r="AB1517" s="56"/>
      <c r="AC1517" s="56"/>
      <c r="AD1517" s="56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  <c r="AY1517" s="56"/>
      <c r="AZ1517" s="56"/>
      <c r="BA1517" s="56"/>
      <c r="BB1517" s="56"/>
      <c r="BC1517" s="56"/>
      <c r="BD1517" s="56"/>
      <c r="BE1517" s="56"/>
      <c r="BF1517" s="56"/>
      <c r="BG1517" s="56"/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56"/>
      <c r="BS1517" s="56"/>
      <c r="BT1517" s="56"/>
      <c r="BU1517" s="56"/>
      <c r="BV1517" s="56"/>
      <c r="BW1517" s="56"/>
      <c r="BX1517" s="56"/>
      <c r="BY1517" s="56"/>
      <c r="BZ1517" s="56"/>
      <c r="CA1517" s="56"/>
      <c r="CB1517" s="56"/>
      <c r="CC1517" s="56"/>
      <c r="CD1517" s="56"/>
      <c r="CE1517" s="56"/>
      <c r="CF1517" s="56"/>
      <c r="CG1517" s="56"/>
      <c r="CH1517" s="56"/>
      <c r="CI1517" s="56"/>
      <c r="CJ1517" s="56"/>
      <c r="CK1517" s="56"/>
      <c r="CL1517" s="56"/>
      <c r="CM1517" s="56"/>
      <c r="CN1517" s="56"/>
      <c r="CO1517" s="56"/>
      <c r="CP1517" s="56"/>
      <c r="CQ1517" s="56"/>
      <c r="CR1517" s="56"/>
      <c r="CS1517" s="56"/>
      <c r="CT1517" s="56"/>
      <c r="CU1517" s="56"/>
      <c r="CV1517" s="56"/>
      <c r="CW1517" s="56"/>
      <c r="CX1517" s="56"/>
      <c r="CY1517" s="56"/>
      <c r="CZ1517" s="56"/>
      <c r="DA1517" s="56"/>
      <c r="DB1517" s="56"/>
      <c r="DC1517" s="56"/>
      <c r="DD1517" s="56"/>
      <c r="DE1517" s="56"/>
      <c r="DF1517" s="56"/>
      <c r="DG1517" s="56"/>
      <c r="DH1517" s="56"/>
      <c r="DI1517" s="56"/>
      <c r="DJ1517" s="56"/>
      <c r="DK1517" s="56"/>
      <c r="DL1517" s="56"/>
      <c r="DM1517" s="56"/>
      <c r="DN1517" s="56"/>
      <c r="DO1517" s="56"/>
      <c r="DP1517" s="56"/>
      <c r="DQ1517" s="56"/>
      <c r="DR1517" s="56"/>
      <c r="DS1517" s="56"/>
      <c r="DT1517" s="56"/>
      <c r="DU1517" s="56"/>
      <c r="DV1517" s="56"/>
      <c r="DW1517" s="56"/>
      <c r="DX1517" s="56"/>
      <c r="DY1517" s="56"/>
      <c r="DZ1517" s="56"/>
      <c r="EA1517" s="56"/>
      <c r="EB1517" s="56"/>
      <c r="EC1517" s="56"/>
      <c r="ED1517" s="56"/>
      <c r="EE1517" s="56"/>
      <c r="EF1517" s="56"/>
      <c r="EG1517" s="56"/>
      <c r="EH1517" s="56"/>
      <c r="EI1517" s="56"/>
      <c r="EJ1517" s="56"/>
      <c r="EK1517" s="56"/>
      <c r="EL1517" s="56"/>
      <c r="EM1517" s="56"/>
      <c r="EN1517" s="56"/>
      <c r="EO1517" s="56"/>
      <c r="EP1517" s="56"/>
      <c r="EQ1517" s="56"/>
      <c r="ER1517" s="56"/>
      <c r="ES1517" s="56"/>
      <c r="ET1517" s="56"/>
      <c r="EU1517" s="56"/>
      <c r="EV1517" s="56"/>
      <c r="EW1517" s="56"/>
      <c r="EX1517" s="56"/>
      <c r="EY1517" s="56"/>
      <c r="EZ1517" s="56"/>
      <c r="FA1517" s="56"/>
      <c r="FB1517" s="56"/>
      <c r="FC1517" s="56"/>
      <c r="FD1517" s="56"/>
      <c r="FE1517" s="56"/>
      <c r="FF1517" s="56"/>
      <c r="FG1517" s="56"/>
      <c r="FH1517" s="56"/>
      <c r="FI1517" s="56"/>
      <c r="FJ1517" s="56"/>
      <c r="FK1517" s="56"/>
      <c r="FL1517" s="56"/>
      <c r="FM1517" s="56"/>
      <c r="FN1517" s="56"/>
      <c r="FO1517" s="56"/>
      <c r="FP1517" s="56"/>
      <c r="FQ1517" s="56"/>
      <c r="FR1517" s="56"/>
      <c r="FS1517" s="56"/>
      <c r="FT1517" s="56"/>
      <c r="FU1517" s="56"/>
      <c r="FV1517" s="56"/>
      <c r="FW1517" s="56"/>
      <c r="FX1517" s="56"/>
      <c r="FY1517" s="56"/>
      <c r="FZ1517" s="56"/>
      <c r="GA1517" s="56"/>
      <c r="GB1517" s="56"/>
      <c r="GC1517" s="56"/>
      <c r="GD1517" s="56"/>
      <c r="GE1517" s="56"/>
      <c r="GF1517" s="56"/>
      <c r="GG1517" s="56"/>
      <c r="GH1517" s="56"/>
      <c r="GI1517" s="56"/>
      <c r="GJ1517" s="56"/>
      <c r="GK1517" s="56"/>
      <c r="GL1517" s="56"/>
      <c r="GM1517" s="56"/>
      <c r="GN1517" s="56"/>
      <c r="GO1517" s="56"/>
      <c r="GP1517" s="56"/>
      <c r="GQ1517" s="56"/>
      <c r="GR1517" s="56"/>
      <c r="GS1517" s="56"/>
      <c r="GT1517" s="56"/>
      <c r="GU1517" s="56"/>
      <c r="GV1517" s="56"/>
      <c r="GW1517" s="56"/>
      <c r="GX1517" s="56"/>
      <c r="GY1517" s="56"/>
      <c r="GZ1517" s="56"/>
      <c r="HA1517" s="56"/>
      <c r="HB1517" s="56"/>
      <c r="HC1517" s="56"/>
      <c r="HD1517" s="56"/>
      <c r="HE1517" s="56"/>
      <c r="HF1517" s="56"/>
      <c r="HG1517" s="56"/>
      <c r="HH1517" s="56"/>
      <c r="HI1517" s="56"/>
      <c r="HJ1517" s="56"/>
      <c r="HK1517" s="56"/>
      <c r="HL1517" s="56"/>
      <c r="HM1517" s="56"/>
    </row>
    <row r="1518" spans="2:221" x14ac:dyDescent="0.25">
      <c r="B1518" s="56"/>
      <c r="C1518" s="56"/>
      <c r="D1518" s="56"/>
      <c r="E1518" s="56"/>
      <c r="F1518" s="56"/>
      <c r="G1518" s="56"/>
      <c r="H1518" s="56"/>
      <c r="I1518" s="56"/>
      <c r="J1518" s="56"/>
      <c r="K1518" s="56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  <c r="W1518" s="56"/>
      <c r="X1518" s="56"/>
      <c r="Y1518" s="56"/>
      <c r="Z1518" s="56"/>
      <c r="AA1518" s="56"/>
      <c r="AB1518" s="56"/>
      <c r="AC1518" s="56"/>
      <c r="AD1518" s="56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  <c r="AY1518" s="56"/>
      <c r="AZ1518" s="56"/>
      <c r="BA1518" s="56"/>
      <c r="BB1518" s="56"/>
      <c r="BC1518" s="56"/>
      <c r="BD1518" s="56"/>
      <c r="BE1518" s="56"/>
      <c r="BF1518" s="56"/>
      <c r="BG1518" s="56"/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56"/>
      <c r="BS1518" s="56"/>
      <c r="BT1518" s="56"/>
      <c r="BU1518" s="56"/>
      <c r="BV1518" s="56"/>
      <c r="BW1518" s="56"/>
      <c r="BX1518" s="56"/>
      <c r="BY1518" s="56"/>
      <c r="BZ1518" s="56"/>
      <c r="CA1518" s="56"/>
      <c r="CB1518" s="56"/>
      <c r="CC1518" s="56"/>
      <c r="CD1518" s="56"/>
      <c r="CE1518" s="56"/>
      <c r="CF1518" s="56"/>
      <c r="CG1518" s="56"/>
      <c r="CH1518" s="56"/>
      <c r="CI1518" s="56"/>
      <c r="CJ1518" s="56"/>
      <c r="CK1518" s="56"/>
      <c r="CL1518" s="56"/>
      <c r="CM1518" s="56"/>
      <c r="CN1518" s="56"/>
      <c r="CO1518" s="56"/>
      <c r="CP1518" s="56"/>
      <c r="CQ1518" s="56"/>
      <c r="CR1518" s="56"/>
      <c r="CS1518" s="56"/>
      <c r="CT1518" s="56"/>
      <c r="CU1518" s="56"/>
      <c r="CV1518" s="56"/>
      <c r="CW1518" s="56"/>
      <c r="CX1518" s="56"/>
      <c r="CY1518" s="56"/>
      <c r="CZ1518" s="56"/>
      <c r="DA1518" s="56"/>
      <c r="DB1518" s="56"/>
      <c r="DC1518" s="56"/>
      <c r="DD1518" s="56"/>
      <c r="DE1518" s="56"/>
      <c r="DF1518" s="56"/>
      <c r="DG1518" s="56"/>
      <c r="DH1518" s="56"/>
      <c r="DI1518" s="56"/>
      <c r="DJ1518" s="56"/>
      <c r="DK1518" s="56"/>
      <c r="DL1518" s="56"/>
      <c r="DM1518" s="56"/>
      <c r="DN1518" s="56"/>
      <c r="DO1518" s="56"/>
      <c r="DP1518" s="56"/>
      <c r="DQ1518" s="56"/>
      <c r="DR1518" s="56"/>
      <c r="DS1518" s="56"/>
      <c r="DT1518" s="56"/>
      <c r="DU1518" s="56"/>
      <c r="DV1518" s="56"/>
      <c r="DW1518" s="56"/>
      <c r="DX1518" s="56"/>
      <c r="DY1518" s="56"/>
      <c r="DZ1518" s="56"/>
      <c r="EA1518" s="56"/>
      <c r="EB1518" s="56"/>
      <c r="EC1518" s="56"/>
      <c r="ED1518" s="56"/>
      <c r="EE1518" s="56"/>
      <c r="EF1518" s="56"/>
      <c r="EG1518" s="56"/>
      <c r="EH1518" s="56"/>
      <c r="EI1518" s="56"/>
      <c r="EJ1518" s="56"/>
      <c r="EK1518" s="56"/>
      <c r="EL1518" s="56"/>
      <c r="EM1518" s="56"/>
      <c r="EN1518" s="56"/>
      <c r="EO1518" s="56"/>
      <c r="EP1518" s="56"/>
      <c r="EQ1518" s="56"/>
      <c r="ER1518" s="56"/>
      <c r="ES1518" s="56"/>
      <c r="ET1518" s="56"/>
      <c r="EU1518" s="56"/>
      <c r="EV1518" s="56"/>
      <c r="EW1518" s="56"/>
      <c r="EX1518" s="56"/>
      <c r="EY1518" s="56"/>
      <c r="EZ1518" s="56"/>
      <c r="FA1518" s="56"/>
      <c r="FB1518" s="56"/>
      <c r="FC1518" s="56"/>
      <c r="FD1518" s="56"/>
      <c r="FE1518" s="56"/>
      <c r="FF1518" s="56"/>
      <c r="FG1518" s="56"/>
      <c r="FH1518" s="56"/>
      <c r="FI1518" s="56"/>
      <c r="FJ1518" s="56"/>
      <c r="FK1518" s="56"/>
      <c r="FL1518" s="56"/>
      <c r="FM1518" s="56"/>
      <c r="FN1518" s="56"/>
      <c r="FO1518" s="56"/>
      <c r="FP1518" s="56"/>
      <c r="FQ1518" s="56"/>
      <c r="FR1518" s="56"/>
      <c r="FS1518" s="56"/>
      <c r="FT1518" s="56"/>
      <c r="FU1518" s="56"/>
      <c r="FV1518" s="56"/>
      <c r="FW1518" s="56"/>
      <c r="FX1518" s="56"/>
      <c r="FY1518" s="56"/>
      <c r="FZ1518" s="56"/>
      <c r="GA1518" s="56"/>
      <c r="GB1518" s="56"/>
      <c r="GC1518" s="56"/>
      <c r="GD1518" s="56"/>
      <c r="GE1518" s="56"/>
      <c r="GF1518" s="56"/>
      <c r="GG1518" s="56"/>
      <c r="GH1518" s="56"/>
      <c r="GI1518" s="56"/>
      <c r="GJ1518" s="56"/>
      <c r="GK1518" s="56"/>
      <c r="GL1518" s="56"/>
      <c r="GM1518" s="56"/>
      <c r="GN1518" s="56"/>
      <c r="GO1518" s="56"/>
      <c r="GP1518" s="56"/>
      <c r="GQ1518" s="56"/>
      <c r="GR1518" s="56"/>
      <c r="GS1518" s="56"/>
      <c r="GT1518" s="56"/>
      <c r="GU1518" s="56"/>
      <c r="GV1518" s="56"/>
      <c r="GW1518" s="56"/>
      <c r="GX1518" s="56"/>
      <c r="GY1518" s="56"/>
      <c r="GZ1518" s="56"/>
      <c r="HA1518" s="56"/>
      <c r="HB1518" s="56"/>
      <c r="HC1518" s="56"/>
      <c r="HD1518" s="56"/>
      <c r="HE1518" s="56"/>
      <c r="HF1518" s="56"/>
      <c r="HG1518" s="56"/>
      <c r="HH1518" s="56"/>
      <c r="HI1518" s="56"/>
      <c r="HJ1518" s="56"/>
      <c r="HK1518" s="56"/>
      <c r="HL1518" s="56"/>
      <c r="HM1518" s="56"/>
    </row>
    <row r="1519" spans="2:221" x14ac:dyDescent="0.25">
      <c r="B1519" s="56"/>
      <c r="C1519" s="56"/>
      <c r="D1519" s="56"/>
      <c r="E1519" s="56"/>
      <c r="F1519" s="56"/>
      <c r="G1519" s="56"/>
      <c r="H1519" s="56"/>
      <c r="I1519" s="56"/>
      <c r="J1519" s="56"/>
      <c r="K1519" s="56"/>
      <c r="L1519" s="56"/>
      <c r="M1519" s="56"/>
      <c r="N1519" s="56"/>
      <c r="O1519" s="56"/>
      <c r="P1519" s="56"/>
      <c r="Q1519" s="56"/>
      <c r="R1519" s="56"/>
      <c r="S1519" s="56"/>
      <c r="T1519" s="56"/>
      <c r="U1519" s="56"/>
      <c r="V1519" s="56"/>
      <c r="W1519" s="56"/>
      <c r="X1519" s="56"/>
      <c r="Y1519" s="56"/>
      <c r="Z1519" s="56"/>
      <c r="AA1519" s="56"/>
      <c r="AB1519" s="56"/>
      <c r="AC1519" s="56"/>
      <c r="AD1519" s="56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  <c r="AY1519" s="56"/>
      <c r="AZ1519" s="56"/>
      <c r="BA1519" s="56"/>
      <c r="BB1519" s="56"/>
      <c r="BC1519" s="56"/>
      <c r="BD1519" s="56"/>
      <c r="BE1519" s="56"/>
      <c r="BF1519" s="56"/>
      <c r="BG1519" s="56"/>
      <c r="BH1519" s="56"/>
      <c r="BI1519" s="56"/>
      <c r="BJ1519" s="56"/>
      <c r="BK1519" s="56"/>
      <c r="BL1519" s="56"/>
      <c r="BM1519" s="56"/>
      <c r="BN1519" s="56"/>
      <c r="BO1519" s="56"/>
      <c r="BP1519" s="56"/>
      <c r="BQ1519" s="56"/>
      <c r="BR1519" s="56"/>
      <c r="BS1519" s="56"/>
      <c r="BT1519" s="56"/>
      <c r="BU1519" s="56"/>
      <c r="BV1519" s="56"/>
      <c r="BW1519" s="56"/>
      <c r="BX1519" s="56"/>
      <c r="BY1519" s="56"/>
      <c r="BZ1519" s="56"/>
      <c r="CA1519" s="56"/>
      <c r="CB1519" s="56"/>
      <c r="CC1519" s="56"/>
      <c r="CD1519" s="56"/>
      <c r="CE1519" s="56"/>
      <c r="CF1519" s="56"/>
      <c r="CG1519" s="56"/>
      <c r="CH1519" s="56"/>
      <c r="CI1519" s="56"/>
      <c r="CJ1519" s="56"/>
      <c r="CK1519" s="56"/>
      <c r="CL1519" s="56"/>
      <c r="CM1519" s="56"/>
      <c r="CN1519" s="56"/>
      <c r="CO1519" s="56"/>
      <c r="CP1519" s="56"/>
      <c r="CQ1519" s="56"/>
      <c r="CR1519" s="56"/>
      <c r="CS1519" s="56"/>
      <c r="CT1519" s="56"/>
      <c r="CU1519" s="56"/>
      <c r="CV1519" s="56"/>
      <c r="CW1519" s="56"/>
      <c r="CX1519" s="56"/>
      <c r="CY1519" s="56"/>
      <c r="CZ1519" s="56"/>
      <c r="DA1519" s="56"/>
      <c r="DB1519" s="56"/>
      <c r="DC1519" s="56"/>
      <c r="DD1519" s="56"/>
      <c r="DE1519" s="56"/>
      <c r="DF1519" s="56"/>
      <c r="DG1519" s="56"/>
      <c r="DH1519" s="56"/>
      <c r="DI1519" s="56"/>
      <c r="DJ1519" s="56"/>
      <c r="DK1519" s="56"/>
      <c r="DL1519" s="56"/>
      <c r="DM1519" s="56"/>
      <c r="DN1519" s="56"/>
      <c r="DO1519" s="56"/>
      <c r="DP1519" s="56"/>
      <c r="DQ1519" s="56"/>
      <c r="DR1519" s="56"/>
      <c r="DS1519" s="56"/>
      <c r="DT1519" s="56"/>
      <c r="DU1519" s="56"/>
      <c r="DV1519" s="56"/>
      <c r="DW1519" s="56"/>
      <c r="DX1519" s="56"/>
      <c r="DY1519" s="56"/>
      <c r="DZ1519" s="56"/>
      <c r="EA1519" s="56"/>
      <c r="EB1519" s="56"/>
      <c r="EC1519" s="56"/>
      <c r="ED1519" s="56"/>
      <c r="EE1519" s="56"/>
      <c r="EF1519" s="56"/>
      <c r="EG1519" s="56"/>
      <c r="EH1519" s="56"/>
      <c r="EI1519" s="56"/>
      <c r="EJ1519" s="56"/>
      <c r="EK1519" s="56"/>
      <c r="EL1519" s="56"/>
      <c r="EM1519" s="56"/>
      <c r="EN1519" s="56"/>
      <c r="EO1519" s="56"/>
      <c r="EP1519" s="56"/>
      <c r="EQ1519" s="56"/>
      <c r="ER1519" s="56"/>
      <c r="ES1519" s="56"/>
      <c r="ET1519" s="56"/>
      <c r="EU1519" s="56"/>
      <c r="EV1519" s="56"/>
      <c r="EW1519" s="56"/>
      <c r="EX1519" s="56"/>
      <c r="EY1519" s="56"/>
      <c r="EZ1519" s="56"/>
      <c r="FA1519" s="56"/>
      <c r="FB1519" s="56"/>
      <c r="FC1519" s="56"/>
      <c r="FD1519" s="56"/>
      <c r="FE1519" s="56"/>
      <c r="FF1519" s="56"/>
      <c r="FG1519" s="56"/>
      <c r="FH1519" s="56"/>
      <c r="FI1519" s="56"/>
      <c r="FJ1519" s="56"/>
      <c r="FK1519" s="56"/>
      <c r="FL1519" s="56"/>
      <c r="FM1519" s="56"/>
      <c r="FN1519" s="56"/>
      <c r="FO1519" s="56"/>
      <c r="FP1519" s="56"/>
      <c r="FQ1519" s="56"/>
      <c r="FR1519" s="56"/>
      <c r="FS1519" s="56"/>
      <c r="FT1519" s="56"/>
      <c r="FU1519" s="56"/>
      <c r="FV1519" s="56"/>
      <c r="FW1519" s="56"/>
      <c r="FX1519" s="56"/>
      <c r="FY1519" s="56"/>
      <c r="FZ1519" s="56"/>
      <c r="GA1519" s="56"/>
      <c r="GB1519" s="56"/>
      <c r="GC1519" s="56"/>
      <c r="GD1519" s="56"/>
      <c r="GE1519" s="56"/>
      <c r="GF1519" s="56"/>
      <c r="GG1519" s="56"/>
      <c r="GH1519" s="56"/>
      <c r="GI1519" s="56"/>
      <c r="GJ1519" s="56"/>
      <c r="GK1519" s="56"/>
      <c r="GL1519" s="56"/>
      <c r="GM1519" s="56"/>
      <c r="GN1519" s="56"/>
      <c r="GO1519" s="56"/>
      <c r="GP1519" s="56"/>
      <c r="GQ1519" s="56"/>
      <c r="GR1519" s="56"/>
      <c r="GS1519" s="56"/>
      <c r="GT1519" s="56"/>
      <c r="GU1519" s="56"/>
      <c r="GV1519" s="56"/>
      <c r="GW1519" s="56"/>
      <c r="GX1519" s="56"/>
      <c r="GY1519" s="56"/>
      <c r="GZ1519" s="56"/>
      <c r="HA1519" s="56"/>
      <c r="HB1519" s="56"/>
      <c r="HC1519" s="56"/>
      <c r="HD1519" s="56"/>
      <c r="HE1519" s="56"/>
      <c r="HF1519" s="56"/>
      <c r="HG1519" s="56"/>
      <c r="HH1519" s="56"/>
      <c r="HI1519" s="56"/>
      <c r="HJ1519" s="56"/>
      <c r="HK1519" s="56"/>
      <c r="HL1519" s="56"/>
      <c r="HM1519" s="56"/>
    </row>
    <row r="1520" spans="2:221" x14ac:dyDescent="0.25">
      <c r="B1520" s="56"/>
      <c r="C1520" s="56"/>
      <c r="D1520" s="56"/>
      <c r="E1520" s="56"/>
      <c r="F1520" s="56"/>
      <c r="G1520" s="56"/>
      <c r="H1520" s="56"/>
      <c r="I1520" s="56"/>
      <c r="J1520" s="56"/>
      <c r="K1520" s="56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  <c r="W1520" s="56"/>
      <c r="X1520" s="56"/>
      <c r="Y1520" s="56"/>
      <c r="Z1520" s="56"/>
      <c r="AA1520" s="56"/>
      <c r="AB1520" s="56"/>
      <c r="AC1520" s="56"/>
      <c r="AD1520" s="56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/>
      <c r="BF1520" s="56"/>
      <c r="BG1520" s="56"/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  <c r="BU1520" s="56"/>
      <c r="BV1520" s="56"/>
      <c r="BW1520" s="56"/>
      <c r="BX1520" s="56"/>
      <c r="BY1520" s="56"/>
      <c r="BZ1520" s="56"/>
      <c r="CA1520" s="56"/>
      <c r="CB1520" s="56"/>
      <c r="CC1520" s="56"/>
      <c r="CD1520" s="56"/>
      <c r="CE1520" s="56"/>
      <c r="CF1520" s="56"/>
      <c r="CG1520" s="56"/>
      <c r="CH1520" s="56"/>
      <c r="CI1520" s="56"/>
      <c r="CJ1520" s="56"/>
      <c r="CK1520" s="56"/>
      <c r="CL1520" s="56"/>
      <c r="CM1520" s="56"/>
      <c r="CN1520" s="56"/>
      <c r="CO1520" s="56"/>
      <c r="CP1520" s="56"/>
      <c r="CQ1520" s="56"/>
      <c r="CR1520" s="56"/>
      <c r="CS1520" s="56"/>
      <c r="CT1520" s="56"/>
      <c r="CU1520" s="56"/>
      <c r="CV1520" s="56"/>
      <c r="CW1520" s="56"/>
      <c r="CX1520" s="56"/>
      <c r="CY1520" s="56"/>
      <c r="CZ1520" s="56"/>
      <c r="DA1520" s="56"/>
      <c r="DB1520" s="56"/>
      <c r="DC1520" s="56"/>
      <c r="DD1520" s="56"/>
      <c r="DE1520" s="56"/>
      <c r="DF1520" s="56"/>
      <c r="DG1520" s="56"/>
      <c r="DH1520" s="56"/>
      <c r="DI1520" s="56"/>
      <c r="DJ1520" s="56"/>
      <c r="DK1520" s="56"/>
      <c r="DL1520" s="56"/>
      <c r="DM1520" s="56"/>
      <c r="DN1520" s="56"/>
      <c r="DO1520" s="56"/>
      <c r="DP1520" s="56"/>
      <c r="DQ1520" s="56"/>
      <c r="DR1520" s="56"/>
      <c r="DS1520" s="56"/>
      <c r="DT1520" s="56"/>
      <c r="DU1520" s="56"/>
      <c r="DV1520" s="56"/>
      <c r="DW1520" s="56"/>
      <c r="DX1520" s="56"/>
      <c r="DY1520" s="56"/>
      <c r="DZ1520" s="56"/>
      <c r="EA1520" s="56"/>
      <c r="EB1520" s="56"/>
      <c r="EC1520" s="56"/>
      <c r="ED1520" s="56"/>
      <c r="EE1520" s="56"/>
      <c r="EF1520" s="56"/>
      <c r="EG1520" s="56"/>
      <c r="EH1520" s="56"/>
      <c r="EI1520" s="56"/>
      <c r="EJ1520" s="56"/>
      <c r="EK1520" s="56"/>
      <c r="EL1520" s="56"/>
      <c r="EM1520" s="56"/>
      <c r="EN1520" s="56"/>
      <c r="EO1520" s="56"/>
      <c r="EP1520" s="56"/>
      <c r="EQ1520" s="56"/>
      <c r="ER1520" s="56"/>
      <c r="ES1520" s="56"/>
      <c r="ET1520" s="56"/>
      <c r="EU1520" s="56"/>
      <c r="EV1520" s="56"/>
      <c r="EW1520" s="56"/>
      <c r="EX1520" s="56"/>
      <c r="EY1520" s="56"/>
      <c r="EZ1520" s="56"/>
      <c r="FA1520" s="56"/>
      <c r="FB1520" s="56"/>
      <c r="FC1520" s="56"/>
      <c r="FD1520" s="56"/>
      <c r="FE1520" s="56"/>
      <c r="FF1520" s="56"/>
      <c r="FG1520" s="56"/>
      <c r="FH1520" s="56"/>
      <c r="FI1520" s="56"/>
      <c r="FJ1520" s="56"/>
      <c r="FK1520" s="56"/>
      <c r="FL1520" s="56"/>
      <c r="FM1520" s="56"/>
      <c r="FN1520" s="56"/>
      <c r="FO1520" s="56"/>
      <c r="FP1520" s="56"/>
      <c r="FQ1520" s="56"/>
      <c r="FR1520" s="56"/>
      <c r="FS1520" s="56"/>
      <c r="FT1520" s="56"/>
      <c r="FU1520" s="56"/>
      <c r="FV1520" s="56"/>
      <c r="FW1520" s="56"/>
      <c r="FX1520" s="56"/>
      <c r="FY1520" s="56"/>
      <c r="FZ1520" s="56"/>
      <c r="GA1520" s="56"/>
      <c r="GB1520" s="56"/>
      <c r="GC1520" s="56"/>
      <c r="GD1520" s="56"/>
      <c r="GE1520" s="56"/>
      <c r="GF1520" s="56"/>
      <c r="GG1520" s="56"/>
      <c r="GH1520" s="56"/>
      <c r="GI1520" s="56"/>
      <c r="GJ1520" s="56"/>
      <c r="GK1520" s="56"/>
      <c r="GL1520" s="56"/>
      <c r="GM1520" s="56"/>
      <c r="GN1520" s="56"/>
      <c r="GO1520" s="56"/>
      <c r="GP1520" s="56"/>
      <c r="GQ1520" s="56"/>
      <c r="GR1520" s="56"/>
      <c r="GS1520" s="56"/>
      <c r="GT1520" s="56"/>
      <c r="GU1520" s="56"/>
      <c r="GV1520" s="56"/>
      <c r="GW1520" s="56"/>
      <c r="GX1520" s="56"/>
      <c r="GY1520" s="56"/>
      <c r="GZ1520" s="56"/>
      <c r="HA1520" s="56"/>
      <c r="HB1520" s="56"/>
      <c r="HC1520" s="56"/>
      <c r="HD1520" s="56"/>
      <c r="HE1520" s="56"/>
      <c r="HF1520" s="56"/>
      <c r="HG1520" s="56"/>
      <c r="HH1520" s="56"/>
      <c r="HI1520" s="56"/>
      <c r="HJ1520" s="56"/>
      <c r="HK1520" s="56"/>
      <c r="HL1520" s="56"/>
      <c r="HM1520" s="56"/>
    </row>
    <row r="1521" spans="2:221" x14ac:dyDescent="0.25">
      <c r="B1521" s="56"/>
      <c r="C1521" s="56"/>
      <c r="D1521" s="56"/>
      <c r="E1521" s="56"/>
      <c r="F1521" s="56"/>
      <c r="G1521" s="56"/>
      <c r="H1521" s="56"/>
      <c r="I1521" s="56"/>
      <c r="J1521" s="56"/>
      <c r="K1521" s="56"/>
      <c r="L1521" s="56"/>
      <c r="M1521" s="56"/>
      <c r="N1521" s="56"/>
      <c r="O1521" s="56"/>
      <c r="P1521" s="56"/>
      <c r="Q1521" s="56"/>
      <c r="R1521" s="56"/>
      <c r="S1521" s="56"/>
      <c r="T1521" s="56"/>
      <c r="U1521" s="56"/>
      <c r="V1521" s="56"/>
      <c r="W1521" s="56"/>
      <c r="X1521" s="56"/>
      <c r="Y1521" s="56"/>
      <c r="Z1521" s="56"/>
      <c r="AA1521" s="56"/>
      <c r="AB1521" s="56"/>
      <c r="AC1521" s="56"/>
      <c r="AD1521" s="56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  <c r="AY1521" s="56"/>
      <c r="AZ1521" s="56"/>
      <c r="BA1521" s="56"/>
      <c r="BB1521" s="56"/>
      <c r="BC1521" s="56"/>
      <c r="BD1521" s="56"/>
      <c r="BE1521" s="56"/>
      <c r="BF1521" s="56"/>
      <c r="BG1521" s="56"/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56"/>
      <c r="BS1521" s="56"/>
      <c r="BT1521" s="56"/>
      <c r="BU1521" s="56"/>
      <c r="BV1521" s="56"/>
      <c r="BW1521" s="56"/>
      <c r="BX1521" s="56"/>
      <c r="BY1521" s="56"/>
      <c r="BZ1521" s="56"/>
      <c r="CA1521" s="56"/>
      <c r="CB1521" s="56"/>
      <c r="CC1521" s="56"/>
      <c r="CD1521" s="56"/>
      <c r="CE1521" s="56"/>
      <c r="CF1521" s="56"/>
      <c r="CG1521" s="56"/>
      <c r="CH1521" s="56"/>
      <c r="CI1521" s="56"/>
      <c r="CJ1521" s="56"/>
      <c r="CK1521" s="56"/>
      <c r="CL1521" s="56"/>
      <c r="CM1521" s="56"/>
      <c r="CN1521" s="56"/>
      <c r="CO1521" s="56"/>
      <c r="CP1521" s="56"/>
      <c r="CQ1521" s="56"/>
      <c r="CR1521" s="56"/>
      <c r="CS1521" s="56"/>
      <c r="CT1521" s="56"/>
      <c r="CU1521" s="56"/>
      <c r="CV1521" s="56"/>
      <c r="CW1521" s="56"/>
      <c r="CX1521" s="56"/>
      <c r="CY1521" s="56"/>
      <c r="CZ1521" s="56"/>
      <c r="DA1521" s="56"/>
      <c r="DB1521" s="56"/>
      <c r="DC1521" s="56"/>
      <c r="DD1521" s="56"/>
      <c r="DE1521" s="56"/>
      <c r="DF1521" s="56"/>
      <c r="DG1521" s="56"/>
      <c r="DH1521" s="56"/>
      <c r="DI1521" s="56"/>
      <c r="DJ1521" s="56"/>
      <c r="DK1521" s="56"/>
      <c r="DL1521" s="56"/>
      <c r="DM1521" s="56"/>
      <c r="DN1521" s="56"/>
      <c r="DO1521" s="56"/>
      <c r="DP1521" s="56"/>
      <c r="DQ1521" s="56"/>
      <c r="DR1521" s="56"/>
      <c r="DS1521" s="56"/>
      <c r="DT1521" s="56"/>
      <c r="DU1521" s="56"/>
      <c r="DV1521" s="56"/>
      <c r="DW1521" s="56"/>
      <c r="DX1521" s="56"/>
      <c r="DY1521" s="56"/>
      <c r="DZ1521" s="56"/>
      <c r="EA1521" s="56"/>
      <c r="EB1521" s="56"/>
      <c r="EC1521" s="56"/>
      <c r="ED1521" s="56"/>
      <c r="EE1521" s="56"/>
      <c r="EF1521" s="56"/>
      <c r="EG1521" s="56"/>
      <c r="EH1521" s="56"/>
      <c r="EI1521" s="56"/>
      <c r="EJ1521" s="56"/>
      <c r="EK1521" s="56"/>
      <c r="EL1521" s="56"/>
      <c r="EM1521" s="56"/>
      <c r="EN1521" s="56"/>
      <c r="EO1521" s="56"/>
      <c r="EP1521" s="56"/>
      <c r="EQ1521" s="56"/>
      <c r="ER1521" s="56"/>
      <c r="ES1521" s="56"/>
      <c r="ET1521" s="56"/>
      <c r="EU1521" s="56"/>
      <c r="EV1521" s="56"/>
      <c r="EW1521" s="56"/>
      <c r="EX1521" s="56"/>
      <c r="EY1521" s="56"/>
      <c r="EZ1521" s="56"/>
      <c r="FA1521" s="56"/>
      <c r="FB1521" s="56"/>
      <c r="FC1521" s="56"/>
      <c r="FD1521" s="56"/>
      <c r="FE1521" s="56"/>
      <c r="FF1521" s="56"/>
      <c r="FG1521" s="56"/>
      <c r="FH1521" s="56"/>
      <c r="FI1521" s="56"/>
      <c r="FJ1521" s="56"/>
      <c r="FK1521" s="56"/>
      <c r="FL1521" s="56"/>
      <c r="FM1521" s="56"/>
      <c r="FN1521" s="56"/>
      <c r="FO1521" s="56"/>
      <c r="FP1521" s="56"/>
      <c r="FQ1521" s="56"/>
      <c r="FR1521" s="56"/>
      <c r="FS1521" s="56"/>
      <c r="FT1521" s="56"/>
      <c r="FU1521" s="56"/>
      <c r="FV1521" s="56"/>
      <c r="FW1521" s="56"/>
      <c r="FX1521" s="56"/>
      <c r="FY1521" s="56"/>
      <c r="FZ1521" s="56"/>
      <c r="GA1521" s="56"/>
      <c r="GB1521" s="56"/>
      <c r="GC1521" s="56"/>
      <c r="GD1521" s="56"/>
      <c r="GE1521" s="56"/>
      <c r="GF1521" s="56"/>
      <c r="GG1521" s="56"/>
      <c r="GH1521" s="56"/>
      <c r="GI1521" s="56"/>
      <c r="GJ1521" s="56"/>
      <c r="GK1521" s="56"/>
      <c r="GL1521" s="56"/>
      <c r="GM1521" s="56"/>
      <c r="GN1521" s="56"/>
      <c r="GO1521" s="56"/>
      <c r="GP1521" s="56"/>
      <c r="GQ1521" s="56"/>
      <c r="GR1521" s="56"/>
      <c r="GS1521" s="56"/>
      <c r="GT1521" s="56"/>
      <c r="GU1521" s="56"/>
      <c r="GV1521" s="56"/>
      <c r="GW1521" s="56"/>
      <c r="GX1521" s="56"/>
      <c r="GY1521" s="56"/>
      <c r="GZ1521" s="56"/>
      <c r="HA1521" s="56"/>
      <c r="HB1521" s="56"/>
      <c r="HC1521" s="56"/>
      <c r="HD1521" s="56"/>
      <c r="HE1521" s="56"/>
      <c r="HF1521" s="56"/>
      <c r="HG1521" s="56"/>
      <c r="HH1521" s="56"/>
      <c r="HI1521" s="56"/>
      <c r="HJ1521" s="56"/>
      <c r="HK1521" s="56"/>
      <c r="HL1521" s="56"/>
      <c r="HM1521" s="56"/>
    </row>
    <row r="1522" spans="2:221" x14ac:dyDescent="0.25"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  <c r="O1522" s="56"/>
      <c r="P1522" s="56"/>
      <c r="Q1522" s="56"/>
      <c r="R1522" s="56"/>
      <c r="S1522" s="56"/>
      <c r="T1522" s="56"/>
      <c r="U1522" s="56"/>
      <c r="V1522" s="56"/>
      <c r="W1522" s="56"/>
      <c r="X1522" s="56"/>
      <c r="Y1522" s="56"/>
      <c r="Z1522" s="56"/>
      <c r="AA1522" s="56"/>
      <c r="AB1522" s="56"/>
      <c r="AC1522" s="56"/>
      <c r="AD1522" s="56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  <c r="AY1522" s="56"/>
      <c r="AZ1522" s="56"/>
      <c r="BA1522" s="56"/>
      <c r="BB1522" s="56"/>
      <c r="BC1522" s="56"/>
      <c r="BD1522" s="56"/>
      <c r="BE1522" s="56"/>
      <c r="BF1522" s="56"/>
      <c r="BG1522" s="56"/>
      <c r="BH1522" s="56"/>
      <c r="BI1522" s="56"/>
      <c r="BJ1522" s="56"/>
      <c r="BK1522" s="56"/>
      <c r="BL1522" s="56"/>
      <c r="BM1522" s="56"/>
      <c r="BN1522" s="56"/>
      <c r="BO1522" s="56"/>
      <c r="BP1522" s="56"/>
      <c r="BQ1522" s="56"/>
      <c r="BR1522" s="56"/>
      <c r="BS1522" s="56"/>
      <c r="BT1522" s="56"/>
      <c r="BU1522" s="56"/>
      <c r="BV1522" s="56"/>
      <c r="BW1522" s="56"/>
      <c r="BX1522" s="56"/>
      <c r="BY1522" s="56"/>
      <c r="BZ1522" s="56"/>
      <c r="CA1522" s="56"/>
      <c r="CB1522" s="56"/>
      <c r="CC1522" s="56"/>
      <c r="CD1522" s="56"/>
      <c r="CE1522" s="56"/>
      <c r="CF1522" s="56"/>
      <c r="CG1522" s="56"/>
      <c r="CH1522" s="56"/>
      <c r="CI1522" s="56"/>
      <c r="CJ1522" s="56"/>
      <c r="CK1522" s="56"/>
      <c r="CL1522" s="56"/>
      <c r="CM1522" s="56"/>
      <c r="CN1522" s="56"/>
      <c r="CO1522" s="56"/>
      <c r="CP1522" s="56"/>
      <c r="CQ1522" s="56"/>
      <c r="CR1522" s="56"/>
      <c r="CS1522" s="56"/>
      <c r="CT1522" s="56"/>
      <c r="CU1522" s="56"/>
      <c r="CV1522" s="56"/>
      <c r="CW1522" s="56"/>
      <c r="CX1522" s="56"/>
      <c r="CY1522" s="56"/>
      <c r="CZ1522" s="56"/>
      <c r="DA1522" s="56"/>
      <c r="DB1522" s="56"/>
      <c r="DC1522" s="56"/>
      <c r="DD1522" s="56"/>
      <c r="DE1522" s="56"/>
      <c r="DF1522" s="56"/>
      <c r="DG1522" s="56"/>
      <c r="DH1522" s="56"/>
      <c r="DI1522" s="56"/>
      <c r="DJ1522" s="56"/>
      <c r="DK1522" s="56"/>
      <c r="DL1522" s="56"/>
      <c r="DM1522" s="56"/>
      <c r="DN1522" s="56"/>
      <c r="DO1522" s="56"/>
      <c r="DP1522" s="56"/>
      <c r="DQ1522" s="56"/>
      <c r="DR1522" s="56"/>
      <c r="DS1522" s="56"/>
      <c r="DT1522" s="56"/>
      <c r="DU1522" s="56"/>
      <c r="DV1522" s="56"/>
      <c r="DW1522" s="56"/>
      <c r="DX1522" s="56"/>
      <c r="DY1522" s="56"/>
      <c r="DZ1522" s="56"/>
      <c r="EA1522" s="56"/>
      <c r="EB1522" s="56"/>
      <c r="EC1522" s="56"/>
      <c r="ED1522" s="56"/>
      <c r="EE1522" s="56"/>
      <c r="EF1522" s="56"/>
      <c r="EG1522" s="56"/>
      <c r="EH1522" s="56"/>
      <c r="EI1522" s="56"/>
      <c r="EJ1522" s="56"/>
      <c r="EK1522" s="56"/>
      <c r="EL1522" s="56"/>
      <c r="EM1522" s="56"/>
      <c r="EN1522" s="56"/>
      <c r="EO1522" s="56"/>
      <c r="EP1522" s="56"/>
      <c r="EQ1522" s="56"/>
      <c r="ER1522" s="56"/>
      <c r="ES1522" s="56"/>
      <c r="ET1522" s="56"/>
      <c r="EU1522" s="56"/>
      <c r="EV1522" s="56"/>
      <c r="EW1522" s="56"/>
      <c r="EX1522" s="56"/>
      <c r="EY1522" s="56"/>
      <c r="EZ1522" s="56"/>
      <c r="FA1522" s="56"/>
      <c r="FB1522" s="56"/>
      <c r="FC1522" s="56"/>
      <c r="FD1522" s="56"/>
      <c r="FE1522" s="56"/>
      <c r="FF1522" s="56"/>
      <c r="FG1522" s="56"/>
      <c r="FH1522" s="56"/>
      <c r="FI1522" s="56"/>
      <c r="FJ1522" s="56"/>
      <c r="FK1522" s="56"/>
      <c r="FL1522" s="56"/>
      <c r="FM1522" s="56"/>
      <c r="FN1522" s="56"/>
      <c r="FO1522" s="56"/>
      <c r="FP1522" s="56"/>
      <c r="FQ1522" s="56"/>
      <c r="FR1522" s="56"/>
      <c r="FS1522" s="56"/>
      <c r="FT1522" s="56"/>
      <c r="FU1522" s="56"/>
      <c r="FV1522" s="56"/>
      <c r="FW1522" s="56"/>
      <c r="FX1522" s="56"/>
      <c r="FY1522" s="56"/>
      <c r="FZ1522" s="56"/>
      <c r="GA1522" s="56"/>
      <c r="GB1522" s="56"/>
      <c r="GC1522" s="56"/>
      <c r="GD1522" s="56"/>
      <c r="GE1522" s="56"/>
      <c r="GF1522" s="56"/>
      <c r="GG1522" s="56"/>
      <c r="GH1522" s="56"/>
      <c r="GI1522" s="56"/>
      <c r="GJ1522" s="56"/>
      <c r="GK1522" s="56"/>
      <c r="GL1522" s="56"/>
      <c r="GM1522" s="56"/>
      <c r="GN1522" s="56"/>
      <c r="GO1522" s="56"/>
      <c r="GP1522" s="56"/>
      <c r="GQ1522" s="56"/>
      <c r="GR1522" s="56"/>
      <c r="GS1522" s="56"/>
      <c r="GT1522" s="56"/>
      <c r="GU1522" s="56"/>
      <c r="GV1522" s="56"/>
      <c r="GW1522" s="56"/>
      <c r="GX1522" s="56"/>
      <c r="GY1522" s="56"/>
      <c r="GZ1522" s="56"/>
      <c r="HA1522" s="56"/>
      <c r="HB1522" s="56"/>
      <c r="HC1522" s="56"/>
      <c r="HD1522" s="56"/>
      <c r="HE1522" s="56"/>
      <c r="HF1522" s="56"/>
      <c r="HG1522" s="56"/>
      <c r="HH1522" s="56"/>
      <c r="HI1522" s="56"/>
      <c r="HJ1522" s="56"/>
      <c r="HK1522" s="56"/>
      <c r="HL1522" s="56"/>
      <c r="HM1522" s="56"/>
    </row>
    <row r="1523" spans="2:221" x14ac:dyDescent="0.25">
      <c r="B1523" s="56"/>
      <c r="C1523" s="56"/>
      <c r="D1523" s="56"/>
      <c r="E1523" s="56"/>
      <c r="F1523" s="56"/>
      <c r="G1523" s="56"/>
      <c r="H1523" s="56"/>
      <c r="I1523" s="56"/>
      <c r="J1523" s="56"/>
      <c r="K1523" s="56"/>
      <c r="L1523" s="56"/>
      <c r="M1523" s="56"/>
      <c r="N1523" s="56"/>
      <c r="O1523" s="56"/>
      <c r="P1523" s="56"/>
      <c r="Q1523" s="56"/>
      <c r="R1523" s="56"/>
      <c r="S1523" s="56"/>
      <c r="T1523" s="56"/>
      <c r="U1523" s="56"/>
      <c r="V1523" s="56"/>
      <c r="W1523" s="56"/>
      <c r="X1523" s="56"/>
      <c r="Y1523" s="56"/>
      <c r="Z1523" s="56"/>
      <c r="AA1523" s="56"/>
      <c r="AB1523" s="56"/>
      <c r="AC1523" s="56"/>
      <c r="AD1523" s="56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  <c r="AY1523" s="56"/>
      <c r="AZ1523" s="56"/>
      <c r="BA1523" s="56"/>
      <c r="BB1523" s="56"/>
      <c r="BC1523" s="56"/>
      <c r="BD1523" s="56"/>
      <c r="BE1523" s="56"/>
      <c r="BF1523" s="56"/>
      <c r="BG1523" s="56"/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56"/>
      <c r="BS1523" s="56"/>
      <c r="BT1523" s="56"/>
      <c r="BU1523" s="56"/>
      <c r="BV1523" s="56"/>
      <c r="BW1523" s="56"/>
      <c r="BX1523" s="56"/>
      <c r="BY1523" s="56"/>
      <c r="BZ1523" s="56"/>
      <c r="CA1523" s="56"/>
      <c r="CB1523" s="56"/>
      <c r="CC1523" s="56"/>
      <c r="CD1523" s="56"/>
      <c r="CE1523" s="56"/>
      <c r="CF1523" s="56"/>
      <c r="CG1523" s="56"/>
      <c r="CH1523" s="56"/>
      <c r="CI1523" s="56"/>
      <c r="CJ1523" s="56"/>
      <c r="CK1523" s="56"/>
      <c r="CL1523" s="56"/>
      <c r="CM1523" s="56"/>
      <c r="CN1523" s="56"/>
      <c r="CO1523" s="56"/>
      <c r="CP1523" s="56"/>
      <c r="CQ1523" s="56"/>
      <c r="CR1523" s="56"/>
      <c r="CS1523" s="56"/>
      <c r="CT1523" s="56"/>
      <c r="CU1523" s="56"/>
      <c r="CV1523" s="56"/>
      <c r="CW1523" s="56"/>
      <c r="CX1523" s="56"/>
      <c r="CY1523" s="56"/>
      <c r="CZ1523" s="56"/>
      <c r="DA1523" s="56"/>
      <c r="DB1523" s="56"/>
      <c r="DC1523" s="56"/>
      <c r="DD1523" s="56"/>
      <c r="DE1523" s="56"/>
      <c r="DF1523" s="56"/>
      <c r="DG1523" s="56"/>
      <c r="DH1523" s="56"/>
      <c r="DI1523" s="56"/>
      <c r="DJ1523" s="56"/>
      <c r="DK1523" s="56"/>
      <c r="DL1523" s="56"/>
      <c r="DM1523" s="56"/>
      <c r="DN1523" s="56"/>
      <c r="DO1523" s="56"/>
      <c r="DP1523" s="56"/>
      <c r="DQ1523" s="56"/>
      <c r="DR1523" s="56"/>
      <c r="DS1523" s="56"/>
      <c r="DT1523" s="56"/>
      <c r="DU1523" s="56"/>
      <c r="DV1523" s="56"/>
      <c r="DW1523" s="56"/>
      <c r="DX1523" s="56"/>
      <c r="DY1523" s="56"/>
      <c r="DZ1523" s="56"/>
      <c r="EA1523" s="56"/>
      <c r="EB1523" s="56"/>
      <c r="EC1523" s="56"/>
      <c r="ED1523" s="56"/>
      <c r="EE1523" s="56"/>
      <c r="EF1523" s="56"/>
      <c r="EG1523" s="56"/>
      <c r="EH1523" s="56"/>
      <c r="EI1523" s="56"/>
      <c r="EJ1523" s="56"/>
      <c r="EK1523" s="56"/>
      <c r="EL1523" s="56"/>
      <c r="EM1523" s="56"/>
      <c r="EN1523" s="56"/>
      <c r="EO1523" s="56"/>
      <c r="EP1523" s="56"/>
      <c r="EQ1523" s="56"/>
      <c r="ER1523" s="56"/>
      <c r="ES1523" s="56"/>
      <c r="ET1523" s="56"/>
      <c r="EU1523" s="56"/>
      <c r="EV1523" s="56"/>
      <c r="EW1523" s="56"/>
      <c r="EX1523" s="56"/>
      <c r="EY1523" s="56"/>
      <c r="EZ1523" s="56"/>
      <c r="FA1523" s="56"/>
      <c r="FB1523" s="56"/>
      <c r="FC1523" s="56"/>
      <c r="FD1523" s="56"/>
      <c r="FE1523" s="56"/>
      <c r="FF1523" s="56"/>
      <c r="FG1523" s="56"/>
      <c r="FH1523" s="56"/>
      <c r="FI1523" s="56"/>
      <c r="FJ1523" s="56"/>
      <c r="FK1523" s="56"/>
      <c r="FL1523" s="56"/>
      <c r="FM1523" s="56"/>
      <c r="FN1523" s="56"/>
      <c r="FO1523" s="56"/>
      <c r="FP1523" s="56"/>
      <c r="FQ1523" s="56"/>
      <c r="FR1523" s="56"/>
      <c r="FS1523" s="56"/>
      <c r="FT1523" s="56"/>
      <c r="FU1523" s="56"/>
      <c r="FV1523" s="56"/>
      <c r="FW1523" s="56"/>
      <c r="FX1523" s="56"/>
      <c r="FY1523" s="56"/>
      <c r="FZ1523" s="56"/>
      <c r="GA1523" s="56"/>
      <c r="GB1523" s="56"/>
      <c r="GC1523" s="56"/>
      <c r="GD1523" s="56"/>
      <c r="GE1523" s="56"/>
      <c r="GF1523" s="56"/>
      <c r="GG1523" s="56"/>
      <c r="GH1523" s="56"/>
      <c r="GI1523" s="56"/>
      <c r="GJ1523" s="56"/>
      <c r="GK1523" s="56"/>
      <c r="GL1523" s="56"/>
      <c r="GM1523" s="56"/>
      <c r="GN1523" s="56"/>
      <c r="GO1523" s="56"/>
      <c r="GP1523" s="56"/>
      <c r="GQ1523" s="56"/>
      <c r="GR1523" s="56"/>
      <c r="GS1523" s="56"/>
      <c r="GT1523" s="56"/>
      <c r="GU1523" s="56"/>
      <c r="GV1523" s="56"/>
      <c r="GW1523" s="56"/>
      <c r="GX1523" s="56"/>
      <c r="GY1523" s="56"/>
      <c r="GZ1523" s="56"/>
      <c r="HA1523" s="56"/>
      <c r="HB1523" s="56"/>
      <c r="HC1523" s="56"/>
      <c r="HD1523" s="56"/>
      <c r="HE1523" s="56"/>
      <c r="HF1523" s="56"/>
      <c r="HG1523" s="56"/>
      <c r="HH1523" s="56"/>
      <c r="HI1523" s="56"/>
      <c r="HJ1523" s="56"/>
      <c r="HK1523" s="56"/>
      <c r="HL1523" s="56"/>
      <c r="HM1523" s="56"/>
    </row>
    <row r="1524" spans="2:221" x14ac:dyDescent="0.25">
      <c r="B1524" s="56"/>
      <c r="C1524" s="56"/>
      <c r="D1524" s="56"/>
      <c r="E1524" s="56"/>
      <c r="F1524" s="56"/>
      <c r="G1524" s="56"/>
      <c r="H1524" s="56"/>
      <c r="I1524" s="56"/>
      <c r="J1524" s="56"/>
      <c r="K1524" s="56"/>
      <c r="L1524" s="56"/>
      <c r="M1524" s="56"/>
      <c r="N1524" s="56"/>
      <c r="O1524" s="56"/>
      <c r="P1524" s="56"/>
      <c r="Q1524" s="56"/>
      <c r="R1524" s="56"/>
      <c r="S1524" s="56"/>
      <c r="T1524" s="56"/>
      <c r="U1524" s="56"/>
      <c r="V1524" s="56"/>
      <c r="W1524" s="56"/>
      <c r="X1524" s="56"/>
      <c r="Y1524" s="56"/>
      <c r="Z1524" s="56"/>
      <c r="AA1524" s="56"/>
      <c r="AB1524" s="56"/>
      <c r="AC1524" s="56"/>
      <c r="AD1524" s="56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  <c r="AY1524" s="56"/>
      <c r="AZ1524" s="56"/>
      <c r="BA1524" s="56"/>
      <c r="BB1524" s="56"/>
      <c r="BC1524" s="56"/>
      <c r="BD1524" s="56"/>
      <c r="BE1524" s="56"/>
      <c r="BF1524" s="56"/>
      <c r="BG1524" s="56"/>
      <c r="BH1524" s="56"/>
      <c r="BI1524" s="56"/>
      <c r="BJ1524" s="56"/>
      <c r="BK1524" s="56"/>
      <c r="BL1524" s="56"/>
      <c r="BM1524" s="56"/>
      <c r="BN1524" s="56"/>
      <c r="BO1524" s="56"/>
      <c r="BP1524" s="56"/>
      <c r="BQ1524" s="56"/>
      <c r="BR1524" s="56"/>
      <c r="BS1524" s="56"/>
      <c r="BT1524" s="56"/>
      <c r="BU1524" s="56"/>
      <c r="BV1524" s="56"/>
      <c r="BW1524" s="56"/>
      <c r="BX1524" s="56"/>
      <c r="BY1524" s="56"/>
      <c r="BZ1524" s="56"/>
      <c r="CA1524" s="56"/>
      <c r="CB1524" s="56"/>
      <c r="CC1524" s="56"/>
      <c r="CD1524" s="56"/>
      <c r="CE1524" s="56"/>
      <c r="CF1524" s="56"/>
      <c r="CG1524" s="56"/>
      <c r="CH1524" s="56"/>
      <c r="CI1524" s="56"/>
      <c r="CJ1524" s="56"/>
      <c r="CK1524" s="56"/>
      <c r="CL1524" s="56"/>
      <c r="CM1524" s="56"/>
      <c r="CN1524" s="56"/>
      <c r="CO1524" s="56"/>
      <c r="CP1524" s="56"/>
      <c r="CQ1524" s="56"/>
      <c r="CR1524" s="56"/>
      <c r="CS1524" s="56"/>
      <c r="CT1524" s="56"/>
      <c r="CU1524" s="56"/>
      <c r="CV1524" s="56"/>
      <c r="CW1524" s="56"/>
      <c r="CX1524" s="56"/>
      <c r="CY1524" s="56"/>
      <c r="CZ1524" s="56"/>
      <c r="DA1524" s="56"/>
      <c r="DB1524" s="56"/>
      <c r="DC1524" s="56"/>
      <c r="DD1524" s="56"/>
      <c r="DE1524" s="56"/>
      <c r="DF1524" s="56"/>
      <c r="DG1524" s="56"/>
      <c r="DH1524" s="56"/>
      <c r="DI1524" s="56"/>
      <c r="DJ1524" s="56"/>
      <c r="DK1524" s="56"/>
      <c r="DL1524" s="56"/>
      <c r="DM1524" s="56"/>
      <c r="DN1524" s="56"/>
      <c r="DO1524" s="56"/>
      <c r="DP1524" s="56"/>
      <c r="DQ1524" s="56"/>
      <c r="DR1524" s="56"/>
      <c r="DS1524" s="56"/>
      <c r="DT1524" s="56"/>
      <c r="DU1524" s="56"/>
      <c r="DV1524" s="56"/>
      <c r="DW1524" s="56"/>
      <c r="DX1524" s="56"/>
      <c r="DY1524" s="56"/>
      <c r="DZ1524" s="56"/>
      <c r="EA1524" s="56"/>
      <c r="EB1524" s="56"/>
      <c r="EC1524" s="56"/>
      <c r="ED1524" s="56"/>
      <c r="EE1524" s="56"/>
      <c r="EF1524" s="56"/>
      <c r="EG1524" s="56"/>
      <c r="EH1524" s="56"/>
      <c r="EI1524" s="56"/>
      <c r="EJ1524" s="56"/>
      <c r="EK1524" s="56"/>
      <c r="EL1524" s="56"/>
      <c r="EM1524" s="56"/>
      <c r="EN1524" s="56"/>
      <c r="EO1524" s="56"/>
      <c r="EP1524" s="56"/>
      <c r="EQ1524" s="56"/>
      <c r="ER1524" s="56"/>
      <c r="ES1524" s="56"/>
      <c r="ET1524" s="56"/>
      <c r="EU1524" s="56"/>
      <c r="EV1524" s="56"/>
      <c r="EW1524" s="56"/>
      <c r="EX1524" s="56"/>
      <c r="EY1524" s="56"/>
      <c r="EZ1524" s="56"/>
      <c r="FA1524" s="56"/>
      <c r="FB1524" s="56"/>
      <c r="FC1524" s="56"/>
      <c r="FD1524" s="56"/>
      <c r="FE1524" s="56"/>
      <c r="FF1524" s="56"/>
      <c r="FG1524" s="56"/>
      <c r="FH1524" s="56"/>
      <c r="FI1524" s="56"/>
      <c r="FJ1524" s="56"/>
      <c r="FK1524" s="56"/>
      <c r="FL1524" s="56"/>
      <c r="FM1524" s="56"/>
      <c r="FN1524" s="56"/>
      <c r="FO1524" s="56"/>
      <c r="FP1524" s="56"/>
      <c r="FQ1524" s="56"/>
      <c r="FR1524" s="56"/>
      <c r="FS1524" s="56"/>
      <c r="FT1524" s="56"/>
      <c r="FU1524" s="56"/>
      <c r="FV1524" s="56"/>
      <c r="FW1524" s="56"/>
      <c r="FX1524" s="56"/>
      <c r="FY1524" s="56"/>
      <c r="FZ1524" s="56"/>
      <c r="GA1524" s="56"/>
      <c r="GB1524" s="56"/>
      <c r="GC1524" s="56"/>
      <c r="GD1524" s="56"/>
      <c r="GE1524" s="56"/>
      <c r="GF1524" s="56"/>
      <c r="GG1524" s="56"/>
      <c r="GH1524" s="56"/>
      <c r="GI1524" s="56"/>
      <c r="GJ1524" s="56"/>
      <c r="GK1524" s="56"/>
      <c r="GL1524" s="56"/>
      <c r="GM1524" s="56"/>
      <c r="GN1524" s="56"/>
      <c r="GO1524" s="56"/>
      <c r="GP1524" s="56"/>
      <c r="GQ1524" s="56"/>
      <c r="GR1524" s="56"/>
      <c r="GS1524" s="56"/>
      <c r="GT1524" s="56"/>
      <c r="GU1524" s="56"/>
      <c r="GV1524" s="56"/>
      <c r="GW1524" s="56"/>
      <c r="GX1524" s="56"/>
      <c r="GY1524" s="56"/>
      <c r="GZ1524" s="56"/>
      <c r="HA1524" s="56"/>
      <c r="HB1524" s="56"/>
      <c r="HC1524" s="56"/>
      <c r="HD1524" s="56"/>
      <c r="HE1524" s="56"/>
      <c r="HF1524" s="56"/>
      <c r="HG1524" s="56"/>
      <c r="HH1524" s="56"/>
      <c r="HI1524" s="56"/>
      <c r="HJ1524" s="56"/>
      <c r="HK1524" s="56"/>
      <c r="HL1524" s="56"/>
      <c r="HM1524" s="56"/>
    </row>
    <row r="1525" spans="2:221" x14ac:dyDescent="0.25">
      <c r="B1525" s="56"/>
      <c r="C1525" s="56"/>
      <c r="D1525" s="56"/>
      <c r="E1525" s="56"/>
      <c r="F1525" s="56"/>
      <c r="G1525" s="56"/>
      <c r="H1525" s="56"/>
      <c r="I1525" s="56"/>
      <c r="J1525" s="56"/>
      <c r="K1525" s="56"/>
      <c r="L1525" s="56"/>
      <c r="M1525" s="56"/>
      <c r="N1525" s="56"/>
      <c r="O1525" s="56"/>
      <c r="P1525" s="56"/>
      <c r="Q1525" s="56"/>
      <c r="R1525" s="56"/>
      <c r="S1525" s="56"/>
      <c r="T1525" s="56"/>
      <c r="U1525" s="56"/>
      <c r="V1525" s="56"/>
      <c r="W1525" s="56"/>
      <c r="X1525" s="56"/>
      <c r="Y1525" s="56"/>
      <c r="Z1525" s="56"/>
      <c r="AA1525" s="56"/>
      <c r="AB1525" s="56"/>
      <c r="AC1525" s="56"/>
      <c r="AD1525" s="56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  <c r="AY1525" s="56"/>
      <c r="AZ1525" s="56"/>
      <c r="BA1525" s="56"/>
      <c r="BB1525" s="56"/>
      <c r="BC1525" s="56"/>
      <c r="BD1525" s="56"/>
      <c r="BE1525" s="56"/>
      <c r="BF1525" s="56"/>
      <c r="BG1525" s="56"/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  <c r="BU1525" s="56"/>
      <c r="BV1525" s="56"/>
      <c r="BW1525" s="56"/>
      <c r="BX1525" s="56"/>
      <c r="BY1525" s="56"/>
      <c r="BZ1525" s="56"/>
      <c r="CA1525" s="56"/>
      <c r="CB1525" s="56"/>
      <c r="CC1525" s="56"/>
      <c r="CD1525" s="56"/>
      <c r="CE1525" s="56"/>
      <c r="CF1525" s="56"/>
      <c r="CG1525" s="56"/>
      <c r="CH1525" s="56"/>
      <c r="CI1525" s="56"/>
      <c r="CJ1525" s="56"/>
      <c r="CK1525" s="56"/>
      <c r="CL1525" s="56"/>
      <c r="CM1525" s="56"/>
      <c r="CN1525" s="56"/>
      <c r="CO1525" s="56"/>
      <c r="CP1525" s="56"/>
      <c r="CQ1525" s="56"/>
      <c r="CR1525" s="56"/>
      <c r="CS1525" s="56"/>
      <c r="CT1525" s="56"/>
      <c r="CU1525" s="56"/>
      <c r="CV1525" s="56"/>
      <c r="CW1525" s="56"/>
      <c r="CX1525" s="56"/>
      <c r="CY1525" s="56"/>
      <c r="CZ1525" s="56"/>
      <c r="DA1525" s="56"/>
      <c r="DB1525" s="56"/>
      <c r="DC1525" s="56"/>
      <c r="DD1525" s="56"/>
      <c r="DE1525" s="56"/>
      <c r="DF1525" s="56"/>
      <c r="DG1525" s="56"/>
      <c r="DH1525" s="56"/>
      <c r="DI1525" s="56"/>
      <c r="DJ1525" s="56"/>
      <c r="DK1525" s="56"/>
      <c r="DL1525" s="56"/>
      <c r="DM1525" s="56"/>
      <c r="DN1525" s="56"/>
      <c r="DO1525" s="56"/>
      <c r="DP1525" s="56"/>
      <c r="DQ1525" s="56"/>
      <c r="DR1525" s="56"/>
      <c r="DS1525" s="56"/>
      <c r="DT1525" s="56"/>
      <c r="DU1525" s="56"/>
      <c r="DV1525" s="56"/>
      <c r="DW1525" s="56"/>
      <c r="DX1525" s="56"/>
      <c r="DY1525" s="56"/>
      <c r="DZ1525" s="56"/>
      <c r="EA1525" s="56"/>
      <c r="EB1525" s="56"/>
      <c r="EC1525" s="56"/>
      <c r="ED1525" s="56"/>
      <c r="EE1525" s="56"/>
      <c r="EF1525" s="56"/>
      <c r="EG1525" s="56"/>
      <c r="EH1525" s="56"/>
      <c r="EI1525" s="56"/>
      <c r="EJ1525" s="56"/>
      <c r="EK1525" s="56"/>
      <c r="EL1525" s="56"/>
      <c r="EM1525" s="56"/>
      <c r="EN1525" s="56"/>
      <c r="EO1525" s="56"/>
      <c r="EP1525" s="56"/>
      <c r="EQ1525" s="56"/>
      <c r="ER1525" s="56"/>
      <c r="ES1525" s="56"/>
      <c r="ET1525" s="56"/>
      <c r="EU1525" s="56"/>
      <c r="EV1525" s="56"/>
      <c r="EW1525" s="56"/>
      <c r="EX1525" s="56"/>
      <c r="EY1525" s="56"/>
      <c r="EZ1525" s="56"/>
      <c r="FA1525" s="56"/>
      <c r="FB1525" s="56"/>
      <c r="FC1525" s="56"/>
      <c r="FD1525" s="56"/>
      <c r="FE1525" s="56"/>
      <c r="FF1525" s="56"/>
      <c r="FG1525" s="56"/>
      <c r="FH1525" s="56"/>
      <c r="FI1525" s="56"/>
      <c r="FJ1525" s="56"/>
      <c r="FK1525" s="56"/>
      <c r="FL1525" s="56"/>
      <c r="FM1525" s="56"/>
      <c r="FN1525" s="56"/>
      <c r="FO1525" s="56"/>
      <c r="FP1525" s="56"/>
      <c r="FQ1525" s="56"/>
      <c r="FR1525" s="56"/>
      <c r="FS1525" s="56"/>
      <c r="FT1525" s="56"/>
      <c r="FU1525" s="56"/>
      <c r="FV1525" s="56"/>
      <c r="FW1525" s="56"/>
      <c r="FX1525" s="56"/>
      <c r="FY1525" s="56"/>
      <c r="FZ1525" s="56"/>
      <c r="GA1525" s="56"/>
      <c r="GB1525" s="56"/>
      <c r="GC1525" s="56"/>
      <c r="GD1525" s="56"/>
      <c r="GE1525" s="56"/>
      <c r="GF1525" s="56"/>
      <c r="GG1525" s="56"/>
      <c r="GH1525" s="56"/>
      <c r="GI1525" s="56"/>
      <c r="GJ1525" s="56"/>
      <c r="GK1525" s="56"/>
      <c r="GL1525" s="56"/>
      <c r="GM1525" s="56"/>
      <c r="GN1525" s="56"/>
      <c r="GO1525" s="56"/>
      <c r="GP1525" s="56"/>
      <c r="GQ1525" s="56"/>
      <c r="GR1525" s="56"/>
      <c r="GS1525" s="56"/>
      <c r="GT1525" s="56"/>
      <c r="GU1525" s="56"/>
      <c r="GV1525" s="56"/>
      <c r="GW1525" s="56"/>
      <c r="GX1525" s="56"/>
      <c r="GY1525" s="56"/>
      <c r="GZ1525" s="56"/>
      <c r="HA1525" s="56"/>
      <c r="HB1525" s="56"/>
      <c r="HC1525" s="56"/>
      <c r="HD1525" s="56"/>
      <c r="HE1525" s="56"/>
      <c r="HF1525" s="56"/>
      <c r="HG1525" s="56"/>
      <c r="HH1525" s="56"/>
      <c r="HI1525" s="56"/>
      <c r="HJ1525" s="56"/>
      <c r="HK1525" s="56"/>
      <c r="HL1525" s="56"/>
      <c r="HM1525" s="56"/>
    </row>
    <row r="1526" spans="2:221" x14ac:dyDescent="0.25">
      <c r="B1526" s="56"/>
      <c r="C1526" s="56"/>
      <c r="D1526" s="56"/>
      <c r="E1526" s="56"/>
      <c r="F1526" s="56"/>
      <c r="G1526" s="56"/>
      <c r="H1526" s="56"/>
      <c r="I1526" s="56"/>
      <c r="J1526" s="56"/>
      <c r="K1526" s="56"/>
      <c r="L1526" s="56"/>
      <c r="M1526" s="56"/>
      <c r="N1526" s="56"/>
      <c r="O1526" s="56"/>
      <c r="P1526" s="56"/>
      <c r="Q1526" s="56"/>
      <c r="R1526" s="56"/>
      <c r="S1526" s="56"/>
      <c r="T1526" s="56"/>
      <c r="U1526" s="56"/>
      <c r="V1526" s="56"/>
      <c r="W1526" s="56"/>
      <c r="X1526" s="56"/>
      <c r="Y1526" s="56"/>
      <c r="Z1526" s="56"/>
      <c r="AA1526" s="56"/>
      <c r="AB1526" s="56"/>
      <c r="AC1526" s="56"/>
      <c r="AD1526" s="56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  <c r="AY1526" s="56"/>
      <c r="AZ1526" s="56"/>
      <c r="BA1526" s="56"/>
      <c r="BB1526" s="56"/>
      <c r="BC1526" s="56"/>
      <c r="BD1526" s="56"/>
      <c r="BE1526" s="56"/>
      <c r="BF1526" s="56"/>
      <c r="BG1526" s="56"/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56"/>
      <c r="BS1526" s="56"/>
      <c r="BT1526" s="56"/>
      <c r="BU1526" s="56"/>
      <c r="BV1526" s="56"/>
      <c r="BW1526" s="56"/>
      <c r="BX1526" s="56"/>
      <c r="BY1526" s="56"/>
      <c r="BZ1526" s="56"/>
      <c r="CA1526" s="56"/>
      <c r="CB1526" s="56"/>
      <c r="CC1526" s="56"/>
      <c r="CD1526" s="56"/>
      <c r="CE1526" s="56"/>
      <c r="CF1526" s="56"/>
      <c r="CG1526" s="56"/>
      <c r="CH1526" s="56"/>
      <c r="CI1526" s="56"/>
      <c r="CJ1526" s="56"/>
      <c r="CK1526" s="56"/>
      <c r="CL1526" s="56"/>
      <c r="CM1526" s="56"/>
      <c r="CN1526" s="56"/>
      <c r="CO1526" s="56"/>
      <c r="CP1526" s="56"/>
      <c r="CQ1526" s="56"/>
      <c r="CR1526" s="56"/>
      <c r="CS1526" s="56"/>
      <c r="CT1526" s="56"/>
      <c r="CU1526" s="56"/>
      <c r="CV1526" s="56"/>
      <c r="CW1526" s="56"/>
      <c r="CX1526" s="56"/>
      <c r="CY1526" s="56"/>
      <c r="CZ1526" s="56"/>
      <c r="DA1526" s="56"/>
      <c r="DB1526" s="56"/>
      <c r="DC1526" s="56"/>
      <c r="DD1526" s="56"/>
      <c r="DE1526" s="56"/>
      <c r="DF1526" s="56"/>
      <c r="DG1526" s="56"/>
      <c r="DH1526" s="56"/>
      <c r="DI1526" s="56"/>
      <c r="DJ1526" s="56"/>
      <c r="DK1526" s="56"/>
      <c r="DL1526" s="56"/>
      <c r="DM1526" s="56"/>
      <c r="DN1526" s="56"/>
      <c r="DO1526" s="56"/>
      <c r="DP1526" s="56"/>
      <c r="DQ1526" s="56"/>
      <c r="DR1526" s="56"/>
      <c r="DS1526" s="56"/>
      <c r="DT1526" s="56"/>
      <c r="DU1526" s="56"/>
      <c r="DV1526" s="56"/>
      <c r="DW1526" s="56"/>
      <c r="DX1526" s="56"/>
      <c r="DY1526" s="56"/>
      <c r="DZ1526" s="56"/>
      <c r="EA1526" s="56"/>
      <c r="EB1526" s="56"/>
      <c r="EC1526" s="56"/>
      <c r="ED1526" s="56"/>
      <c r="EE1526" s="56"/>
      <c r="EF1526" s="56"/>
      <c r="EG1526" s="56"/>
      <c r="EH1526" s="56"/>
      <c r="EI1526" s="56"/>
      <c r="EJ1526" s="56"/>
      <c r="EK1526" s="56"/>
      <c r="EL1526" s="56"/>
      <c r="EM1526" s="56"/>
      <c r="EN1526" s="56"/>
      <c r="EO1526" s="56"/>
      <c r="EP1526" s="56"/>
      <c r="EQ1526" s="56"/>
      <c r="ER1526" s="56"/>
      <c r="ES1526" s="56"/>
      <c r="ET1526" s="56"/>
      <c r="EU1526" s="56"/>
      <c r="EV1526" s="56"/>
      <c r="EW1526" s="56"/>
      <c r="EX1526" s="56"/>
      <c r="EY1526" s="56"/>
      <c r="EZ1526" s="56"/>
      <c r="FA1526" s="56"/>
      <c r="FB1526" s="56"/>
      <c r="FC1526" s="56"/>
      <c r="FD1526" s="56"/>
      <c r="FE1526" s="56"/>
      <c r="FF1526" s="56"/>
      <c r="FG1526" s="56"/>
      <c r="FH1526" s="56"/>
      <c r="FI1526" s="56"/>
      <c r="FJ1526" s="56"/>
      <c r="FK1526" s="56"/>
      <c r="FL1526" s="56"/>
      <c r="FM1526" s="56"/>
      <c r="FN1526" s="56"/>
      <c r="FO1526" s="56"/>
      <c r="FP1526" s="56"/>
      <c r="FQ1526" s="56"/>
      <c r="FR1526" s="56"/>
      <c r="FS1526" s="56"/>
      <c r="FT1526" s="56"/>
      <c r="FU1526" s="56"/>
      <c r="FV1526" s="56"/>
      <c r="FW1526" s="56"/>
      <c r="FX1526" s="56"/>
      <c r="FY1526" s="56"/>
      <c r="FZ1526" s="56"/>
      <c r="GA1526" s="56"/>
      <c r="GB1526" s="56"/>
      <c r="GC1526" s="56"/>
      <c r="GD1526" s="56"/>
      <c r="GE1526" s="56"/>
      <c r="GF1526" s="56"/>
      <c r="GG1526" s="56"/>
      <c r="GH1526" s="56"/>
      <c r="GI1526" s="56"/>
      <c r="GJ1526" s="56"/>
      <c r="GK1526" s="56"/>
      <c r="GL1526" s="56"/>
      <c r="GM1526" s="56"/>
      <c r="GN1526" s="56"/>
      <c r="GO1526" s="56"/>
      <c r="GP1526" s="56"/>
      <c r="GQ1526" s="56"/>
      <c r="GR1526" s="56"/>
      <c r="GS1526" s="56"/>
      <c r="GT1526" s="56"/>
      <c r="GU1526" s="56"/>
      <c r="GV1526" s="56"/>
      <c r="GW1526" s="56"/>
      <c r="GX1526" s="56"/>
      <c r="GY1526" s="56"/>
      <c r="GZ1526" s="56"/>
      <c r="HA1526" s="56"/>
      <c r="HB1526" s="56"/>
      <c r="HC1526" s="56"/>
      <c r="HD1526" s="56"/>
      <c r="HE1526" s="56"/>
      <c r="HF1526" s="56"/>
      <c r="HG1526" s="56"/>
      <c r="HH1526" s="56"/>
      <c r="HI1526" s="56"/>
      <c r="HJ1526" s="56"/>
      <c r="HK1526" s="56"/>
      <c r="HL1526" s="56"/>
      <c r="HM1526" s="56"/>
    </row>
    <row r="1527" spans="2:221" x14ac:dyDescent="0.25">
      <c r="B1527" s="56"/>
      <c r="C1527" s="56"/>
      <c r="D1527" s="56"/>
      <c r="E1527" s="56"/>
      <c r="F1527" s="56"/>
      <c r="G1527" s="56"/>
      <c r="H1527" s="56"/>
      <c r="I1527" s="56"/>
      <c r="J1527" s="56"/>
      <c r="K1527" s="56"/>
      <c r="L1527" s="56"/>
      <c r="M1527" s="56"/>
      <c r="N1527" s="56"/>
      <c r="O1527" s="56"/>
      <c r="P1527" s="56"/>
      <c r="Q1527" s="56"/>
      <c r="R1527" s="56"/>
      <c r="S1527" s="56"/>
      <c r="T1527" s="56"/>
      <c r="U1527" s="56"/>
      <c r="V1527" s="56"/>
      <c r="W1527" s="56"/>
      <c r="X1527" s="56"/>
      <c r="Y1527" s="56"/>
      <c r="Z1527" s="56"/>
      <c r="AA1527" s="56"/>
      <c r="AB1527" s="56"/>
      <c r="AC1527" s="56"/>
      <c r="AD1527" s="56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  <c r="AY1527" s="56"/>
      <c r="AZ1527" s="56"/>
      <c r="BA1527" s="56"/>
      <c r="BB1527" s="56"/>
      <c r="BC1527" s="56"/>
      <c r="BD1527" s="56"/>
      <c r="BE1527" s="56"/>
      <c r="BF1527" s="56"/>
      <c r="BG1527" s="56"/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  <c r="BU1527" s="56"/>
      <c r="BV1527" s="56"/>
      <c r="BW1527" s="56"/>
      <c r="BX1527" s="56"/>
      <c r="BY1527" s="56"/>
      <c r="BZ1527" s="56"/>
      <c r="CA1527" s="56"/>
      <c r="CB1527" s="56"/>
      <c r="CC1527" s="56"/>
      <c r="CD1527" s="56"/>
      <c r="CE1527" s="56"/>
      <c r="CF1527" s="56"/>
      <c r="CG1527" s="56"/>
      <c r="CH1527" s="56"/>
      <c r="CI1527" s="56"/>
      <c r="CJ1527" s="56"/>
      <c r="CK1527" s="56"/>
      <c r="CL1527" s="56"/>
      <c r="CM1527" s="56"/>
      <c r="CN1527" s="56"/>
      <c r="CO1527" s="56"/>
      <c r="CP1527" s="56"/>
      <c r="CQ1527" s="56"/>
      <c r="CR1527" s="56"/>
      <c r="CS1527" s="56"/>
      <c r="CT1527" s="56"/>
      <c r="CU1527" s="56"/>
      <c r="CV1527" s="56"/>
      <c r="CW1527" s="56"/>
      <c r="CX1527" s="56"/>
      <c r="CY1527" s="56"/>
      <c r="CZ1527" s="56"/>
      <c r="DA1527" s="56"/>
      <c r="DB1527" s="56"/>
      <c r="DC1527" s="56"/>
      <c r="DD1527" s="56"/>
      <c r="DE1527" s="56"/>
      <c r="DF1527" s="56"/>
      <c r="DG1527" s="56"/>
      <c r="DH1527" s="56"/>
      <c r="DI1527" s="56"/>
      <c r="DJ1527" s="56"/>
      <c r="DK1527" s="56"/>
      <c r="DL1527" s="56"/>
      <c r="DM1527" s="56"/>
      <c r="DN1527" s="56"/>
      <c r="DO1527" s="56"/>
      <c r="DP1527" s="56"/>
      <c r="DQ1527" s="56"/>
      <c r="DR1527" s="56"/>
      <c r="DS1527" s="56"/>
      <c r="DT1527" s="56"/>
      <c r="DU1527" s="56"/>
      <c r="DV1527" s="56"/>
      <c r="DW1527" s="56"/>
      <c r="DX1527" s="56"/>
      <c r="DY1527" s="56"/>
      <c r="DZ1527" s="56"/>
      <c r="EA1527" s="56"/>
      <c r="EB1527" s="56"/>
      <c r="EC1527" s="56"/>
      <c r="ED1527" s="56"/>
      <c r="EE1527" s="56"/>
      <c r="EF1527" s="56"/>
      <c r="EG1527" s="56"/>
      <c r="EH1527" s="56"/>
      <c r="EI1527" s="56"/>
      <c r="EJ1527" s="56"/>
      <c r="EK1527" s="56"/>
      <c r="EL1527" s="56"/>
      <c r="EM1527" s="56"/>
      <c r="EN1527" s="56"/>
      <c r="EO1527" s="56"/>
      <c r="EP1527" s="56"/>
      <c r="EQ1527" s="56"/>
      <c r="ER1527" s="56"/>
      <c r="ES1527" s="56"/>
      <c r="ET1527" s="56"/>
      <c r="EU1527" s="56"/>
      <c r="EV1527" s="56"/>
      <c r="EW1527" s="56"/>
      <c r="EX1527" s="56"/>
      <c r="EY1527" s="56"/>
      <c r="EZ1527" s="56"/>
      <c r="FA1527" s="56"/>
      <c r="FB1527" s="56"/>
      <c r="FC1527" s="56"/>
      <c r="FD1527" s="56"/>
      <c r="FE1527" s="56"/>
      <c r="FF1527" s="56"/>
      <c r="FG1527" s="56"/>
      <c r="FH1527" s="56"/>
      <c r="FI1527" s="56"/>
      <c r="FJ1527" s="56"/>
      <c r="FK1527" s="56"/>
      <c r="FL1527" s="56"/>
      <c r="FM1527" s="56"/>
      <c r="FN1527" s="56"/>
      <c r="FO1527" s="56"/>
      <c r="FP1527" s="56"/>
      <c r="FQ1527" s="56"/>
      <c r="FR1527" s="56"/>
      <c r="FS1527" s="56"/>
      <c r="FT1527" s="56"/>
      <c r="FU1527" s="56"/>
      <c r="FV1527" s="56"/>
      <c r="FW1527" s="56"/>
      <c r="FX1527" s="56"/>
      <c r="FY1527" s="56"/>
      <c r="FZ1527" s="56"/>
      <c r="GA1527" s="56"/>
      <c r="GB1527" s="56"/>
      <c r="GC1527" s="56"/>
      <c r="GD1527" s="56"/>
      <c r="GE1527" s="56"/>
      <c r="GF1527" s="56"/>
      <c r="GG1527" s="56"/>
      <c r="GH1527" s="56"/>
      <c r="GI1527" s="56"/>
      <c r="GJ1527" s="56"/>
      <c r="GK1527" s="56"/>
      <c r="GL1527" s="56"/>
      <c r="GM1527" s="56"/>
      <c r="GN1527" s="56"/>
      <c r="GO1527" s="56"/>
      <c r="GP1527" s="56"/>
      <c r="GQ1527" s="56"/>
      <c r="GR1527" s="56"/>
      <c r="GS1527" s="56"/>
      <c r="GT1527" s="56"/>
      <c r="GU1527" s="56"/>
      <c r="GV1527" s="56"/>
      <c r="GW1527" s="56"/>
      <c r="GX1527" s="56"/>
      <c r="GY1527" s="56"/>
      <c r="GZ1527" s="56"/>
      <c r="HA1527" s="56"/>
      <c r="HB1527" s="56"/>
      <c r="HC1527" s="56"/>
      <c r="HD1527" s="56"/>
      <c r="HE1527" s="56"/>
      <c r="HF1527" s="56"/>
      <c r="HG1527" s="56"/>
      <c r="HH1527" s="56"/>
      <c r="HI1527" s="56"/>
      <c r="HJ1527" s="56"/>
      <c r="HK1527" s="56"/>
      <c r="HL1527" s="56"/>
      <c r="HM1527" s="56"/>
    </row>
    <row r="1528" spans="2:221" x14ac:dyDescent="0.25">
      <c r="B1528" s="56"/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56"/>
      <c r="Q1528" s="56"/>
      <c r="R1528" s="56"/>
      <c r="S1528" s="56"/>
      <c r="T1528" s="56"/>
      <c r="U1528" s="56"/>
      <c r="V1528" s="56"/>
      <c r="W1528" s="56"/>
      <c r="X1528" s="56"/>
      <c r="Y1528" s="56"/>
      <c r="Z1528" s="56"/>
      <c r="AA1528" s="56"/>
      <c r="AB1528" s="56"/>
      <c r="AC1528" s="56"/>
      <c r="AD1528" s="56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  <c r="AY1528" s="56"/>
      <c r="AZ1528" s="56"/>
      <c r="BA1528" s="56"/>
      <c r="BB1528" s="56"/>
      <c r="BC1528" s="56"/>
      <c r="BD1528" s="56"/>
      <c r="BE1528" s="56"/>
      <c r="BF1528" s="56"/>
      <c r="BG1528" s="56"/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  <c r="BU1528" s="56"/>
      <c r="BV1528" s="56"/>
      <c r="BW1528" s="56"/>
      <c r="BX1528" s="56"/>
      <c r="BY1528" s="56"/>
      <c r="BZ1528" s="56"/>
      <c r="CA1528" s="56"/>
      <c r="CB1528" s="56"/>
      <c r="CC1528" s="56"/>
      <c r="CD1528" s="56"/>
      <c r="CE1528" s="56"/>
      <c r="CF1528" s="56"/>
      <c r="CG1528" s="56"/>
      <c r="CH1528" s="56"/>
      <c r="CI1528" s="56"/>
      <c r="CJ1528" s="56"/>
      <c r="CK1528" s="56"/>
      <c r="CL1528" s="56"/>
      <c r="CM1528" s="56"/>
      <c r="CN1528" s="56"/>
      <c r="CO1528" s="56"/>
      <c r="CP1528" s="56"/>
      <c r="CQ1528" s="56"/>
      <c r="CR1528" s="56"/>
      <c r="CS1528" s="56"/>
      <c r="CT1528" s="56"/>
      <c r="CU1528" s="56"/>
      <c r="CV1528" s="56"/>
      <c r="CW1528" s="56"/>
      <c r="CX1528" s="56"/>
      <c r="CY1528" s="56"/>
      <c r="CZ1528" s="56"/>
      <c r="DA1528" s="56"/>
      <c r="DB1528" s="56"/>
      <c r="DC1528" s="56"/>
      <c r="DD1528" s="56"/>
      <c r="DE1528" s="56"/>
      <c r="DF1528" s="56"/>
      <c r="DG1528" s="56"/>
      <c r="DH1528" s="56"/>
      <c r="DI1528" s="56"/>
      <c r="DJ1528" s="56"/>
      <c r="DK1528" s="56"/>
      <c r="DL1528" s="56"/>
      <c r="DM1528" s="56"/>
      <c r="DN1528" s="56"/>
      <c r="DO1528" s="56"/>
      <c r="DP1528" s="56"/>
      <c r="DQ1528" s="56"/>
      <c r="DR1528" s="56"/>
      <c r="DS1528" s="56"/>
      <c r="DT1528" s="56"/>
      <c r="DU1528" s="56"/>
      <c r="DV1528" s="56"/>
      <c r="DW1528" s="56"/>
      <c r="DX1528" s="56"/>
      <c r="DY1528" s="56"/>
      <c r="DZ1528" s="56"/>
      <c r="EA1528" s="56"/>
      <c r="EB1528" s="56"/>
      <c r="EC1528" s="56"/>
      <c r="ED1528" s="56"/>
      <c r="EE1528" s="56"/>
      <c r="EF1528" s="56"/>
      <c r="EG1528" s="56"/>
      <c r="EH1528" s="56"/>
      <c r="EI1528" s="56"/>
      <c r="EJ1528" s="56"/>
      <c r="EK1528" s="56"/>
      <c r="EL1528" s="56"/>
      <c r="EM1528" s="56"/>
      <c r="EN1528" s="56"/>
      <c r="EO1528" s="56"/>
      <c r="EP1528" s="56"/>
      <c r="EQ1528" s="56"/>
      <c r="ER1528" s="56"/>
      <c r="ES1528" s="56"/>
      <c r="ET1528" s="56"/>
      <c r="EU1528" s="56"/>
      <c r="EV1528" s="56"/>
      <c r="EW1528" s="56"/>
      <c r="EX1528" s="56"/>
      <c r="EY1528" s="56"/>
      <c r="EZ1528" s="56"/>
      <c r="FA1528" s="56"/>
      <c r="FB1528" s="56"/>
      <c r="FC1528" s="56"/>
      <c r="FD1528" s="56"/>
      <c r="FE1528" s="56"/>
      <c r="FF1528" s="56"/>
      <c r="FG1528" s="56"/>
      <c r="FH1528" s="56"/>
      <c r="FI1528" s="56"/>
      <c r="FJ1528" s="56"/>
      <c r="FK1528" s="56"/>
      <c r="FL1528" s="56"/>
      <c r="FM1528" s="56"/>
      <c r="FN1528" s="56"/>
      <c r="FO1528" s="56"/>
      <c r="FP1528" s="56"/>
      <c r="FQ1528" s="56"/>
      <c r="FR1528" s="56"/>
      <c r="FS1528" s="56"/>
      <c r="FT1528" s="56"/>
      <c r="FU1528" s="56"/>
      <c r="FV1528" s="56"/>
      <c r="FW1528" s="56"/>
      <c r="FX1528" s="56"/>
      <c r="FY1528" s="56"/>
      <c r="FZ1528" s="56"/>
      <c r="GA1528" s="56"/>
      <c r="GB1528" s="56"/>
      <c r="GC1528" s="56"/>
      <c r="GD1528" s="56"/>
      <c r="GE1528" s="56"/>
      <c r="GF1528" s="56"/>
      <c r="GG1528" s="56"/>
      <c r="GH1528" s="56"/>
      <c r="GI1528" s="56"/>
      <c r="GJ1528" s="56"/>
      <c r="GK1528" s="56"/>
      <c r="GL1528" s="56"/>
      <c r="GM1528" s="56"/>
      <c r="GN1528" s="56"/>
      <c r="GO1528" s="56"/>
      <c r="GP1528" s="56"/>
      <c r="GQ1528" s="56"/>
      <c r="GR1528" s="56"/>
      <c r="GS1528" s="56"/>
      <c r="GT1528" s="56"/>
      <c r="GU1528" s="56"/>
      <c r="GV1528" s="56"/>
      <c r="GW1528" s="56"/>
      <c r="GX1528" s="56"/>
      <c r="GY1528" s="56"/>
      <c r="GZ1528" s="56"/>
      <c r="HA1528" s="56"/>
      <c r="HB1528" s="56"/>
      <c r="HC1528" s="56"/>
      <c r="HD1528" s="56"/>
      <c r="HE1528" s="56"/>
      <c r="HF1528" s="56"/>
      <c r="HG1528" s="56"/>
      <c r="HH1528" s="56"/>
      <c r="HI1528" s="56"/>
      <c r="HJ1528" s="56"/>
      <c r="HK1528" s="56"/>
      <c r="HL1528" s="56"/>
      <c r="HM1528" s="56"/>
    </row>
    <row r="1529" spans="2:221" x14ac:dyDescent="0.25">
      <c r="B1529" s="56"/>
      <c r="C1529" s="56"/>
      <c r="D1529" s="56"/>
      <c r="E1529" s="56"/>
      <c r="F1529" s="56"/>
      <c r="G1529" s="56"/>
      <c r="H1529" s="56"/>
      <c r="I1529" s="56"/>
      <c r="J1529" s="56"/>
      <c r="K1529" s="56"/>
      <c r="L1529" s="56"/>
      <c r="M1529" s="56"/>
      <c r="N1529" s="56"/>
      <c r="O1529" s="56"/>
      <c r="P1529" s="56"/>
      <c r="Q1529" s="56"/>
      <c r="R1529" s="56"/>
      <c r="S1529" s="56"/>
      <c r="T1529" s="56"/>
      <c r="U1529" s="56"/>
      <c r="V1529" s="56"/>
      <c r="W1529" s="56"/>
      <c r="X1529" s="56"/>
      <c r="Y1529" s="56"/>
      <c r="Z1529" s="56"/>
      <c r="AA1529" s="56"/>
      <c r="AB1529" s="56"/>
      <c r="AC1529" s="56"/>
      <c r="AD1529" s="56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  <c r="AY1529" s="56"/>
      <c r="AZ1529" s="56"/>
      <c r="BA1529" s="56"/>
      <c r="BB1529" s="56"/>
      <c r="BC1529" s="56"/>
      <c r="BD1529" s="56"/>
      <c r="BE1529" s="56"/>
      <c r="BF1529" s="56"/>
      <c r="BG1529" s="56"/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  <c r="BU1529" s="56"/>
      <c r="BV1529" s="56"/>
      <c r="BW1529" s="56"/>
      <c r="BX1529" s="56"/>
      <c r="BY1529" s="56"/>
      <c r="BZ1529" s="56"/>
      <c r="CA1529" s="56"/>
      <c r="CB1529" s="56"/>
      <c r="CC1529" s="56"/>
      <c r="CD1529" s="56"/>
      <c r="CE1529" s="56"/>
      <c r="CF1529" s="56"/>
      <c r="CG1529" s="56"/>
      <c r="CH1529" s="56"/>
      <c r="CI1529" s="56"/>
      <c r="CJ1529" s="56"/>
      <c r="CK1529" s="56"/>
      <c r="CL1529" s="56"/>
      <c r="CM1529" s="56"/>
      <c r="CN1529" s="56"/>
      <c r="CO1529" s="56"/>
      <c r="CP1529" s="56"/>
      <c r="CQ1529" s="56"/>
      <c r="CR1529" s="56"/>
      <c r="CS1529" s="56"/>
      <c r="CT1529" s="56"/>
      <c r="CU1529" s="56"/>
      <c r="CV1529" s="56"/>
      <c r="CW1529" s="56"/>
      <c r="CX1529" s="56"/>
      <c r="CY1529" s="56"/>
      <c r="CZ1529" s="56"/>
      <c r="DA1529" s="56"/>
      <c r="DB1529" s="56"/>
      <c r="DC1529" s="56"/>
      <c r="DD1529" s="56"/>
      <c r="DE1529" s="56"/>
      <c r="DF1529" s="56"/>
      <c r="DG1529" s="56"/>
      <c r="DH1529" s="56"/>
      <c r="DI1529" s="56"/>
      <c r="DJ1529" s="56"/>
      <c r="DK1529" s="56"/>
      <c r="DL1529" s="56"/>
      <c r="DM1529" s="56"/>
      <c r="DN1529" s="56"/>
      <c r="DO1529" s="56"/>
      <c r="DP1529" s="56"/>
      <c r="DQ1529" s="56"/>
      <c r="DR1529" s="56"/>
      <c r="DS1529" s="56"/>
      <c r="DT1529" s="56"/>
      <c r="DU1529" s="56"/>
      <c r="DV1529" s="56"/>
      <c r="DW1529" s="56"/>
      <c r="DX1529" s="56"/>
      <c r="DY1529" s="56"/>
      <c r="DZ1529" s="56"/>
      <c r="EA1529" s="56"/>
      <c r="EB1529" s="56"/>
      <c r="EC1529" s="56"/>
      <c r="ED1529" s="56"/>
      <c r="EE1529" s="56"/>
      <c r="EF1529" s="56"/>
      <c r="EG1529" s="56"/>
      <c r="EH1529" s="56"/>
      <c r="EI1529" s="56"/>
      <c r="EJ1529" s="56"/>
      <c r="EK1529" s="56"/>
      <c r="EL1529" s="56"/>
      <c r="EM1529" s="56"/>
      <c r="EN1529" s="56"/>
      <c r="EO1529" s="56"/>
      <c r="EP1529" s="56"/>
      <c r="EQ1529" s="56"/>
      <c r="ER1529" s="56"/>
      <c r="ES1529" s="56"/>
      <c r="ET1529" s="56"/>
      <c r="EU1529" s="56"/>
      <c r="EV1529" s="56"/>
      <c r="EW1529" s="56"/>
      <c r="EX1529" s="56"/>
      <c r="EY1529" s="56"/>
      <c r="EZ1529" s="56"/>
      <c r="FA1529" s="56"/>
      <c r="FB1529" s="56"/>
      <c r="FC1529" s="56"/>
      <c r="FD1529" s="56"/>
      <c r="FE1529" s="56"/>
      <c r="FF1529" s="56"/>
      <c r="FG1529" s="56"/>
      <c r="FH1529" s="56"/>
      <c r="FI1529" s="56"/>
      <c r="FJ1529" s="56"/>
      <c r="FK1529" s="56"/>
      <c r="FL1529" s="56"/>
      <c r="FM1529" s="56"/>
      <c r="FN1529" s="56"/>
      <c r="FO1529" s="56"/>
      <c r="FP1529" s="56"/>
      <c r="FQ1529" s="56"/>
      <c r="FR1529" s="56"/>
      <c r="FS1529" s="56"/>
      <c r="FT1529" s="56"/>
      <c r="FU1529" s="56"/>
      <c r="FV1529" s="56"/>
      <c r="FW1529" s="56"/>
      <c r="FX1529" s="56"/>
      <c r="FY1529" s="56"/>
      <c r="FZ1529" s="56"/>
      <c r="GA1529" s="56"/>
      <c r="GB1529" s="56"/>
      <c r="GC1529" s="56"/>
      <c r="GD1529" s="56"/>
      <c r="GE1529" s="56"/>
      <c r="GF1529" s="56"/>
      <c r="GG1529" s="56"/>
      <c r="GH1529" s="56"/>
      <c r="GI1529" s="56"/>
      <c r="GJ1529" s="56"/>
      <c r="GK1529" s="56"/>
      <c r="GL1529" s="56"/>
      <c r="GM1529" s="56"/>
      <c r="GN1529" s="56"/>
      <c r="GO1529" s="56"/>
      <c r="GP1529" s="56"/>
      <c r="GQ1529" s="56"/>
      <c r="GR1529" s="56"/>
      <c r="GS1529" s="56"/>
      <c r="GT1529" s="56"/>
      <c r="GU1529" s="56"/>
      <c r="GV1529" s="56"/>
      <c r="GW1529" s="56"/>
      <c r="GX1529" s="56"/>
      <c r="GY1529" s="56"/>
      <c r="GZ1529" s="56"/>
      <c r="HA1529" s="56"/>
      <c r="HB1529" s="56"/>
      <c r="HC1529" s="56"/>
      <c r="HD1529" s="56"/>
      <c r="HE1529" s="56"/>
      <c r="HF1529" s="56"/>
      <c r="HG1529" s="56"/>
      <c r="HH1529" s="56"/>
      <c r="HI1529" s="56"/>
      <c r="HJ1529" s="56"/>
      <c r="HK1529" s="56"/>
      <c r="HL1529" s="56"/>
      <c r="HM1529" s="56"/>
    </row>
    <row r="1530" spans="2:221" x14ac:dyDescent="0.25">
      <c r="B1530" s="56"/>
      <c r="C1530" s="56"/>
      <c r="D1530" s="56"/>
      <c r="E1530" s="56"/>
      <c r="F1530" s="56"/>
      <c r="G1530" s="56"/>
      <c r="H1530" s="56"/>
      <c r="I1530" s="56"/>
      <c r="J1530" s="56"/>
      <c r="K1530" s="56"/>
      <c r="L1530" s="56"/>
      <c r="M1530" s="56"/>
      <c r="N1530" s="56"/>
      <c r="O1530" s="56"/>
      <c r="P1530" s="56"/>
      <c r="Q1530" s="56"/>
      <c r="R1530" s="56"/>
      <c r="S1530" s="56"/>
      <c r="T1530" s="56"/>
      <c r="U1530" s="56"/>
      <c r="V1530" s="56"/>
      <c r="W1530" s="56"/>
      <c r="X1530" s="56"/>
      <c r="Y1530" s="56"/>
      <c r="Z1530" s="56"/>
      <c r="AA1530" s="56"/>
      <c r="AB1530" s="56"/>
      <c r="AC1530" s="56"/>
      <c r="AD1530" s="56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  <c r="AY1530" s="56"/>
      <c r="AZ1530" s="56"/>
      <c r="BA1530" s="56"/>
      <c r="BB1530" s="56"/>
      <c r="BC1530" s="56"/>
      <c r="BD1530" s="56"/>
      <c r="BE1530" s="56"/>
      <c r="BF1530" s="56"/>
      <c r="BG1530" s="56"/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56"/>
      <c r="BS1530" s="56"/>
      <c r="BT1530" s="56"/>
      <c r="BU1530" s="56"/>
      <c r="BV1530" s="56"/>
      <c r="BW1530" s="56"/>
      <c r="BX1530" s="56"/>
      <c r="BY1530" s="56"/>
      <c r="BZ1530" s="56"/>
      <c r="CA1530" s="56"/>
      <c r="CB1530" s="56"/>
      <c r="CC1530" s="56"/>
      <c r="CD1530" s="56"/>
      <c r="CE1530" s="56"/>
      <c r="CF1530" s="56"/>
      <c r="CG1530" s="56"/>
      <c r="CH1530" s="56"/>
      <c r="CI1530" s="56"/>
      <c r="CJ1530" s="56"/>
      <c r="CK1530" s="56"/>
      <c r="CL1530" s="56"/>
      <c r="CM1530" s="56"/>
      <c r="CN1530" s="56"/>
      <c r="CO1530" s="56"/>
      <c r="CP1530" s="56"/>
      <c r="CQ1530" s="56"/>
      <c r="CR1530" s="56"/>
      <c r="CS1530" s="56"/>
      <c r="CT1530" s="56"/>
      <c r="CU1530" s="56"/>
      <c r="CV1530" s="56"/>
      <c r="CW1530" s="56"/>
      <c r="CX1530" s="56"/>
      <c r="CY1530" s="56"/>
      <c r="CZ1530" s="56"/>
      <c r="DA1530" s="56"/>
      <c r="DB1530" s="56"/>
      <c r="DC1530" s="56"/>
      <c r="DD1530" s="56"/>
      <c r="DE1530" s="56"/>
      <c r="DF1530" s="56"/>
      <c r="DG1530" s="56"/>
      <c r="DH1530" s="56"/>
      <c r="DI1530" s="56"/>
      <c r="DJ1530" s="56"/>
      <c r="DK1530" s="56"/>
      <c r="DL1530" s="56"/>
      <c r="DM1530" s="56"/>
      <c r="DN1530" s="56"/>
      <c r="DO1530" s="56"/>
      <c r="DP1530" s="56"/>
      <c r="DQ1530" s="56"/>
      <c r="DR1530" s="56"/>
      <c r="DS1530" s="56"/>
      <c r="DT1530" s="56"/>
      <c r="DU1530" s="56"/>
      <c r="DV1530" s="56"/>
      <c r="DW1530" s="56"/>
      <c r="DX1530" s="56"/>
      <c r="DY1530" s="56"/>
      <c r="DZ1530" s="56"/>
      <c r="EA1530" s="56"/>
      <c r="EB1530" s="56"/>
      <c r="EC1530" s="56"/>
      <c r="ED1530" s="56"/>
      <c r="EE1530" s="56"/>
      <c r="EF1530" s="56"/>
      <c r="EG1530" s="56"/>
      <c r="EH1530" s="56"/>
      <c r="EI1530" s="56"/>
      <c r="EJ1530" s="56"/>
      <c r="EK1530" s="56"/>
      <c r="EL1530" s="56"/>
      <c r="EM1530" s="56"/>
      <c r="EN1530" s="56"/>
      <c r="EO1530" s="56"/>
      <c r="EP1530" s="56"/>
      <c r="EQ1530" s="56"/>
      <c r="ER1530" s="56"/>
      <c r="ES1530" s="56"/>
      <c r="ET1530" s="56"/>
      <c r="EU1530" s="56"/>
      <c r="EV1530" s="56"/>
      <c r="EW1530" s="56"/>
      <c r="EX1530" s="56"/>
      <c r="EY1530" s="56"/>
      <c r="EZ1530" s="56"/>
      <c r="FA1530" s="56"/>
      <c r="FB1530" s="56"/>
      <c r="FC1530" s="56"/>
      <c r="FD1530" s="56"/>
      <c r="FE1530" s="56"/>
      <c r="FF1530" s="56"/>
      <c r="FG1530" s="56"/>
      <c r="FH1530" s="56"/>
      <c r="FI1530" s="56"/>
      <c r="FJ1530" s="56"/>
      <c r="FK1530" s="56"/>
      <c r="FL1530" s="56"/>
      <c r="FM1530" s="56"/>
      <c r="FN1530" s="56"/>
      <c r="FO1530" s="56"/>
      <c r="FP1530" s="56"/>
      <c r="FQ1530" s="56"/>
      <c r="FR1530" s="56"/>
      <c r="FS1530" s="56"/>
      <c r="FT1530" s="56"/>
      <c r="FU1530" s="56"/>
      <c r="FV1530" s="56"/>
      <c r="FW1530" s="56"/>
      <c r="FX1530" s="56"/>
      <c r="FY1530" s="56"/>
      <c r="FZ1530" s="56"/>
      <c r="GA1530" s="56"/>
      <c r="GB1530" s="56"/>
      <c r="GC1530" s="56"/>
      <c r="GD1530" s="56"/>
      <c r="GE1530" s="56"/>
      <c r="GF1530" s="56"/>
      <c r="GG1530" s="56"/>
      <c r="GH1530" s="56"/>
      <c r="GI1530" s="56"/>
      <c r="GJ1530" s="56"/>
      <c r="GK1530" s="56"/>
      <c r="GL1530" s="56"/>
      <c r="GM1530" s="56"/>
      <c r="GN1530" s="56"/>
      <c r="GO1530" s="56"/>
      <c r="GP1530" s="56"/>
      <c r="GQ1530" s="56"/>
      <c r="GR1530" s="56"/>
      <c r="GS1530" s="56"/>
      <c r="GT1530" s="56"/>
      <c r="GU1530" s="56"/>
      <c r="GV1530" s="56"/>
      <c r="GW1530" s="56"/>
      <c r="GX1530" s="56"/>
      <c r="GY1530" s="56"/>
      <c r="GZ1530" s="56"/>
      <c r="HA1530" s="56"/>
      <c r="HB1530" s="56"/>
      <c r="HC1530" s="56"/>
      <c r="HD1530" s="56"/>
      <c r="HE1530" s="56"/>
      <c r="HF1530" s="56"/>
      <c r="HG1530" s="56"/>
      <c r="HH1530" s="56"/>
      <c r="HI1530" s="56"/>
      <c r="HJ1530" s="56"/>
      <c r="HK1530" s="56"/>
      <c r="HL1530" s="56"/>
      <c r="HM1530" s="56"/>
    </row>
    <row r="1531" spans="2:221" x14ac:dyDescent="0.25">
      <c r="B1531" s="56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6"/>
      <c r="N1531" s="56"/>
      <c r="O1531" s="56"/>
      <c r="P1531" s="56"/>
      <c r="Q1531" s="56"/>
      <c r="R1531" s="56"/>
      <c r="S1531" s="56"/>
      <c r="T1531" s="56"/>
      <c r="U1531" s="56"/>
      <c r="V1531" s="56"/>
      <c r="W1531" s="56"/>
      <c r="X1531" s="56"/>
      <c r="Y1531" s="56"/>
      <c r="Z1531" s="56"/>
      <c r="AA1531" s="56"/>
      <c r="AB1531" s="56"/>
      <c r="AC1531" s="56"/>
      <c r="AD1531" s="56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  <c r="AY1531" s="56"/>
      <c r="AZ1531" s="56"/>
      <c r="BA1531" s="56"/>
      <c r="BB1531" s="56"/>
      <c r="BC1531" s="56"/>
      <c r="BD1531" s="56"/>
      <c r="BE1531" s="56"/>
      <c r="BF1531" s="56"/>
      <c r="BG1531" s="56"/>
      <c r="BH1531" s="56"/>
      <c r="BI1531" s="56"/>
      <c r="BJ1531" s="56"/>
      <c r="BK1531" s="56"/>
      <c r="BL1531" s="56"/>
      <c r="BM1531" s="56"/>
      <c r="BN1531" s="56"/>
      <c r="BO1531" s="56"/>
      <c r="BP1531" s="56"/>
      <c r="BQ1531" s="56"/>
      <c r="BR1531" s="56"/>
      <c r="BS1531" s="56"/>
      <c r="BT1531" s="56"/>
      <c r="BU1531" s="56"/>
      <c r="BV1531" s="56"/>
      <c r="BW1531" s="56"/>
      <c r="BX1531" s="56"/>
      <c r="BY1531" s="56"/>
      <c r="BZ1531" s="56"/>
      <c r="CA1531" s="56"/>
      <c r="CB1531" s="56"/>
      <c r="CC1531" s="56"/>
      <c r="CD1531" s="56"/>
      <c r="CE1531" s="56"/>
      <c r="CF1531" s="56"/>
      <c r="CG1531" s="56"/>
      <c r="CH1531" s="56"/>
      <c r="CI1531" s="56"/>
      <c r="CJ1531" s="56"/>
      <c r="CK1531" s="56"/>
      <c r="CL1531" s="56"/>
      <c r="CM1531" s="56"/>
      <c r="CN1531" s="56"/>
      <c r="CO1531" s="56"/>
      <c r="CP1531" s="56"/>
      <c r="CQ1531" s="56"/>
      <c r="CR1531" s="56"/>
      <c r="CS1531" s="56"/>
      <c r="CT1531" s="56"/>
      <c r="CU1531" s="56"/>
      <c r="CV1531" s="56"/>
      <c r="CW1531" s="56"/>
      <c r="CX1531" s="56"/>
      <c r="CY1531" s="56"/>
      <c r="CZ1531" s="56"/>
      <c r="DA1531" s="56"/>
      <c r="DB1531" s="56"/>
      <c r="DC1531" s="56"/>
      <c r="DD1531" s="56"/>
      <c r="DE1531" s="56"/>
      <c r="DF1531" s="56"/>
      <c r="DG1531" s="56"/>
      <c r="DH1531" s="56"/>
      <c r="DI1531" s="56"/>
      <c r="DJ1531" s="56"/>
      <c r="DK1531" s="56"/>
      <c r="DL1531" s="56"/>
      <c r="DM1531" s="56"/>
      <c r="DN1531" s="56"/>
      <c r="DO1531" s="56"/>
      <c r="DP1531" s="56"/>
      <c r="DQ1531" s="56"/>
      <c r="DR1531" s="56"/>
      <c r="DS1531" s="56"/>
      <c r="DT1531" s="56"/>
      <c r="DU1531" s="56"/>
      <c r="DV1531" s="56"/>
      <c r="DW1531" s="56"/>
      <c r="DX1531" s="56"/>
      <c r="DY1531" s="56"/>
      <c r="DZ1531" s="56"/>
      <c r="EA1531" s="56"/>
      <c r="EB1531" s="56"/>
      <c r="EC1531" s="56"/>
      <c r="ED1531" s="56"/>
      <c r="EE1531" s="56"/>
      <c r="EF1531" s="56"/>
      <c r="EG1531" s="56"/>
      <c r="EH1531" s="56"/>
      <c r="EI1531" s="56"/>
      <c r="EJ1531" s="56"/>
      <c r="EK1531" s="56"/>
      <c r="EL1531" s="56"/>
      <c r="EM1531" s="56"/>
      <c r="EN1531" s="56"/>
      <c r="EO1531" s="56"/>
      <c r="EP1531" s="56"/>
      <c r="EQ1531" s="56"/>
      <c r="ER1531" s="56"/>
      <c r="ES1531" s="56"/>
      <c r="ET1531" s="56"/>
      <c r="EU1531" s="56"/>
      <c r="EV1531" s="56"/>
      <c r="EW1531" s="56"/>
      <c r="EX1531" s="56"/>
      <c r="EY1531" s="56"/>
      <c r="EZ1531" s="56"/>
      <c r="FA1531" s="56"/>
      <c r="FB1531" s="56"/>
      <c r="FC1531" s="56"/>
      <c r="FD1531" s="56"/>
      <c r="FE1531" s="56"/>
      <c r="FF1531" s="56"/>
      <c r="FG1531" s="56"/>
      <c r="FH1531" s="56"/>
      <c r="FI1531" s="56"/>
      <c r="FJ1531" s="56"/>
      <c r="FK1531" s="56"/>
      <c r="FL1531" s="56"/>
      <c r="FM1531" s="56"/>
      <c r="FN1531" s="56"/>
      <c r="FO1531" s="56"/>
      <c r="FP1531" s="56"/>
      <c r="FQ1531" s="56"/>
      <c r="FR1531" s="56"/>
      <c r="FS1531" s="56"/>
      <c r="FT1531" s="56"/>
      <c r="FU1531" s="56"/>
      <c r="FV1531" s="56"/>
      <c r="FW1531" s="56"/>
      <c r="FX1531" s="56"/>
      <c r="FY1531" s="56"/>
      <c r="FZ1531" s="56"/>
      <c r="GA1531" s="56"/>
      <c r="GB1531" s="56"/>
      <c r="GC1531" s="56"/>
      <c r="GD1531" s="56"/>
      <c r="GE1531" s="56"/>
      <c r="GF1531" s="56"/>
      <c r="GG1531" s="56"/>
      <c r="GH1531" s="56"/>
      <c r="GI1531" s="56"/>
      <c r="GJ1531" s="56"/>
      <c r="GK1531" s="56"/>
      <c r="GL1531" s="56"/>
      <c r="GM1531" s="56"/>
      <c r="GN1531" s="56"/>
      <c r="GO1531" s="56"/>
      <c r="GP1531" s="56"/>
      <c r="GQ1531" s="56"/>
      <c r="GR1531" s="56"/>
      <c r="GS1531" s="56"/>
      <c r="GT1531" s="56"/>
      <c r="GU1531" s="56"/>
      <c r="GV1531" s="56"/>
      <c r="GW1531" s="56"/>
      <c r="GX1531" s="56"/>
      <c r="GY1531" s="56"/>
      <c r="GZ1531" s="56"/>
      <c r="HA1531" s="56"/>
      <c r="HB1531" s="56"/>
      <c r="HC1531" s="56"/>
      <c r="HD1531" s="56"/>
      <c r="HE1531" s="56"/>
      <c r="HF1531" s="56"/>
      <c r="HG1531" s="56"/>
      <c r="HH1531" s="56"/>
      <c r="HI1531" s="56"/>
      <c r="HJ1531" s="56"/>
      <c r="HK1531" s="56"/>
      <c r="HL1531" s="56"/>
      <c r="HM1531" s="56"/>
    </row>
    <row r="1532" spans="2:221" x14ac:dyDescent="0.25">
      <c r="B1532" s="56"/>
      <c r="C1532" s="56"/>
      <c r="D1532" s="56"/>
      <c r="E1532" s="56"/>
      <c r="F1532" s="56"/>
      <c r="G1532" s="56"/>
      <c r="H1532" s="56"/>
      <c r="I1532" s="56"/>
      <c r="J1532" s="56"/>
      <c r="K1532" s="56"/>
      <c r="L1532" s="56"/>
      <c r="M1532" s="56"/>
      <c r="N1532" s="56"/>
      <c r="O1532" s="56"/>
      <c r="P1532" s="56"/>
      <c r="Q1532" s="56"/>
      <c r="R1532" s="56"/>
      <c r="S1532" s="56"/>
      <c r="T1532" s="56"/>
      <c r="U1532" s="56"/>
      <c r="V1532" s="56"/>
      <c r="W1532" s="56"/>
      <c r="X1532" s="56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/>
      <c r="BF1532" s="56"/>
      <c r="BG1532" s="56"/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  <c r="BU1532" s="56"/>
      <c r="BV1532" s="56"/>
      <c r="BW1532" s="56"/>
      <c r="BX1532" s="56"/>
      <c r="BY1532" s="56"/>
      <c r="BZ1532" s="56"/>
      <c r="CA1532" s="56"/>
      <c r="CB1532" s="56"/>
      <c r="CC1532" s="56"/>
      <c r="CD1532" s="56"/>
      <c r="CE1532" s="56"/>
      <c r="CF1532" s="56"/>
      <c r="CG1532" s="56"/>
      <c r="CH1532" s="56"/>
      <c r="CI1532" s="56"/>
      <c r="CJ1532" s="56"/>
      <c r="CK1532" s="56"/>
      <c r="CL1532" s="56"/>
      <c r="CM1532" s="56"/>
      <c r="CN1532" s="56"/>
      <c r="CO1532" s="56"/>
      <c r="CP1532" s="56"/>
      <c r="CQ1532" s="56"/>
      <c r="CR1532" s="56"/>
      <c r="CS1532" s="56"/>
      <c r="CT1532" s="56"/>
      <c r="CU1532" s="56"/>
      <c r="CV1532" s="56"/>
      <c r="CW1532" s="56"/>
      <c r="CX1532" s="56"/>
      <c r="CY1532" s="56"/>
      <c r="CZ1532" s="56"/>
      <c r="DA1532" s="56"/>
      <c r="DB1532" s="56"/>
      <c r="DC1532" s="56"/>
      <c r="DD1532" s="56"/>
      <c r="DE1532" s="56"/>
      <c r="DF1532" s="56"/>
      <c r="DG1532" s="56"/>
      <c r="DH1532" s="56"/>
      <c r="DI1532" s="56"/>
      <c r="DJ1532" s="56"/>
      <c r="DK1532" s="56"/>
      <c r="DL1532" s="56"/>
      <c r="DM1532" s="56"/>
      <c r="DN1532" s="56"/>
      <c r="DO1532" s="56"/>
      <c r="DP1532" s="56"/>
      <c r="DQ1532" s="56"/>
      <c r="DR1532" s="56"/>
      <c r="DS1532" s="56"/>
      <c r="DT1532" s="56"/>
      <c r="DU1532" s="56"/>
      <c r="DV1532" s="56"/>
      <c r="DW1532" s="56"/>
      <c r="DX1532" s="56"/>
      <c r="DY1532" s="56"/>
      <c r="DZ1532" s="56"/>
      <c r="EA1532" s="56"/>
      <c r="EB1532" s="56"/>
      <c r="EC1532" s="56"/>
      <c r="ED1532" s="56"/>
      <c r="EE1532" s="56"/>
      <c r="EF1532" s="56"/>
      <c r="EG1532" s="56"/>
      <c r="EH1532" s="56"/>
      <c r="EI1532" s="56"/>
      <c r="EJ1532" s="56"/>
      <c r="EK1532" s="56"/>
      <c r="EL1532" s="56"/>
      <c r="EM1532" s="56"/>
      <c r="EN1532" s="56"/>
      <c r="EO1532" s="56"/>
      <c r="EP1532" s="56"/>
      <c r="EQ1532" s="56"/>
      <c r="ER1532" s="56"/>
      <c r="ES1532" s="56"/>
      <c r="ET1532" s="56"/>
      <c r="EU1532" s="56"/>
      <c r="EV1532" s="56"/>
      <c r="EW1532" s="56"/>
      <c r="EX1532" s="56"/>
      <c r="EY1532" s="56"/>
      <c r="EZ1532" s="56"/>
      <c r="FA1532" s="56"/>
      <c r="FB1532" s="56"/>
      <c r="FC1532" s="56"/>
      <c r="FD1532" s="56"/>
      <c r="FE1532" s="56"/>
      <c r="FF1532" s="56"/>
      <c r="FG1532" s="56"/>
      <c r="FH1532" s="56"/>
      <c r="FI1532" s="56"/>
      <c r="FJ1532" s="56"/>
      <c r="FK1532" s="56"/>
      <c r="FL1532" s="56"/>
      <c r="FM1532" s="56"/>
      <c r="FN1532" s="56"/>
      <c r="FO1532" s="56"/>
      <c r="FP1532" s="56"/>
      <c r="FQ1532" s="56"/>
      <c r="FR1532" s="56"/>
      <c r="FS1532" s="56"/>
      <c r="FT1532" s="56"/>
      <c r="FU1532" s="56"/>
      <c r="FV1532" s="56"/>
      <c r="FW1532" s="56"/>
      <c r="FX1532" s="56"/>
      <c r="FY1532" s="56"/>
      <c r="FZ1532" s="56"/>
      <c r="GA1532" s="56"/>
      <c r="GB1532" s="56"/>
      <c r="GC1532" s="56"/>
      <c r="GD1532" s="56"/>
      <c r="GE1532" s="56"/>
      <c r="GF1532" s="56"/>
      <c r="GG1532" s="56"/>
      <c r="GH1532" s="56"/>
      <c r="GI1532" s="56"/>
      <c r="GJ1532" s="56"/>
      <c r="GK1532" s="56"/>
      <c r="GL1532" s="56"/>
      <c r="GM1532" s="56"/>
      <c r="GN1532" s="56"/>
      <c r="GO1532" s="56"/>
      <c r="GP1532" s="56"/>
      <c r="GQ1532" s="56"/>
      <c r="GR1532" s="56"/>
      <c r="GS1532" s="56"/>
      <c r="GT1532" s="56"/>
      <c r="GU1532" s="56"/>
      <c r="GV1532" s="56"/>
      <c r="GW1532" s="56"/>
      <c r="GX1532" s="56"/>
      <c r="GY1532" s="56"/>
      <c r="GZ1532" s="56"/>
      <c r="HA1532" s="56"/>
      <c r="HB1532" s="56"/>
      <c r="HC1532" s="56"/>
      <c r="HD1532" s="56"/>
      <c r="HE1532" s="56"/>
      <c r="HF1532" s="56"/>
      <c r="HG1532" s="56"/>
      <c r="HH1532" s="56"/>
      <c r="HI1532" s="56"/>
      <c r="HJ1532" s="56"/>
      <c r="HK1532" s="56"/>
      <c r="HL1532" s="56"/>
      <c r="HM1532" s="56"/>
    </row>
    <row r="1533" spans="2:221" x14ac:dyDescent="0.25">
      <c r="B1533" s="56"/>
      <c r="C1533" s="56"/>
      <c r="D1533" s="56"/>
      <c r="E1533" s="56"/>
      <c r="F1533" s="56"/>
      <c r="G1533" s="56"/>
      <c r="H1533" s="56"/>
      <c r="I1533" s="56"/>
      <c r="J1533" s="56"/>
      <c r="K1533" s="56"/>
      <c r="L1533" s="56"/>
      <c r="M1533" s="56"/>
      <c r="N1533" s="56"/>
      <c r="O1533" s="56"/>
      <c r="P1533" s="56"/>
      <c r="Q1533" s="56"/>
      <c r="R1533" s="56"/>
      <c r="S1533" s="56"/>
      <c r="T1533" s="56"/>
      <c r="U1533" s="56"/>
      <c r="V1533" s="56"/>
      <c r="W1533" s="56"/>
      <c r="X1533" s="56"/>
      <c r="Y1533" s="56"/>
      <c r="Z1533" s="56"/>
      <c r="AA1533" s="56"/>
      <c r="AB1533" s="56"/>
      <c r="AC1533" s="56"/>
      <c r="AD1533" s="56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  <c r="AY1533" s="56"/>
      <c r="AZ1533" s="56"/>
      <c r="BA1533" s="56"/>
      <c r="BB1533" s="56"/>
      <c r="BC1533" s="56"/>
      <c r="BD1533" s="56"/>
      <c r="BE1533" s="56"/>
      <c r="BF1533" s="56"/>
      <c r="BG1533" s="56"/>
      <c r="BH1533" s="56"/>
      <c r="BI1533" s="56"/>
      <c r="BJ1533" s="56"/>
      <c r="BK1533" s="56"/>
      <c r="BL1533" s="56"/>
      <c r="BM1533" s="56"/>
      <c r="BN1533" s="56"/>
      <c r="BO1533" s="56"/>
      <c r="BP1533" s="56"/>
      <c r="BQ1533" s="56"/>
      <c r="BR1533" s="56"/>
      <c r="BS1533" s="56"/>
      <c r="BT1533" s="56"/>
      <c r="BU1533" s="56"/>
      <c r="BV1533" s="56"/>
      <c r="BW1533" s="56"/>
      <c r="BX1533" s="56"/>
      <c r="BY1533" s="56"/>
      <c r="BZ1533" s="56"/>
      <c r="CA1533" s="56"/>
      <c r="CB1533" s="56"/>
      <c r="CC1533" s="56"/>
      <c r="CD1533" s="56"/>
      <c r="CE1533" s="56"/>
      <c r="CF1533" s="56"/>
      <c r="CG1533" s="56"/>
      <c r="CH1533" s="56"/>
      <c r="CI1533" s="56"/>
      <c r="CJ1533" s="56"/>
      <c r="CK1533" s="56"/>
      <c r="CL1533" s="56"/>
      <c r="CM1533" s="56"/>
      <c r="CN1533" s="56"/>
      <c r="CO1533" s="56"/>
      <c r="CP1533" s="56"/>
      <c r="CQ1533" s="56"/>
      <c r="CR1533" s="56"/>
      <c r="CS1533" s="56"/>
      <c r="CT1533" s="56"/>
      <c r="CU1533" s="56"/>
      <c r="CV1533" s="56"/>
      <c r="CW1533" s="56"/>
      <c r="CX1533" s="56"/>
      <c r="CY1533" s="56"/>
      <c r="CZ1533" s="56"/>
      <c r="DA1533" s="56"/>
      <c r="DB1533" s="56"/>
      <c r="DC1533" s="56"/>
      <c r="DD1533" s="56"/>
      <c r="DE1533" s="56"/>
      <c r="DF1533" s="56"/>
      <c r="DG1533" s="56"/>
      <c r="DH1533" s="56"/>
      <c r="DI1533" s="56"/>
      <c r="DJ1533" s="56"/>
      <c r="DK1533" s="56"/>
      <c r="DL1533" s="56"/>
      <c r="DM1533" s="56"/>
      <c r="DN1533" s="56"/>
      <c r="DO1533" s="56"/>
      <c r="DP1533" s="56"/>
      <c r="DQ1533" s="56"/>
      <c r="DR1533" s="56"/>
      <c r="DS1533" s="56"/>
      <c r="DT1533" s="56"/>
      <c r="DU1533" s="56"/>
      <c r="DV1533" s="56"/>
      <c r="DW1533" s="56"/>
      <c r="DX1533" s="56"/>
      <c r="DY1533" s="56"/>
      <c r="DZ1533" s="56"/>
      <c r="EA1533" s="56"/>
      <c r="EB1533" s="56"/>
      <c r="EC1533" s="56"/>
      <c r="ED1533" s="56"/>
      <c r="EE1533" s="56"/>
      <c r="EF1533" s="56"/>
      <c r="EG1533" s="56"/>
      <c r="EH1533" s="56"/>
      <c r="EI1533" s="56"/>
      <c r="EJ1533" s="56"/>
      <c r="EK1533" s="56"/>
      <c r="EL1533" s="56"/>
      <c r="EM1533" s="56"/>
      <c r="EN1533" s="56"/>
      <c r="EO1533" s="56"/>
      <c r="EP1533" s="56"/>
      <c r="EQ1533" s="56"/>
      <c r="ER1533" s="56"/>
      <c r="ES1533" s="56"/>
      <c r="ET1533" s="56"/>
      <c r="EU1533" s="56"/>
      <c r="EV1533" s="56"/>
      <c r="EW1533" s="56"/>
      <c r="EX1533" s="56"/>
      <c r="EY1533" s="56"/>
      <c r="EZ1533" s="56"/>
      <c r="FA1533" s="56"/>
      <c r="FB1533" s="56"/>
      <c r="FC1533" s="56"/>
      <c r="FD1533" s="56"/>
      <c r="FE1533" s="56"/>
      <c r="FF1533" s="56"/>
      <c r="FG1533" s="56"/>
      <c r="FH1533" s="56"/>
      <c r="FI1533" s="56"/>
      <c r="FJ1533" s="56"/>
      <c r="FK1533" s="56"/>
      <c r="FL1533" s="56"/>
      <c r="FM1533" s="56"/>
      <c r="FN1533" s="56"/>
      <c r="FO1533" s="56"/>
      <c r="FP1533" s="56"/>
      <c r="FQ1533" s="56"/>
      <c r="FR1533" s="56"/>
      <c r="FS1533" s="56"/>
      <c r="FT1533" s="56"/>
      <c r="FU1533" s="56"/>
      <c r="FV1533" s="56"/>
      <c r="FW1533" s="56"/>
      <c r="FX1533" s="56"/>
      <c r="FY1533" s="56"/>
      <c r="FZ1533" s="56"/>
      <c r="GA1533" s="56"/>
      <c r="GB1533" s="56"/>
      <c r="GC1533" s="56"/>
      <c r="GD1533" s="56"/>
      <c r="GE1533" s="56"/>
      <c r="GF1533" s="56"/>
      <c r="GG1533" s="56"/>
      <c r="GH1533" s="56"/>
      <c r="GI1533" s="56"/>
      <c r="GJ1533" s="56"/>
      <c r="GK1533" s="56"/>
      <c r="GL1533" s="56"/>
      <c r="GM1533" s="56"/>
      <c r="GN1533" s="56"/>
      <c r="GO1533" s="56"/>
      <c r="GP1533" s="56"/>
      <c r="GQ1533" s="56"/>
      <c r="GR1533" s="56"/>
      <c r="GS1533" s="56"/>
      <c r="GT1533" s="56"/>
      <c r="GU1533" s="56"/>
      <c r="GV1533" s="56"/>
      <c r="GW1533" s="56"/>
      <c r="GX1533" s="56"/>
      <c r="GY1533" s="56"/>
      <c r="GZ1533" s="56"/>
      <c r="HA1533" s="56"/>
      <c r="HB1533" s="56"/>
      <c r="HC1533" s="56"/>
      <c r="HD1533" s="56"/>
      <c r="HE1533" s="56"/>
      <c r="HF1533" s="56"/>
      <c r="HG1533" s="56"/>
      <c r="HH1533" s="56"/>
      <c r="HI1533" s="56"/>
      <c r="HJ1533" s="56"/>
      <c r="HK1533" s="56"/>
      <c r="HL1533" s="56"/>
      <c r="HM1533" s="56"/>
    </row>
    <row r="1534" spans="2:221" x14ac:dyDescent="0.25">
      <c r="B1534" s="56"/>
      <c r="C1534" s="56"/>
      <c r="D1534" s="56"/>
      <c r="E1534" s="56"/>
      <c r="F1534" s="56"/>
      <c r="G1534" s="56"/>
      <c r="H1534" s="56"/>
      <c r="I1534" s="56"/>
      <c r="J1534" s="56"/>
      <c r="K1534" s="56"/>
      <c r="L1534" s="56"/>
      <c r="M1534" s="56"/>
      <c r="N1534" s="56"/>
      <c r="O1534" s="56"/>
      <c r="P1534" s="56"/>
      <c r="Q1534" s="56"/>
      <c r="R1534" s="56"/>
      <c r="S1534" s="56"/>
      <c r="T1534" s="56"/>
      <c r="U1534" s="56"/>
      <c r="V1534" s="56"/>
      <c r="W1534" s="56"/>
      <c r="X1534" s="56"/>
      <c r="Y1534" s="56"/>
      <c r="Z1534" s="56"/>
      <c r="AA1534" s="56"/>
      <c r="AB1534" s="56"/>
      <c r="AC1534" s="56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/>
      <c r="BF1534" s="56"/>
      <c r="BG1534" s="56"/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  <c r="BU1534" s="56"/>
      <c r="BV1534" s="56"/>
      <c r="BW1534" s="56"/>
      <c r="BX1534" s="56"/>
      <c r="BY1534" s="56"/>
      <c r="BZ1534" s="56"/>
      <c r="CA1534" s="56"/>
      <c r="CB1534" s="56"/>
      <c r="CC1534" s="56"/>
      <c r="CD1534" s="56"/>
      <c r="CE1534" s="56"/>
      <c r="CF1534" s="56"/>
      <c r="CG1534" s="56"/>
      <c r="CH1534" s="56"/>
      <c r="CI1534" s="56"/>
      <c r="CJ1534" s="56"/>
      <c r="CK1534" s="56"/>
      <c r="CL1534" s="56"/>
      <c r="CM1534" s="56"/>
      <c r="CN1534" s="56"/>
      <c r="CO1534" s="56"/>
      <c r="CP1534" s="56"/>
      <c r="CQ1534" s="56"/>
      <c r="CR1534" s="56"/>
      <c r="CS1534" s="56"/>
      <c r="CT1534" s="56"/>
      <c r="CU1534" s="56"/>
      <c r="CV1534" s="56"/>
      <c r="CW1534" s="56"/>
      <c r="CX1534" s="56"/>
      <c r="CY1534" s="56"/>
      <c r="CZ1534" s="56"/>
      <c r="DA1534" s="56"/>
      <c r="DB1534" s="56"/>
      <c r="DC1534" s="56"/>
      <c r="DD1534" s="56"/>
      <c r="DE1534" s="56"/>
      <c r="DF1534" s="56"/>
      <c r="DG1534" s="56"/>
      <c r="DH1534" s="56"/>
      <c r="DI1534" s="56"/>
      <c r="DJ1534" s="56"/>
      <c r="DK1534" s="56"/>
      <c r="DL1534" s="56"/>
      <c r="DM1534" s="56"/>
      <c r="DN1534" s="56"/>
      <c r="DO1534" s="56"/>
      <c r="DP1534" s="56"/>
      <c r="DQ1534" s="56"/>
      <c r="DR1534" s="56"/>
      <c r="DS1534" s="56"/>
      <c r="DT1534" s="56"/>
      <c r="DU1534" s="56"/>
      <c r="DV1534" s="56"/>
      <c r="DW1534" s="56"/>
      <c r="DX1534" s="56"/>
      <c r="DY1534" s="56"/>
      <c r="DZ1534" s="56"/>
      <c r="EA1534" s="56"/>
      <c r="EB1534" s="56"/>
      <c r="EC1534" s="56"/>
      <c r="ED1534" s="56"/>
      <c r="EE1534" s="56"/>
      <c r="EF1534" s="56"/>
      <c r="EG1534" s="56"/>
      <c r="EH1534" s="56"/>
      <c r="EI1534" s="56"/>
      <c r="EJ1534" s="56"/>
      <c r="EK1534" s="56"/>
      <c r="EL1534" s="56"/>
      <c r="EM1534" s="56"/>
      <c r="EN1534" s="56"/>
      <c r="EO1534" s="56"/>
      <c r="EP1534" s="56"/>
      <c r="EQ1534" s="56"/>
      <c r="ER1534" s="56"/>
      <c r="ES1534" s="56"/>
      <c r="ET1534" s="56"/>
      <c r="EU1534" s="56"/>
      <c r="EV1534" s="56"/>
      <c r="EW1534" s="56"/>
      <c r="EX1534" s="56"/>
      <c r="EY1534" s="56"/>
      <c r="EZ1534" s="56"/>
      <c r="FA1534" s="56"/>
      <c r="FB1534" s="56"/>
      <c r="FC1534" s="56"/>
      <c r="FD1534" s="56"/>
      <c r="FE1534" s="56"/>
      <c r="FF1534" s="56"/>
      <c r="FG1534" s="56"/>
      <c r="FH1534" s="56"/>
      <c r="FI1534" s="56"/>
      <c r="FJ1534" s="56"/>
      <c r="FK1534" s="56"/>
      <c r="FL1534" s="56"/>
      <c r="FM1534" s="56"/>
      <c r="FN1534" s="56"/>
      <c r="FO1534" s="56"/>
      <c r="FP1534" s="56"/>
      <c r="FQ1534" s="56"/>
      <c r="FR1534" s="56"/>
      <c r="FS1534" s="56"/>
      <c r="FT1534" s="56"/>
      <c r="FU1534" s="56"/>
      <c r="FV1534" s="56"/>
      <c r="FW1534" s="56"/>
      <c r="FX1534" s="56"/>
      <c r="FY1534" s="56"/>
      <c r="FZ1534" s="56"/>
      <c r="GA1534" s="56"/>
      <c r="GB1534" s="56"/>
      <c r="GC1534" s="56"/>
      <c r="GD1534" s="56"/>
      <c r="GE1534" s="56"/>
      <c r="GF1534" s="56"/>
      <c r="GG1534" s="56"/>
      <c r="GH1534" s="56"/>
      <c r="GI1534" s="56"/>
      <c r="GJ1534" s="56"/>
      <c r="GK1534" s="56"/>
      <c r="GL1534" s="56"/>
      <c r="GM1534" s="56"/>
      <c r="GN1534" s="56"/>
      <c r="GO1534" s="56"/>
      <c r="GP1534" s="56"/>
      <c r="GQ1534" s="56"/>
      <c r="GR1534" s="56"/>
      <c r="GS1534" s="56"/>
      <c r="GT1534" s="56"/>
      <c r="GU1534" s="56"/>
      <c r="GV1534" s="56"/>
      <c r="GW1534" s="56"/>
      <c r="GX1534" s="56"/>
      <c r="GY1534" s="56"/>
      <c r="GZ1534" s="56"/>
      <c r="HA1534" s="56"/>
      <c r="HB1534" s="56"/>
      <c r="HC1534" s="56"/>
      <c r="HD1534" s="56"/>
      <c r="HE1534" s="56"/>
      <c r="HF1534" s="56"/>
      <c r="HG1534" s="56"/>
      <c r="HH1534" s="56"/>
      <c r="HI1534" s="56"/>
      <c r="HJ1534" s="56"/>
      <c r="HK1534" s="56"/>
      <c r="HL1534" s="56"/>
      <c r="HM1534" s="56"/>
    </row>
    <row r="1535" spans="2:221" x14ac:dyDescent="0.25">
      <c r="B1535" s="56"/>
      <c r="C1535" s="56"/>
      <c r="D1535" s="56"/>
      <c r="E1535" s="56"/>
      <c r="F1535" s="56"/>
      <c r="G1535" s="56"/>
      <c r="H1535" s="56"/>
      <c r="I1535" s="56"/>
      <c r="J1535" s="56"/>
      <c r="K1535" s="56"/>
      <c r="L1535" s="56"/>
      <c r="M1535" s="56"/>
      <c r="N1535" s="56"/>
      <c r="O1535" s="56"/>
      <c r="P1535" s="56"/>
      <c r="Q1535" s="56"/>
      <c r="R1535" s="56"/>
      <c r="S1535" s="56"/>
      <c r="T1535" s="56"/>
      <c r="U1535" s="56"/>
      <c r="V1535" s="56"/>
      <c r="W1535" s="56"/>
      <c r="X1535" s="56"/>
      <c r="Y1535" s="56"/>
      <c r="Z1535" s="56"/>
      <c r="AA1535" s="56"/>
      <c r="AB1535" s="56"/>
      <c r="AC1535" s="56"/>
      <c r="AD1535" s="56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  <c r="AY1535" s="56"/>
      <c r="AZ1535" s="56"/>
      <c r="BA1535" s="56"/>
      <c r="BB1535" s="56"/>
      <c r="BC1535" s="56"/>
      <c r="BD1535" s="56"/>
      <c r="BE1535" s="56"/>
      <c r="BF1535" s="56"/>
      <c r="BG1535" s="56"/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  <c r="BU1535" s="56"/>
      <c r="BV1535" s="56"/>
      <c r="BW1535" s="56"/>
      <c r="BX1535" s="56"/>
      <c r="BY1535" s="56"/>
      <c r="BZ1535" s="56"/>
      <c r="CA1535" s="56"/>
      <c r="CB1535" s="56"/>
      <c r="CC1535" s="56"/>
      <c r="CD1535" s="56"/>
      <c r="CE1535" s="56"/>
      <c r="CF1535" s="56"/>
      <c r="CG1535" s="56"/>
      <c r="CH1535" s="56"/>
      <c r="CI1535" s="56"/>
      <c r="CJ1535" s="56"/>
      <c r="CK1535" s="56"/>
      <c r="CL1535" s="56"/>
      <c r="CM1535" s="56"/>
      <c r="CN1535" s="56"/>
      <c r="CO1535" s="56"/>
      <c r="CP1535" s="56"/>
      <c r="CQ1535" s="56"/>
      <c r="CR1535" s="56"/>
      <c r="CS1535" s="56"/>
      <c r="CT1535" s="56"/>
      <c r="CU1535" s="56"/>
      <c r="CV1535" s="56"/>
      <c r="CW1535" s="56"/>
      <c r="CX1535" s="56"/>
      <c r="CY1535" s="56"/>
      <c r="CZ1535" s="56"/>
      <c r="DA1535" s="56"/>
      <c r="DB1535" s="56"/>
      <c r="DC1535" s="56"/>
      <c r="DD1535" s="56"/>
      <c r="DE1535" s="56"/>
      <c r="DF1535" s="56"/>
      <c r="DG1535" s="56"/>
      <c r="DH1535" s="56"/>
      <c r="DI1535" s="56"/>
      <c r="DJ1535" s="56"/>
      <c r="DK1535" s="56"/>
      <c r="DL1535" s="56"/>
      <c r="DM1535" s="56"/>
      <c r="DN1535" s="56"/>
      <c r="DO1535" s="56"/>
      <c r="DP1535" s="56"/>
      <c r="DQ1535" s="56"/>
      <c r="DR1535" s="56"/>
      <c r="DS1535" s="56"/>
      <c r="DT1535" s="56"/>
      <c r="DU1535" s="56"/>
      <c r="DV1535" s="56"/>
      <c r="DW1535" s="56"/>
      <c r="DX1535" s="56"/>
      <c r="DY1535" s="56"/>
      <c r="DZ1535" s="56"/>
      <c r="EA1535" s="56"/>
      <c r="EB1535" s="56"/>
      <c r="EC1535" s="56"/>
      <c r="ED1535" s="56"/>
      <c r="EE1535" s="56"/>
      <c r="EF1535" s="56"/>
      <c r="EG1535" s="56"/>
      <c r="EH1535" s="56"/>
      <c r="EI1535" s="56"/>
      <c r="EJ1535" s="56"/>
      <c r="EK1535" s="56"/>
      <c r="EL1535" s="56"/>
      <c r="EM1535" s="56"/>
      <c r="EN1535" s="56"/>
      <c r="EO1535" s="56"/>
      <c r="EP1535" s="56"/>
      <c r="EQ1535" s="56"/>
      <c r="ER1535" s="56"/>
      <c r="ES1535" s="56"/>
      <c r="ET1535" s="56"/>
      <c r="EU1535" s="56"/>
      <c r="EV1535" s="56"/>
      <c r="EW1535" s="56"/>
      <c r="EX1535" s="56"/>
      <c r="EY1535" s="56"/>
      <c r="EZ1535" s="56"/>
      <c r="FA1535" s="56"/>
      <c r="FB1535" s="56"/>
      <c r="FC1535" s="56"/>
      <c r="FD1535" s="56"/>
      <c r="FE1535" s="56"/>
      <c r="FF1535" s="56"/>
      <c r="FG1535" s="56"/>
      <c r="FH1535" s="56"/>
      <c r="FI1535" s="56"/>
      <c r="FJ1535" s="56"/>
      <c r="FK1535" s="56"/>
      <c r="FL1535" s="56"/>
      <c r="FM1535" s="56"/>
      <c r="FN1535" s="56"/>
      <c r="FO1535" s="56"/>
      <c r="FP1535" s="56"/>
      <c r="FQ1535" s="56"/>
      <c r="FR1535" s="56"/>
      <c r="FS1535" s="56"/>
      <c r="FT1535" s="56"/>
      <c r="FU1535" s="56"/>
      <c r="FV1535" s="56"/>
      <c r="FW1535" s="56"/>
      <c r="FX1535" s="56"/>
      <c r="FY1535" s="56"/>
      <c r="FZ1535" s="56"/>
      <c r="GA1535" s="56"/>
      <c r="GB1535" s="56"/>
      <c r="GC1535" s="56"/>
      <c r="GD1535" s="56"/>
      <c r="GE1535" s="56"/>
      <c r="GF1535" s="56"/>
      <c r="GG1535" s="56"/>
      <c r="GH1535" s="56"/>
      <c r="GI1535" s="56"/>
      <c r="GJ1535" s="56"/>
      <c r="GK1535" s="56"/>
      <c r="GL1535" s="56"/>
      <c r="GM1535" s="56"/>
      <c r="GN1535" s="56"/>
      <c r="GO1535" s="56"/>
      <c r="GP1535" s="56"/>
      <c r="GQ1535" s="56"/>
      <c r="GR1535" s="56"/>
      <c r="GS1535" s="56"/>
      <c r="GT1535" s="56"/>
      <c r="GU1535" s="56"/>
      <c r="GV1535" s="56"/>
      <c r="GW1535" s="56"/>
      <c r="GX1535" s="56"/>
      <c r="GY1535" s="56"/>
      <c r="GZ1535" s="56"/>
      <c r="HA1535" s="56"/>
      <c r="HB1535" s="56"/>
      <c r="HC1535" s="56"/>
      <c r="HD1535" s="56"/>
      <c r="HE1535" s="56"/>
      <c r="HF1535" s="56"/>
      <c r="HG1535" s="56"/>
      <c r="HH1535" s="56"/>
      <c r="HI1535" s="56"/>
      <c r="HJ1535" s="56"/>
      <c r="HK1535" s="56"/>
      <c r="HL1535" s="56"/>
      <c r="HM1535" s="56"/>
    </row>
    <row r="1536" spans="2:221" x14ac:dyDescent="0.25">
      <c r="B1536" s="56"/>
      <c r="C1536" s="56"/>
      <c r="D1536" s="56"/>
      <c r="E1536" s="56"/>
      <c r="F1536" s="56"/>
      <c r="G1536" s="56"/>
      <c r="H1536" s="56"/>
      <c r="I1536" s="56"/>
      <c r="J1536" s="56"/>
      <c r="K1536" s="56"/>
      <c r="L1536" s="56"/>
      <c r="M1536" s="56"/>
      <c r="N1536" s="56"/>
      <c r="O1536" s="56"/>
      <c r="P1536" s="56"/>
      <c r="Q1536" s="56"/>
      <c r="R1536" s="56"/>
      <c r="S1536" s="56"/>
      <c r="T1536" s="56"/>
      <c r="U1536" s="56"/>
      <c r="V1536" s="56"/>
      <c r="W1536" s="56"/>
      <c r="X1536" s="56"/>
      <c r="Y1536" s="56"/>
      <c r="Z1536" s="56"/>
      <c r="AA1536" s="56"/>
      <c r="AB1536" s="56"/>
      <c r="AC1536" s="56"/>
      <c r="AD1536" s="56"/>
      <c r="AE1536" s="56"/>
      <c r="AF1536" s="56"/>
      <c r="AG1536" s="56"/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  <c r="AY1536" s="56"/>
      <c r="AZ1536" s="56"/>
      <c r="BA1536" s="56"/>
      <c r="BB1536" s="56"/>
      <c r="BC1536" s="56"/>
      <c r="BD1536" s="56"/>
      <c r="BE1536" s="56"/>
      <c r="BF1536" s="56"/>
      <c r="BG1536" s="56"/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6"/>
      <c r="BS1536" s="56"/>
      <c r="BT1536" s="56"/>
      <c r="BU1536" s="56"/>
      <c r="BV1536" s="56"/>
      <c r="BW1536" s="56"/>
      <c r="BX1536" s="56"/>
      <c r="BY1536" s="56"/>
      <c r="BZ1536" s="56"/>
      <c r="CA1536" s="56"/>
      <c r="CB1536" s="56"/>
      <c r="CC1536" s="56"/>
      <c r="CD1536" s="56"/>
      <c r="CE1536" s="56"/>
      <c r="CF1536" s="56"/>
      <c r="CG1536" s="56"/>
      <c r="CH1536" s="56"/>
      <c r="CI1536" s="56"/>
      <c r="CJ1536" s="56"/>
      <c r="CK1536" s="56"/>
      <c r="CL1536" s="56"/>
      <c r="CM1536" s="56"/>
      <c r="CN1536" s="56"/>
      <c r="CO1536" s="56"/>
      <c r="CP1536" s="56"/>
      <c r="CQ1536" s="56"/>
      <c r="CR1536" s="56"/>
      <c r="CS1536" s="56"/>
      <c r="CT1536" s="56"/>
      <c r="CU1536" s="56"/>
      <c r="CV1536" s="56"/>
      <c r="CW1536" s="56"/>
      <c r="CX1536" s="56"/>
      <c r="CY1536" s="56"/>
      <c r="CZ1536" s="56"/>
      <c r="DA1536" s="56"/>
      <c r="DB1536" s="56"/>
      <c r="DC1536" s="56"/>
      <c r="DD1536" s="56"/>
      <c r="DE1536" s="56"/>
      <c r="DF1536" s="56"/>
      <c r="DG1536" s="56"/>
      <c r="DH1536" s="56"/>
      <c r="DI1536" s="56"/>
      <c r="DJ1536" s="56"/>
      <c r="DK1536" s="56"/>
      <c r="DL1536" s="56"/>
      <c r="DM1536" s="56"/>
      <c r="DN1536" s="56"/>
      <c r="DO1536" s="56"/>
      <c r="DP1536" s="56"/>
      <c r="DQ1536" s="56"/>
      <c r="DR1536" s="56"/>
      <c r="DS1536" s="56"/>
      <c r="DT1536" s="56"/>
      <c r="DU1536" s="56"/>
      <c r="DV1536" s="56"/>
      <c r="DW1536" s="56"/>
      <c r="DX1536" s="56"/>
      <c r="DY1536" s="56"/>
      <c r="DZ1536" s="56"/>
      <c r="EA1536" s="56"/>
      <c r="EB1536" s="56"/>
      <c r="EC1536" s="56"/>
      <c r="ED1536" s="56"/>
      <c r="EE1536" s="56"/>
      <c r="EF1536" s="56"/>
      <c r="EG1536" s="56"/>
      <c r="EH1536" s="56"/>
      <c r="EI1536" s="56"/>
      <c r="EJ1536" s="56"/>
      <c r="EK1536" s="56"/>
      <c r="EL1536" s="56"/>
      <c r="EM1536" s="56"/>
      <c r="EN1536" s="56"/>
      <c r="EO1536" s="56"/>
      <c r="EP1536" s="56"/>
      <c r="EQ1536" s="56"/>
      <c r="ER1536" s="56"/>
      <c r="ES1536" s="56"/>
      <c r="ET1536" s="56"/>
      <c r="EU1536" s="56"/>
      <c r="EV1536" s="56"/>
      <c r="EW1536" s="56"/>
      <c r="EX1536" s="56"/>
      <c r="EY1536" s="56"/>
      <c r="EZ1536" s="56"/>
      <c r="FA1536" s="56"/>
      <c r="FB1536" s="56"/>
      <c r="FC1536" s="56"/>
      <c r="FD1536" s="56"/>
      <c r="FE1536" s="56"/>
      <c r="FF1536" s="56"/>
      <c r="FG1536" s="56"/>
      <c r="FH1536" s="56"/>
      <c r="FI1536" s="56"/>
      <c r="FJ1536" s="56"/>
      <c r="FK1536" s="56"/>
      <c r="FL1536" s="56"/>
      <c r="FM1536" s="56"/>
      <c r="FN1536" s="56"/>
      <c r="FO1536" s="56"/>
      <c r="FP1536" s="56"/>
      <c r="FQ1536" s="56"/>
      <c r="FR1536" s="56"/>
      <c r="FS1536" s="56"/>
      <c r="FT1536" s="56"/>
      <c r="FU1536" s="56"/>
      <c r="FV1536" s="56"/>
      <c r="FW1536" s="56"/>
      <c r="FX1536" s="56"/>
      <c r="FY1536" s="56"/>
      <c r="FZ1536" s="56"/>
      <c r="GA1536" s="56"/>
      <c r="GB1536" s="56"/>
      <c r="GC1536" s="56"/>
      <c r="GD1536" s="56"/>
      <c r="GE1536" s="56"/>
      <c r="GF1536" s="56"/>
      <c r="GG1536" s="56"/>
      <c r="GH1536" s="56"/>
      <c r="GI1536" s="56"/>
      <c r="GJ1536" s="56"/>
      <c r="GK1536" s="56"/>
      <c r="GL1536" s="56"/>
      <c r="GM1536" s="56"/>
      <c r="GN1536" s="56"/>
      <c r="GO1536" s="56"/>
      <c r="GP1536" s="56"/>
      <c r="GQ1536" s="56"/>
      <c r="GR1536" s="56"/>
      <c r="GS1536" s="56"/>
      <c r="GT1536" s="56"/>
      <c r="GU1536" s="56"/>
      <c r="GV1536" s="56"/>
      <c r="GW1536" s="56"/>
      <c r="GX1536" s="56"/>
      <c r="GY1536" s="56"/>
      <c r="GZ1536" s="56"/>
      <c r="HA1536" s="56"/>
      <c r="HB1536" s="56"/>
      <c r="HC1536" s="56"/>
      <c r="HD1536" s="56"/>
      <c r="HE1536" s="56"/>
      <c r="HF1536" s="56"/>
      <c r="HG1536" s="56"/>
      <c r="HH1536" s="56"/>
      <c r="HI1536" s="56"/>
      <c r="HJ1536" s="56"/>
      <c r="HK1536" s="56"/>
      <c r="HL1536" s="56"/>
      <c r="HM1536" s="56"/>
    </row>
    <row r="1537" spans="2:221" x14ac:dyDescent="0.25">
      <c r="B1537" s="56"/>
      <c r="C1537" s="56"/>
      <c r="D1537" s="56"/>
      <c r="E1537" s="56"/>
      <c r="F1537" s="56"/>
      <c r="G1537" s="56"/>
      <c r="H1537" s="56"/>
      <c r="I1537" s="56"/>
      <c r="J1537" s="56"/>
      <c r="K1537" s="56"/>
      <c r="L1537" s="56"/>
      <c r="M1537" s="56"/>
      <c r="N1537" s="56"/>
      <c r="O1537" s="56"/>
      <c r="P1537" s="56"/>
      <c r="Q1537" s="56"/>
      <c r="R1537" s="56"/>
      <c r="S1537" s="56"/>
      <c r="T1537" s="56"/>
      <c r="U1537" s="56"/>
      <c r="V1537" s="56"/>
      <c r="W1537" s="56"/>
      <c r="X1537" s="56"/>
      <c r="Y1537" s="56"/>
      <c r="Z1537" s="56"/>
      <c r="AA1537" s="56"/>
      <c r="AB1537" s="56"/>
      <c r="AC1537" s="56"/>
      <c r="AD1537" s="56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  <c r="AY1537" s="56"/>
      <c r="AZ1537" s="56"/>
      <c r="BA1537" s="56"/>
      <c r="BB1537" s="56"/>
      <c r="BC1537" s="56"/>
      <c r="BD1537" s="56"/>
      <c r="BE1537" s="56"/>
      <c r="BF1537" s="56"/>
      <c r="BG1537" s="56"/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56"/>
      <c r="BS1537" s="56"/>
      <c r="BT1537" s="56"/>
      <c r="BU1537" s="56"/>
      <c r="BV1537" s="56"/>
      <c r="BW1537" s="56"/>
      <c r="BX1537" s="56"/>
      <c r="BY1537" s="56"/>
      <c r="BZ1537" s="56"/>
      <c r="CA1537" s="56"/>
      <c r="CB1537" s="56"/>
      <c r="CC1537" s="56"/>
      <c r="CD1537" s="56"/>
      <c r="CE1537" s="56"/>
      <c r="CF1537" s="56"/>
      <c r="CG1537" s="56"/>
      <c r="CH1537" s="56"/>
      <c r="CI1537" s="56"/>
      <c r="CJ1537" s="56"/>
      <c r="CK1537" s="56"/>
      <c r="CL1537" s="56"/>
      <c r="CM1537" s="56"/>
      <c r="CN1537" s="56"/>
      <c r="CO1537" s="56"/>
      <c r="CP1537" s="56"/>
      <c r="CQ1537" s="56"/>
      <c r="CR1537" s="56"/>
      <c r="CS1537" s="56"/>
      <c r="CT1537" s="56"/>
      <c r="CU1537" s="56"/>
      <c r="CV1537" s="56"/>
      <c r="CW1537" s="56"/>
      <c r="CX1537" s="56"/>
      <c r="CY1537" s="56"/>
      <c r="CZ1537" s="56"/>
      <c r="DA1537" s="56"/>
      <c r="DB1537" s="56"/>
      <c r="DC1537" s="56"/>
      <c r="DD1537" s="56"/>
      <c r="DE1537" s="56"/>
      <c r="DF1537" s="56"/>
      <c r="DG1537" s="56"/>
      <c r="DH1537" s="56"/>
      <c r="DI1537" s="56"/>
      <c r="DJ1537" s="56"/>
      <c r="DK1537" s="56"/>
      <c r="DL1537" s="56"/>
      <c r="DM1537" s="56"/>
      <c r="DN1537" s="56"/>
      <c r="DO1537" s="56"/>
      <c r="DP1537" s="56"/>
      <c r="DQ1537" s="56"/>
      <c r="DR1537" s="56"/>
      <c r="DS1537" s="56"/>
      <c r="DT1537" s="56"/>
      <c r="DU1537" s="56"/>
      <c r="DV1537" s="56"/>
      <c r="DW1537" s="56"/>
      <c r="DX1537" s="56"/>
      <c r="DY1537" s="56"/>
      <c r="DZ1537" s="56"/>
      <c r="EA1537" s="56"/>
      <c r="EB1537" s="56"/>
      <c r="EC1537" s="56"/>
      <c r="ED1537" s="56"/>
      <c r="EE1537" s="56"/>
      <c r="EF1537" s="56"/>
      <c r="EG1537" s="56"/>
      <c r="EH1537" s="56"/>
      <c r="EI1537" s="56"/>
      <c r="EJ1537" s="56"/>
      <c r="EK1537" s="56"/>
      <c r="EL1537" s="56"/>
      <c r="EM1537" s="56"/>
      <c r="EN1537" s="56"/>
      <c r="EO1537" s="56"/>
      <c r="EP1537" s="56"/>
      <c r="EQ1537" s="56"/>
      <c r="ER1537" s="56"/>
      <c r="ES1537" s="56"/>
      <c r="ET1537" s="56"/>
      <c r="EU1537" s="56"/>
      <c r="EV1537" s="56"/>
      <c r="EW1537" s="56"/>
      <c r="EX1537" s="56"/>
      <c r="EY1537" s="56"/>
      <c r="EZ1537" s="56"/>
      <c r="FA1537" s="56"/>
      <c r="FB1537" s="56"/>
      <c r="FC1537" s="56"/>
      <c r="FD1537" s="56"/>
      <c r="FE1537" s="56"/>
      <c r="FF1537" s="56"/>
      <c r="FG1537" s="56"/>
      <c r="FH1537" s="56"/>
      <c r="FI1537" s="56"/>
      <c r="FJ1537" s="56"/>
      <c r="FK1537" s="56"/>
      <c r="FL1537" s="56"/>
      <c r="FM1537" s="56"/>
      <c r="FN1537" s="56"/>
      <c r="FO1537" s="56"/>
      <c r="FP1537" s="56"/>
      <c r="FQ1537" s="56"/>
      <c r="FR1537" s="56"/>
      <c r="FS1537" s="56"/>
      <c r="FT1537" s="56"/>
      <c r="FU1537" s="56"/>
      <c r="FV1537" s="56"/>
      <c r="FW1537" s="56"/>
      <c r="FX1537" s="56"/>
      <c r="FY1537" s="56"/>
      <c r="FZ1537" s="56"/>
      <c r="GA1537" s="56"/>
      <c r="GB1537" s="56"/>
      <c r="GC1537" s="56"/>
      <c r="GD1537" s="56"/>
      <c r="GE1537" s="56"/>
      <c r="GF1537" s="56"/>
      <c r="GG1537" s="56"/>
      <c r="GH1537" s="56"/>
      <c r="GI1537" s="56"/>
      <c r="GJ1537" s="56"/>
      <c r="GK1537" s="56"/>
      <c r="GL1537" s="56"/>
      <c r="GM1537" s="56"/>
      <c r="GN1537" s="56"/>
      <c r="GO1537" s="56"/>
      <c r="GP1537" s="56"/>
      <c r="GQ1537" s="56"/>
      <c r="GR1537" s="56"/>
      <c r="GS1537" s="56"/>
      <c r="GT1537" s="56"/>
      <c r="GU1537" s="56"/>
      <c r="GV1537" s="56"/>
      <c r="GW1537" s="56"/>
      <c r="GX1537" s="56"/>
      <c r="GY1537" s="56"/>
      <c r="GZ1537" s="56"/>
      <c r="HA1537" s="56"/>
      <c r="HB1537" s="56"/>
      <c r="HC1537" s="56"/>
      <c r="HD1537" s="56"/>
      <c r="HE1537" s="56"/>
      <c r="HF1537" s="56"/>
      <c r="HG1537" s="56"/>
      <c r="HH1537" s="56"/>
      <c r="HI1537" s="56"/>
      <c r="HJ1537" s="56"/>
      <c r="HK1537" s="56"/>
      <c r="HL1537" s="56"/>
      <c r="HM1537" s="56"/>
    </row>
    <row r="1538" spans="2:221" x14ac:dyDescent="0.25">
      <c r="B1538" s="56"/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  <c r="O1538" s="56"/>
      <c r="P1538" s="56"/>
      <c r="Q1538" s="56"/>
      <c r="R1538" s="56"/>
      <c r="S1538" s="56"/>
      <c r="T1538" s="56"/>
      <c r="U1538" s="56"/>
      <c r="V1538" s="56"/>
      <c r="W1538" s="56"/>
      <c r="X1538" s="56"/>
      <c r="Y1538" s="56"/>
      <c r="Z1538" s="56"/>
      <c r="AA1538" s="56"/>
      <c r="AB1538" s="56"/>
      <c r="AC1538" s="56"/>
      <c r="AD1538" s="56"/>
      <c r="AE1538" s="56"/>
      <c r="AF1538" s="56"/>
      <c r="AG1538" s="56"/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  <c r="AY1538" s="56"/>
      <c r="AZ1538" s="56"/>
      <c r="BA1538" s="56"/>
      <c r="BB1538" s="56"/>
      <c r="BC1538" s="56"/>
      <c r="BD1538" s="56"/>
      <c r="BE1538" s="56"/>
      <c r="BF1538" s="56"/>
      <c r="BG1538" s="56"/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56"/>
      <c r="BS1538" s="56"/>
      <c r="BT1538" s="56"/>
      <c r="BU1538" s="56"/>
      <c r="BV1538" s="56"/>
      <c r="BW1538" s="56"/>
      <c r="BX1538" s="56"/>
      <c r="BY1538" s="56"/>
      <c r="BZ1538" s="56"/>
      <c r="CA1538" s="56"/>
      <c r="CB1538" s="56"/>
      <c r="CC1538" s="56"/>
      <c r="CD1538" s="56"/>
      <c r="CE1538" s="56"/>
      <c r="CF1538" s="56"/>
      <c r="CG1538" s="56"/>
      <c r="CH1538" s="56"/>
      <c r="CI1538" s="56"/>
      <c r="CJ1538" s="56"/>
      <c r="CK1538" s="56"/>
      <c r="CL1538" s="56"/>
      <c r="CM1538" s="56"/>
      <c r="CN1538" s="56"/>
      <c r="CO1538" s="56"/>
      <c r="CP1538" s="56"/>
      <c r="CQ1538" s="56"/>
      <c r="CR1538" s="56"/>
      <c r="CS1538" s="56"/>
      <c r="CT1538" s="56"/>
      <c r="CU1538" s="56"/>
      <c r="CV1538" s="56"/>
      <c r="CW1538" s="56"/>
      <c r="CX1538" s="56"/>
      <c r="CY1538" s="56"/>
      <c r="CZ1538" s="56"/>
      <c r="DA1538" s="56"/>
      <c r="DB1538" s="56"/>
      <c r="DC1538" s="56"/>
      <c r="DD1538" s="56"/>
      <c r="DE1538" s="56"/>
      <c r="DF1538" s="56"/>
      <c r="DG1538" s="56"/>
      <c r="DH1538" s="56"/>
      <c r="DI1538" s="56"/>
      <c r="DJ1538" s="56"/>
      <c r="DK1538" s="56"/>
      <c r="DL1538" s="56"/>
      <c r="DM1538" s="56"/>
      <c r="DN1538" s="56"/>
      <c r="DO1538" s="56"/>
      <c r="DP1538" s="56"/>
      <c r="DQ1538" s="56"/>
      <c r="DR1538" s="56"/>
      <c r="DS1538" s="56"/>
      <c r="DT1538" s="56"/>
      <c r="DU1538" s="56"/>
      <c r="DV1538" s="56"/>
      <c r="DW1538" s="56"/>
      <c r="DX1538" s="56"/>
      <c r="DY1538" s="56"/>
      <c r="DZ1538" s="56"/>
      <c r="EA1538" s="56"/>
      <c r="EB1538" s="56"/>
      <c r="EC1538" s="56"/>
      <c r="ED1538" s="56"/>
      <c r="EE1538" s="56"/>
      <c r="EF1538" s="56"/>
      <c r="EG1538" s="56"/>
      <c r="EH1538" s="56"/>
      <c r="EI1538" s="56"/>
      <c r="EJ1538" s="56"/>
      <c r="EK1538" s="56"/>
      <c r="EL1538" s="56"/>
      <c r="EM1538" s="56"/>
      <c r="EN1538" s="56"/>
      <c r="EO1538" s="56"/>
      <c r="EP1538" s="56"/>
      <c r="EQ1538" s="56"/>
      <c r="ER1538" s="56"/>
      <c r="ES1538" s="56"/>
      <c r="ET1538" s="56"/>
      <c r="EU1538" s="56"/>
      <c r="EV1538" s="56"/>
      <c r="EW1538" s="56"/>
      <c r="EX1538" s="56"/>
      <c r="EY1538" s="56"/>
      <c r="EZ1538" s="56"/>
      <c r="FA1538" s="56"/>
      <c r="FB1538" s="56"/>
      <c r="FC1538" s="56"/>
      <c r="FD1538" s="56"/>
      <c r="FE1538" s="56"/>
      <c r="FF1538" s="56"/>
      <c r="FG1538" s="56"/>
      <c r="FH1538" s="56"/>
      <c r="FI1538" s="56"/>
      <c r="FJ1538" s="56"/>
      <c r="FK1538" s="56"/>
      <c r="FL1538" s="56"/>
      <c r="FM1538" s="56"/>
      <c r="FN1538" s="56"/>
      <c r="FO1538" s="56"/>
      <c r="FP1538" s="56"/>
      <c r="FQ1538" s="56"/>
      <c r="FR1538" s="56"/>
      <c r="FS1538" s="56"/>
      <c r="FT1538" s="56"/>
      <c r="FU1538" s="56"/>
      <c r="FV1538" s="56"/>
      <c r="FW1538" s="56"/>
      <c r="FX1538" s="56"/>
      <c r="FY1538" s="56"/>
      <c r="FZ1538" s="56"/>
      <c r="GA1538" s="56"/>
      <c r="GB1538" s="56"/>
      <c r="GC1538" s="56"/>
      <c r="GD1538" s="56"/>
      <c r="GE1538" s="56"/>
      <c r="GF1538" s="56"/>
      <c r="GG1538" s="56"/>
      <c r="GH1538" s="56"/>
      <c r="GI1538" s="56"/>
      <c r="GJ1538" s="56"/>
      <c r="GK1538" s="56"/>
      <c r="GL1538" s="56"/>
      <c r="GM1538" s="56"/>
      <c r="GN1538" s="56"/>
      <c r="GO1538" s="56"/>
      <c r="GP1538" s="56"/>
      <c r="GQ1538" s="56"/>
      <c r="GR1538" s="56"/>
      <c r="GS1538" s="56"/>
      <c r="GT1538" s="56"/>
      <c r="GU1538" s="56"/>
      <c r="GV1538" s="56"/>
      <c r="GW1538" s="56"/>
      <c r="GX1538" s="56"/>
      <c r="GY1538" s="56"/>
      <c r="GZ1538" s="56"/>
      <c r="HA1538" s="56"/>
      <c r="HB1538" s="56"/>
      <c r="HC1538" s="56"/>
      <c r="HD1538" s="56"/>
      <c r="HE1538" s="56"/>
      <c r="HF1538" s="56"/>
      <c r="HG1538" s="56"/>
      <c r="HH1538" s="56"/>
      <c r="HI1538" s="56"/>
      <c r="HJ1538" s="56"/>
      <c r="HK1538" s="56"/>
      <c r="HL1538" s="56"/>
      <c r="HM1538" s="56"/>
    </row>
    <row r="1539" spans="2:221" x14ac:dyDescent="0.25">
      <c r="B1539" s="56"/>
      <c r="C1539" s="56"/>
      <c r="D1539" s="56"/>
      <c r="E1539" s="56"/>
      <c r="F1539" s="56"/>
      <c r="G1539" s="56"/>
      <c r="H1539" s="56"/>
      <c r="I1539" s="56"/>
      <c r="J1539" s="56"/>
      <c r="K1539" s="56"/>
      <c r="L1539" s="56"/>
      <c r="M1539" s="56"/>
      <c r="N1539" s="56"/>
      <c r="O1539" s="56"/>
      <c r="P1539" s="56"/>
      <c r="Q1539" s="56"/>
      <c r="R1539" s="56"/>
      <c r="S1539" s="56"/>
      <c r="T1539" s="56"/>
      <c r="U1539" s="56"/>
      <c r="V1539" s="56"/>
      <c r="W1539" s="56"/>
      <c r="X1539" s="56"/>
      <c r="Y1539" s="56"/>
      <c r="Z1539" s="56"/>
      <c r="AA1539" s="56"/>
      <c r="AB1539" s="56"/>
      <c r="AC1539" s="56"/>
      <c r="AD1539" s="56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/>
      <c r="BF1539" s="56"/>
      <c r="BG1539" s="56"/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  <c r="BU1539" s="56"/>
      <c r="BV1539" s="56"/>
      <c r="BW1539" s="56"/>
      <c r="BX1539" s="56"/>
      <c r="BY1539" s="56"/>
      <c r="BZ1539" s="56"/>
      <c r="CA1539" s="56"/>
      <c r="CB1539" s="56"/>
      <c r="CC1539" s="56"/>
      <c r="CD1539" s="56"/>
      <c r="CE1539" s="56"/>
      <c r="CF1539" s="56"/>
      <c r="CG1539" s="56"/>
      <c r="CH1539" s="56"/>
      <c r="CI1539" s="56"/>
      <c r="CJ1539" s="56"/>
      <c r="CK1539" s="56"/>
      <c r="CL1539" s="56"/>
      <c r="CM1539" s="56"/>
      <c r="CN1539" s="56"/>
      <c r="CO1539" s="56"/>
      <c r="CP1539" s="56"/>
      <c r="CQ1539" s="56"/>
      <c r="CR1539" s="56"/>
      <c r="CS1539" s="56"/>
      <c r="CT1539" s="56"/>
      <c r="CU1539" s="56"/>
      <c r="CV1539" s="56"/>
      <c r="CW1539" s="56"/>
      <c r="CX1539" s="56"/>
      <c r="CY1539" s="56"/>
      <c r="CZ1539" s="56"/>
      <c r="DA1539" s="56"/>
      <c r="DB1539" s="56"/>
      <c r="DC1539" s="56"/>
      <c r="DD1539" s="56"/>
      <c r="DE1539" s="56"/>
      <c r="DF1539" s="56"/>
      <c r="DG1539" s="56"/>
      <c r="DH1539" s="56"/>
      <c r="DI1539" s="56"/>
      <c r="DJ1539" s="56"/>
      <c r="DK1539" s="56"/>
      <c r="DL1539" s="56"/>
      <c r="DM1539" s="56"/>
      <c r="DN1539" s="56"/>
      <c r="DO1539" s="56"/>
      <c r="DP1539" s="56"/>
      <c r="DQ1539" s="56"/>
      <c r="DR1539" s="56"/>
      <c r="DS1539" s="56"/>
      <c r="DT1539" s="56"/>
      <c r="DU1539" s="56"/>
      <c r="DV1539" s="56"/>
      <c r="DW1539" s="56"/>
      <c r="DX1539" s="56"/>
      <c r="DY1539" s="56"/>
      <c r="DZ1539" s="56"/>
      <c r="EA1539" s="56"/>
      <c r="EB1539" s="56"/>
      <c r="EC1539" s="56"/>
      <c r="ED1539" s="56"/>
      <c r="EE1539" s="56"/>
      <c r="EF1539" s="56"/>
      <c r="EG1539" s="56"/>
      <c r="EH1539" s="56"/>
      <c r="EI1539" s="56"/>
      <c r="EJ1539" s="56"/>
      <c r="EK1539" s="56"/>
      <c r="EL1539" s="56"/>
      <c r="EM1539" s="56"/>
      <c r="EN1539" s="56"/>
      <c r="EO1539" s="56"/>
      <c r="EP1539" s="56"/>
      <c r="EQ1539" s="56"/>
      <c r="ER1539" s="56"/>
      <c r="ES1539" s="56"/>
      <c r="ET1539" s="56"/>
      <c r="EU1539" s="56"/>
      <c r="EV1539" s="56"/>
      <c r="EW1539" s="56"/>
      <c r="EX1539" s="56"/>
      <c r="EY1539" s="56"/>
      <c r="EZ1539" s="56"/>
      <c r="FA1539" s="56"/>
      <c r="FB1539" s="56"/>
      <c r="FC1539" s="56"/>
      <c r="FD1539" s="56"/>
      <c r="FE1539" s="56"/>
      <c r="FF1539" s="56"/>
      <c r="FG1539" s="56"/>
      <c r="FH1539" s="56"/>
      <c r="FI1539" s="56"/>
      <c r="FJ1539" s="56"/>
      <c r="FK1539" s="56"/>
      <c r="FL1539" s="56"/>
      <c r="FM1539" s="56"/>
      <c r="FN1539" s="56"/>
      <c r="FO1539" s="56"/>
      <c r="FP1539" s="56"/>
      <c r="FQ1539" s="56"/>
      <c r="FR1539" s="56"/>
      <c r="FS1539" s="56"/>
      <c r="FT1539" s="56"/>
      <c r="FU1539" s="56"/>
      <c r="FV1539" s="56"/>
      <c r="FW1539" s="56"/>
      <c r="FX1539" s="56"/>
      <c r="FY1539" s="56"/>
      <c r="FZ1539" s="56"/>
      <c r="GA1539" s="56"/>
      <c r="GB1539" s="56"/>
      <c r="GC1539" s="56"/>
      <c r="GD1539" s="56"/>
      <c r="GE1539" s="56"/>
      <c r="GF1539" s="56"/>
      <c r="GG1539" s="56"/>
      <c r="GH1539" s="56"/>
      <c r="GI1539" s="56"/>
      <c r="GJ1539" s="56"/>
      <c r="GK1539" s="56"/>
      <c r="GL1539" s="56"/>
      <c r="GM1539" s="56"/>
      <c r="GN1539" s="56"/>
      <c r="GO1539" s="56"/>
      <c r="GP1539" s="56"/>
      <c r="GQ1539" s="56"/>
      <c r="GR1539" s="56"/>
      <c r="GS1539" s="56"/>
      <c r="GT1539" s="56"/>
      <c r="GU1539" s="56"/>
      <c r="GV1539" s="56"/>
      <c r="GW1539" s="56"/>
      <c r="GX1539" s="56"/>
      <c r="GY1539" s="56"/>
      <c r="GZ1539" s="56"/>
      <c r="HA1539" s="56"/>
      <c r="HB1539" s="56"/>
      <c r="HC1539" s="56"/>
      <c r="HD1539" s="56"/>
      <c r="HE1539" s="56"/>
      <c r="HF1539" s="56"/>
      <c r="HG1539" s="56"/>
      <c r="HH1539" s="56"/>
      <c r="HI1539" s="56"/>
      <c r="HJ1539" s="56"/>
      <c r="HK1539" s="56"/>
      <c r="HL1539" s="56"/>
      <c r="HM1539" s="56"/>
    </row>
    <row r="1540" spans="2:221" x14ac:dyDescent="0.25">
      <c r="B1540" s="56"/>
      <c r="C1540" s="56"/>
      <c r="D1540" s="56"/>
      <c r="E1540" s="56"/>
      <c r="F1540" s="56"/>
      <c r="G1540" s="56"/>
      <c r="H1540" s="56"/>
      <c r="I1540" s="56"/>
      <c r="J1540" s="56"/>
      <c r="K1540" s="56"/>
      <c r="L1540" s="56"/>
      <c r="M1540" s="56"/>
      <c r="N1540" s="56"/>
      <c r="O1540" s="56"/>
      <c r="P1540" s="56"/>
      <c r="Q1540" s="56"/>
      <c r="R1540" s="56"/>
      <c r="S1540" s="56"/>
      <c r="T1540" s="56"/>
      <c r="U1540" s="56"/>
      <c r="V1540" s="56"/>
      <c r="W1540" s="56"/>
      <c r="X1540" s="56"/>
      <c r="Y1540" s="56"/>
      <c r="Z1540" s="56"/>
      <c r="AA1540" s="56"/>
      <c r="AB1540" s="56"/>
      <c r="AC1540" s="56"/>
      <c r="AD1540" s="56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/>
      <c r="BF1540" s="56"/>
      <c r="BG1540" s="56"/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  <c r="BU1540" s="56"/>
      <c r="BV1540" s="56"/>
      <c r="BW1540" s="56"/>
      <c r="BX1540" s="56"/>
      <c r="BY1540" s="56"/>
      <c r="BZ1540" s="56"/>
      <c r="CA1540" s="56"/>
      <c r="CB1540" s="56"/>
      <c r="CC1540" s="56"/>
      <c r="CD1540" s="56"/>
      <c r="CE1540" s="56"/>
      <c r="CF1540" s="56"/>
      <c r="CG1540" s="56"/>
      <c r="CH1540" s="56"/>
      <c r="CI1540" s="56"/>
      <c r="CJ1540" s="56"/>
      <c r="CK1540" s="56"/>
      <c r="CL1540" s="56"/>
      <c r="CM1540" s="56"/>
      <c r="CN1540" s="56"/>
      <c r="CO1540" s="56"/>
      <c r="CP1540" s="56"/>
      <c r="CQ1540" s="56"/>
      <c r="CR1540" s="56"/>
      <c r="CS1540" s="56"/>
      <c r="CT1540" s="56"/>
      <c r="CU1540" s="56"/>
      <c r="CV1540" s="56"/>
      <c r="CW1540" s="56"/>
      <c r="CX1540" s="56"/>
      <c r="CY1540" s="56"/>
      <c r="CZ1540" s="56"/>
      <c r="DA1540" s="56"/>
      <c r="DB1540" s="56"/>
      <c r="DC1540" s="56"/>
      <c r="DD1540" s="56"/>
      <c r="DE1540" s="56"/>
      <c r="DF1540" s="56"/>
      <c r="DG1540" s="56"/>
      <c r="DH1540" s="56"/>
      <c r="DI1540" s="56"/>
      <c r="DJ1540" s="56"/>
      <c r="DK1540" s="56"/>
      <c r="DL1540" s="56"/>
      <c r="DM1540" s="56"/>
      <c r="DN1540" s="56"/>
      <c r="DO1540" s="56"/>
      <c r="DP1540" s="56"/>
      <c r="DQ1540" s="56"/>
      <c r="DR1540" s="56"/>
      <c r="DS1540" s="56"/>
      <c r="DT1540" s="56"/>
      <c r="DU1540" s="56"/>
      <c r="DV1540" s="56"/>
      <c r="DW1540" s="56"/>
      <c r="DX1540" s="56"/>
      <c r="DY1540" s="56"/>
      <c r="DZ1540" s="56"/>
      <c r="EA1540" s="56"/>
      <c r="EB1540" s="56"/>
      <c r="EC1540" s="56"/>
      <c r="ED1540" s="56"/>
      <c r="EE1540" s="56"/>
      <c r="EF1540" s="56"/>
      <c r="EG1540" s="56"/>
      <c r="EH1540" s="56"/>
      <c r="EI1540" s="56"/>
      <c r="EJ1540" s="56"/>
      <c r="EK1540" s="56"/>
      <c r="EL1540" s="56"/>
      <c r="EM1540" s="56"/>
      <c r="EN1540" s="56"/>
      <c r="EO1540" s="56"/>
      <c r="EP1540" s="56"/>
      <c r="EQ1540" s="56"/>
      <c r="ER1540" s="56"/>
      <c r="ES1540" s="56"/>
      <c r="ET1540" s="56"/>
      <c r="EU1540" s="56"/>
      <c r="EV1540" s="56"/>
      <c r="EW1540" s="56"/>
      <c r="EX1540" s="56"/>
      <c r="EY1540" s="56"/>
      <c r="EZ1540" s="56"/>
      <c r="FA1540" s="56"/>
      <c r="FB1540" s="56"/>
      <c r="FC1540" s="56"/>
      <c r="FD1540" s="56"/>
      <c r="FE1540" s="56"/>
      <c r="FF1540" s="56"/>
      <c r="FG1540" s="56"/>
      <c r="FH1540" s="56"/>
      <c r="FI1540" s="56"/>
      <c r="FJ1540" s="56"/>
      <c r="FK1540" s="56"/>
      <c r="FL1540" s="56"/>
      <c r="FM1540" s="56"/>
      <c r="FN1540" s="56"/>
      <c r="FO1540" s="56"/>
      <c r="FP1540" s="56"/>
      <c r="FQ1540" s="56"/>
      <c r="FR1540" s="56"/>
      <c r="FS1540" s="56"/>
      <c r="FT1540" s="56"/>
      <c r="FU1540" s="56"/>
      <c r="FV1540" s="56"/>
      <c r="FW1540" s="56"/>
      <c r="FX1540" s="56"/>
      <c r="FY1540" s="56"/>
      <c r="FZ1540" s="56"/>
      <c r="GA1540" s="56"/>
      <c r="GB1540" s="56"/>
      <c r="GC1540" s="56"/>
      <c r="GD1540" s="56"/>
      <c r="GE1540" s="56"/>
      <c r="GF1540" s="56"/>
      <c r="GG1540" s="56"/>
      <c r="GH1540" s="56"/>
      <c r="GI1540" s="56"/>
      <c r="GJ1540" s="56"/>
      <c r="GK1540" s="56"/>
      <c r="GL1540" s="56"/>
      <c r="GM1540" s="56"/>
      <c r="GN1540" s="56"/>
      <c r="GO1540" s="56"/>
      <c r="GP1540" s="56"/>
      <c r="GQ1540" s="56"/>
      <c r="GR1540" s="56"/>
      <c r="GS1540" s="56"/>
      <c r="GT1540" s="56"/>
      <c r="GU1540" s="56"/>
      <c r="GV1540" s="56"/>
      <c r="GW1540" s="56"/>
      <c r="GX1540" s="56"/>
      <c r="GY1540" s="56"/>
      <c r="GZ1540" s="56"/>
      <c r="HA1540" s="56"/>
      <c r="HB1540" s="56"/>
      <c r="HC1540" s="56"/>
      <c r="HD1540" s="56"/>
      <c r="HE1540" s="56"/>
      <c r="HF1540" s="56"/>
      <c r="HG1540" s="56"/>
      <c r="HH1540" s="56"/>
      <c r="HI1540" s="56"/>
      <c r="HJ1540" s="56"/>
      <c r="HK1540" s="56"/>
      <c r="HL1540" s="56"/>
      <c r="HM1540" s="56"/>
    </row>
    <row r="1541" spans="2:221" x14ac:dyDescent="0.25">
      <c r="B1541" s="56"/>
      <c r="C1541" s="56"/>
      <c r="D1541" s="56"/>
      <c r="E1541" s="56"/>
      <c r="F1541" s="56"/>
      <c r="G1541" s="56"/>
      <c r="H1541" s="56"/>
      <c r="I1541" s="56"/>
      <c r="J1541" s="56"/>
      <c r="K1541" s="56"/>
      <c r="L1541" s="56"/>
      <c r="M1541" s="56"/>
      <c r="N1541" s="56"/>
      <c r="O1541" s="56"/>
      <c r="P1541" s="56"/>
      <c r="Q1541" s="56"/>
      <c r="R1541" s="56"/>
      <c r="S1541" s="56"/>
      <c r="T1541" s="56"/>
      <c r="U1541" s="56"/>
      <c r="V1541" s="56"/>
      <c r="W1541" s="56"/>
      <c r="X1541" s="56"/>
      <c r="Y1541" s="56"/>
      <c r="Z1541" s="56"/>
      <c r="AA1541" s="56"/>
      <c r="AB1541" s="56"/>
      <c r="AC1541" s="56"/>
      <c r="AD1541" s="56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  <c r="BU1541" s="56"/>
      <c r="BV1541" s="56"/>
      <c r="BW1541" s="56"/>
      <c r="BX1541" s="56"/>
      <c r="BY1541" s="56"/>
      <c r="BZ1541" s="56"/>
      <c r="CA1541" s="56"/>
      <c r="CB1541" s="56"/>
      <c r="CC1541" s="56"/>
      <c r="CD1541" s="56"/>
      <c r="CE1541" s="56"/>
      <c r="CF1541" s="56"/>
      <c r="CG1541" s="56"/>
      <c r="CH1541" s="56"/>
      <c r="CI1541" s="56"/>
      <c r="CJ1541" s="56"/>
      <c r="CK1541" s="56"/>
      <c r="CL1541" s="56"/>
      <c r="CM1541" s="56"/>
      <c r="CN1541" s="56"/>
      <c r="CO1541" s="56"/>
      <c r="CP1541" s="56"/>
      <c r="CQ1541" s="56"/>
      <c r="CR1541" s="56"/>
      <c r="CS1541" s="56"/>
      <c r="CT1541" s="56"/>
      <c r="CU1541" s="56"/>
      <c r="CV1541" s="56"/>
      <c r="CW1541" s="56"/>
      <c r="CX1541" s="56"/>
      <c r="CY1541" s="56"/>
      <c r="CZ1541" s="56"/>
      <c r="DA1541" s="56"/>
      <c r="DB1541" s="56"/>
      <c r="DC1541" s="56"/>
      <c r="DD1541" s="56"/>
      <c r="DE1541" s="56"/>
      <c r="DF1541" s="56"/>
      <c r="DG1541" s="56"/>
      <c r="DH1541" s="56"/>
      <c r="DI1541" s="56"/>
      <c r="DJ1541" s="56"/>
      <c r="DK1541" s="56"/>
      <c r="DL1541" s="56"/>
      <c r="DM1541" s="56"/>
      <c r="DN1541" s="56"/>
      <c r="DO1541" s="56"/>
      <c r="DP1541" s="56"/>
      <c r="DQ1541" s="56"/>
      <c r="DR1541" s="56"/>
      <c r="DS1541" s="56"/>
      <c r="DT1541" s="56"/>
      <c r="DU1541" s="56"/>
      <c r="DV1541" s="56"/>
      <c r="DW1541" s="56"/>
      <c r="DX1541" s="56"/>
      <c r="DY1541" s="56"/>
      <c r="DZ1541" s="56"/>
      <c r="EA1541" s="56"/>
      <c r="EB1541" s="56"/>
      <c r="EC1541" s="56"/>
      <c r="ED1541" s="56"/>
      <c r="EE1541" s="56"/>
      <c r="EF1541" s="56"/>
      <c r="EG1541" s="56"/>
      <c r="EH1541" s="56"/>
      <c r="EI1541" s="56"/>
      <c r="EJ1541" s="56"/>
      <c r="EK1541" s="56"/>
      <c r="EL1541" s="56"/>
      <c r="EM1541" s="56"/>
      <c r="EN1541" s="56"/>
      <c r="EO1541" s="56"/>
      <c r="EP1541" s="56"/>
      <c r="EQ1541" s="56"/>
      <c r="ER1541" s="56"/>
      <c r="ES1541" s="56"/>
      <c r="ET1541" s="56"/>
      <c r="EU1541" s="56"/>
      <c r="EV1541" s="56"/>
      <c r="EW1541" s="56"/>
      <c r="EX1541" s="56"/>
      <c r="EY1541" s="56"/>
      <c r="EZ1541" s="56"/>
      <c r="FA1541" s="56"/>
      <c r="FB1541" s="56"/>
      <c r="FC1541" s="56"/>
      <c r="FD1541" s="56"/>
      <c r="FE1541" s="56"/>
      <c r="FF1541" s="56"/>
      <c r="FG1541" s="56"/>
      <c r="FH1541" s="56"/>
      <c r="FI1541" s="56"/>
      <c r="FJ1541" s="56"/>
      <c r="FK1541" s="56"/>
      <c r="FL1541" s="56"/>
      <c r="FM1541" s="56"/>
      <c r="FN1541" s="56"/>
      <c r="FO1541" s="56"/>
      <c r="FP1541" s="56"/>
      <c r="FQ1541" s="56"/>
      <c r="FR1541" s="56"/>
      <c r="FS1541" s="56"/>
      <c r="FT1541" s="56"/>
      <c r="FU1541" s="56"/>
      <c r="FV1541" s="56"/>
      <c r="FW1541" s="56"/>
      <c r="FX1541" s="56"/>
      <c r="FY1541" s="56"/>
      <c r="FZ1541" s="56"/>
      <c r="GA1541" s="56"/>
      <c r="GB1541" s="56"/>
      <c r="GC1541" s="56"/>
      <c r="GD1541" s="56"/>
      <c r="GE1541" s="56"/>
      <c r="GF1541" s="56"/>
      <c r="GG1541" s="56"/>
      <c r="GH1541" s="56"/>
      <c r="GI1541" s="56"/>
      <c r="GJ1541" s="56"/>
      <c r="GK1541" s="56"/>
      <c r="GL1541" s="56"/>
      <c r="GM1541" s="56"/>
      <c r="GN1541" s="56"/>
      <c r="GO1541" s="56"/>
      <c r="GP1541" s="56"/>
      <c r="GQ1541" s="56"/>
      <c r="GR1541" s="56"/>
      <c r="GS1541" s="56"/>
      <c r="GT1541" s="56"/>
      <c r="GU1541" s="56"/>
      <c r="GV1541" s="56"/>
      <c r="GW1541" s="56"/>
      <c r="GX1541" s="56"/>
      <c r="GY1541" s="56"/>
      <c r="GZ1541" s="56"/>
      <c r="HA1541" s="56"/>
      <c r="HB1541" s="56"/>
      <c r="HC1541" s="56"/>
      <c r="HD1541" s="56"/>
      <c r="HE1541" s="56"/>
      <c r="HF1541" s="56"/>
      <c r="HG1541" s="56"/>
      <c r="HH1541" s="56"/>
      <c r="HI1541" s="56"/>
      <c r="HJ1541" s="56"/>
      <c r="HK1541" s="56"/>
      <c r="HL1541" s="56"/>
      <c r="HM1541" s="56"/>
    </row>
    <row r="1542" spans="2:221" x14ac:dyDescent="0.25">
      <c r="B1542" s="56"/>
      <c r="C1542" s="56"/>
      <c r="D1542" s="56"/>
      <c r="E1542" s="56"/>
      <c r="F1542" s="56"/>
      <c r="G1542" s="56"/>
      <c r="H1542" s="56"/>
      <c r="I1542" s="56"/>
      <c r="J1542" s="56"/>
      <c r="K1542" s="56"/>
      <c r="L1542" s="56"/>
      <c r="M1542" s="56"/>
      <c r="N1542" s="56"/>
      <c r="O1542" s="56"/>
      <c r="P1542" s="56"/>
      <c r="Q1542" s="56"/>
      <c r="R1542" s="56"/>
      <c r="S1542" s="56"/>
      <c r="T1542" s="56"/>
      <c r="U1542" s="56"/>
      <c r="V1542" s="56"/>
      <c r="W1542" s="56"/>
      <c r="X1542" s="56"/>
      <c r="Y1542" s="56"/>
      <c r="Z1542" s="56"/>
      <c r="AA1542" s="56"/>
      <c r="AB1542" s="56"/>
      <c r="AC1542" s="56"/>
      <c r="AD1542" s="56"/>
      <c r="AE1542" s="56"/>
      <c r="AF1542" s="56"/>
      <c r="AG1542" s="56"/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  <c r="AY1542" s="56"/>
      <c r="AZ1542" s="56"/>
      <c r="BA1542" s="56"/>
      <c r="BB1542" s="56"/>
      <c r="BC1542" s="56"/>
      <c r="BD1542" s="56"/>
      <c r="BE1542" s="56"/>
      <c r="BF1542" s="56"/>
      <c r="BG1542" s="56"/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56"/>
      <c r="BS1542" s="56"/>
      <c r="BT1542" s="56"/>
      <c r="BU1542" s="56"/>
      <c r="BV1542" s="56"/>
      <c r="BW1542" s="56"/>
      <c r="BX1542" s="56"/>
      <c r="BY1542" s="56"/>
      <c r="BZ1542" s="56"/>
      <c r="CA1542" s="56"/>
      <c r="CB1542" s="56"/>
      <c r="CC1542" s="56"/>
      <c r="CD1542" s="56"/>
      <c r="CE1542" s="56"/>
      <c r="CF1542" s="56"/>
      <c r="CG1542" s="56"/>
      <c r="CH1542" s="56"/>
      <c r="CI1542" s="56"/>
      <c r="CJ1542" s="56"/>
      <c r="CK1542" s="56"/>
      <c r="CL1542" s="56"/>
      <c r="CM1542" s="56"/>
      <c r="CN1542" s="56"/>
      <c r="CO1542" s="56"/>
      <c r="CP1542" s="56"/>
      <c r="CQ1542" s="56"/>
      <c r="CR1542" s="56"/>
      <c r="CS1542" s="56"/>
      <c r="CT1542" s="56"/>
      <c r="CU1542" s="56"/>
      <c r="CV1542" s="56"/>
      <c r="CW1542" s="56"/>
      <c r="CX1542" s="56"/>
      <c r="CY1542" s="56"/>
      <c r="CZ1542" s="56"/>
      <c r="DA1542" s="56"/>
      <c r="DB1542" s="56"/>
      <c r="DC1542" s="56"/>
      <c r="DD1542" s="56"/>
      <c r="DE1542" s="56"/>
      <c r="DF1542" s="56"/>
      <c r="DG1542" s="56"/>
      <c r="DH1542" s="56"/>
      <c r="DI1542" s="56"/>
      <c r="DJ1542" s="56"/>
      <c r="DK1542" s="56"/>
      <c r="DL1542" s="56"/>
      <c r="DM1542" s="56"/>
      <c r="DN1542" s="56"/>
      <c r="DO1542" s="56"/>
      <c r="DP1542" s="56"/>
      <c r="DQ1542" s="56"/>
      <c r="DR1542" s="56"/>
      <c r="DS1542" s="56"/>
      <c r="DT1542" s="56"/>
      <c r="DU1542" s="56"/>
      <c r="DV1542" s="56"/>
      <c r="DW1542" s="56"/>
      <c r="DX1542" s="56"/>
      <c r="DY1542" s="56"/>
      <c r="DZ1542" s="56"/>
      <c r="EA1542" s="56"/>
      <c r="EB1542" s="56"/>
      <c r="EC1542" s="56"/>
      <c r="ED1542" s="56"/>
      <c r="EE1542" s="56"/>
      <c r="EF1542" s="56"/>
      <c r="EG1542" s="56"/>
      <c r="EH1542" s="56"/>
      <c r="EI1542" s="56"/>
      <c r="EJ1542" s="56"/>
      <c r="EK1542" s="56"/>
      <c r="EL1542" s="56"/>
      <c r="EM1542" s="56"/>
      <c r="EN1542" s="56"/>
      <c r="EO1542" s="56"/>
      <c r="EP1542" s="56"/>
      <c r="EQ1542" s="56"/>
      <c r="ER1542" s="56"/>
      <c r="ES1542" s="56"/>
      <c r="ET1542" s="56"/>
      <c r="EU1542" s="56"/>
      <c r="EV1542" s="56"/>
      <c r="EW1542" s="56"/>
      <c r="EX1542" s="56"/>
      <c r="EY1542" s="56"/>
      <c r="EZ1542" s="56"/>
      <c r="FA1542" s="56"/>
      <c r="FB1542" s="56"/>
      <c r="FC1542" s="56"/>
      <c r="FD1542" s="56"/>
      <c r="FE1542" s="56"/>
      <c r="FF1542" s="56"/>
      <c r="FG1542" s="56"/>
      <c r="FH1542" s="56"/>
      <c r="FI1542" s="56"/>
      <c r="FJ1542" s="56"/>
      <c r="FK1542" s="56"/>
      <c r="FL1542" s="56"/>
      <c r="FM1542" s="56"/>
      <c r="FN1542" s="56"/>
      <c r="FO1542" s="56"/>
      <c r="FP1542" s="56"/>
      <c r="FQ1542" s="56"/>
      <c r="FR1542" s="56"/>
      <c r="FS1542" s="56"/>
      <c r="FT1542" s="56"/>
      <c r="FU1542" s="56"/>
      <c r="FV1542" s="56"/>
      <c r="FW1542" s="56"/>
      <c r="FX1542" s="56"/>
      <c r="FY1542" s="56"/>
      <c r="FZ1542" s="56"/>
      <c r="GA1542" s="56"/>
      <c r="GB1542" s="56"/>
      <c r="GC1542" s="56"/>
      <c r="GD1542" s="56"/>
      <c r="GE1542" s="56"/>
      <c r="GF1542" s="56"/>
      <c r="GG1542" s="56"/>
      <c r="GH1542" s="56"/>
      <c r="GI1542" s="56"/>
      <c r="GJ1542" s="56"/>
      <c r="GK1542" s="56"/>
      <c r="GL1542" s="56"/>
      <c r="GM1542" s="56"/>
      <c r="GN1542" s="56"/>
      <c r="GO1542" s="56"/>
      <c r="GP1542" s="56"/>
      <c r="GQ1542" s="56"/>
      <c r="GR1542" s="56"/>
      <c r="GS1542" s="56"/>
      <c r="GT1542" s="56"/>
      <c r="GU1542" s="56"/>
      <c r="GV1542" s="56"/>
      <c r="GW1542" s="56"/>
      <c r="GX1542" s="56"/>
      <c r="GY1542" s="56"/>
      <c r="GZ1542" s="56"/>
      <c r="HA1542" s="56"/>
      <c r="HB1542" s="56"/>
      <c r="HC1542" s="56"/>
      <c r="HD1542" s="56"/>
      <c r="HE1542" s="56"/>
      <c r="HF1542" s="56"/>
      <c r="HG1542" s="56"/>
      <c r="HH1542" s="56"/>
      <c r="HI1542" s="56"/>
      <c r="HJ1542" s="56"/>
      <c r="HK1542" s="56"/>
      <c r="HL1542" s="56"/>
      <c r="HM1542" s="56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C8BB-A233-40A9-83C8-B10669A07577}">
  <dimension ref="B3:J16"/>
  <sheetViews>
    <sheetView workbookViewId="0">
      <selection activeCell="J8" sqref="J8"/>
    </sheetView>
  </sheetViews>
  <sheetFormatPr defaultRowHeight="15" x14ac:dyDescent="0.25"/>
  <cols>
    <col min="10" max="10" width="10.42578125" bestFit="1" customWidth="1"/>
  </cols>
  <sheetData>
    <row r="3" spans="2:10" x14ac:dyDescent="0.25">
      <c r="B3">
        <v>1.08</v>
      </c>
    </row>
    <row r="4" spans="2:10" x14ac:dyDescent="0.25">
      <c r="B4">
        <v>1.58</v>
      </c>
    </row>
    <row r="5" spans="2:10" x14ac:dyDescent="0.25">
      <c r="B5">
        <v>4.28</v>
      </c>
    </row>
    <row r="6" spans="2:10" x14ac:dyDescent="0.25">
      <c r="B6">
        <v>4.3499999999999996</v>
      </c>
    </row>
    <row r="7" spans="2:10" x14ac:dyDescent="0.25">
      <c r="D7" t="s">
        <v>352</v>
      </c>
      <c r="E7" t="s">
        <v>349</v>
      </c>
      <c r="F7" t="s">
        <v>344</v>
      </c>
      <c r="G7" t="s">
        <v>345</v>
      </c>
      <c r="H7" t="s">
        <v>346</v>
      </c>
      <c r="I7" t="s">
        <v>347</v>
      </c>
      <c r="J7" t="s">
        <v>348</v>
      </c>
    </row>
    <row r="8" spans="2:10" x14ac:dyDescent="0.25">
      <c r="D8" s="8">
        <v>1.08</v>
      </c>
      <c r="E8">
        <v>1</v>
      </c>
      <c r="F8">
        <f>SUM(E8:E$8)</f>
        <v>1</v>
      </c>
      <c r="G8">
        <f>F8/D$16</f>
        <v>0.25</v>
      </c>
      <c r="H8">
        <f>(D8-D$14)/D$15</f>
        <v>-1.0039337494179756</v>
      </c>
      <c r="I8">
        <f>NORMSDIST(H8)</f>
        <v>0.15770527390390049</v>
      </c>
      <c r="J8">
        <f>ABS(G8-I8)</f>
        <v>9.2294726096099511E-2</v>
      </c>
    </row>
    <row r="9" spans="2:10" x14ac:dyDescent="0.25">
      <c r="D9" s="8">
        <v>1.58</v>
      </c>
      <c r="E9">
        <v>1</v>
      </c>
      <c r="F9">
        <f>SUM(E$8:E9)</f>
        <v>2</v>
      </c>
      <c r="G9">
        <f>F9/D$16</f>
        <v>0.5</v>
      </c>
      <c r="H9">
        <f t="shared" ref="H9:H11" si="0">(D9-D$14)/D$15</f>
        <v>-0.71586093753333413</v>
      </c>
      <c r="I9">
        <f t="shared" ref="I9:I11" si="1">NORMSDIST(H9)</f>
        <v>0.23703861027872131</v>
      </c>
      <c r="J9">
        <f t="shared" ref="J9:J11" si="2">ABS(G9-I9)</f>
        <v>0.26296138972127869</v>
      </c>
    </row>
    <row r="10" spans="2:10" x14ac:dyDescent="0.25">
      <c r="D10" s="8">
        <v>4.28</v>
      </c>
      <c r="E10">
        <v>1</v>
      </c>
      <c r="F10">
        <f>SUM(E$8:E10)</f>
        <v>3</v>
      </c>
      <c r="G10">
        <f>F10/D$16</f>
        <v>0.75</v>
      </c>
      <c r="H10">
        <f t="shared" si="0"/>
        <v>0.83973224664373036</v>
      </c>
      <c r="I10">
        <f t="shared" si="1"/>
        <v>0.79947073530223778</v>
      </c>
      <c r="J10">
        <f t="shared" si="2"/>
        <v>4.9470735302237778E-2</v>
      </c>
    </row>
    <row r="11" spans="2:10" x14ac:dyDescent="0.25">
      <c r="D11" s="8">
        <v>4.3499999999999996</v>
      </c>
      <c r="E11">
        <v>1</v>
      </c>
      <c r="F11">
        <f>SUM(E$8:E11)</f>
        <v>4</v>
      </c>
      <c r="G11">
        <f>F11/D$16</f>
        <v>1</v>
      </c>
      <c r="H11">
        <f t="shared" si="0"/>
        <v>0.88006244030757985</v>
      </c>
      <c r="I11">
        <f t="shared" si="1"/>
        <v>0.81058725758833816</v>
      </c>
      <c r="J11">
        <f t="shared" si="2"/>
        <v>0.18941274241166184</v>
      </c>
    </row>
    <row r="14" spans="2:10" x14ac:dyDescent="0.25">
      <c r="C14" t="s">
        <v>295</v>
      </c>
      <c r="D14" s="12">
        <f>AVERAGE(D8:D11)</f>
        <v>2.8224999999999998</v>
      </c>
      <c r="I14" t="s">
        <v>351</v>
      </c>
      <c r="J14">
        <f>J8+J9+J10+J11</f>
        <v>0.59413959353127788</v>
      </c>
    </row>
    <row r="15" spans="2:10" x14ac:dyDescent="0.25">
      <c r="C15" t="s">
        <v>350</v>
      </c>
      <c r="D15" s="8">
        <f>STDEV(D8:D11)</f>
        <v>1.7356723000996861</v>
      </c>
    </row>
    <row r="16" spans="2:10" x14ac:dyDescent="0.25">
      <c r="C16" t="s">
        <v>306</v>
      </c>
      <c r="D16">
        <f>COUNT(D8:D11)</f>
        <v>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AX457"/>
  <sheetViews>
    <sheetView workbookViewId="0">
      <selection activeCell="C12" sqref="C12"/>
    </sheetView>
  </sheetViews>
  <sheetFormatPr defaultRowHeight="15" x14ac:dyDescent="0.25"/>
  <cols>
    <col min="2" max="2" width="13.5703125" bestFit="1" customWidth="1"/>
    <col min="3" max="3" width="14.28515625" bestFit="1" customWidth="1"/>
    <col min="4" max="4" width="10.140625" bestFit="1" customWidth="1"/>
    <col min="6" max="6" width="10.140625" bestFit="1" customWidth="1"/>
    <col min="9" max="9" width="10.140625" bestFit="1" customWidth="1"/>
    <col min="11" max="11" width="10.140625" bestFit="1" customWidth="1"/>
  </cols>
  <sheetData>
    <row r="3" spans="2:16" ht="15.75" thickBot="1" x14ac:dyDescent="0.3"/>
    <row r="4" spans="2:16" ht="15.75" thickBot="1" x14ac:dyDescent="0.3">
      <c r="B4" s="6" t="s">
        <v>6</v>
      </c>
      <c r="C4" s="3" t="s">
        <v>1</v>
      </c>
      <c r="D4" s="3"/>
      <c r="F4" s="3" t="s">
        <v>2</v>
      </c>
      <c r="G4" s="3"/>
      <c r="I4" s="3" t="s">
        <v>0</v>
      </c>
      <c r="K4" s="3" t="s">
        <v>4</v>
      </c>
    </row>
    <row r="5" spans="2:16" x14ac:dyDescent="0.25">
      <c r="B5" s="4"/>
      <c r="C5" t="s">
        <v>0</v>
      </c>
      <c r="F5" t="s">
        <v>3</v>
      </c>
      <c r="I5" t="s">
        <v>4</v>
      </c>
      <c r="K5" t="s">
        <v>5</v>
      </c>
    </row>
    <row r="6" spans="2:16" x14ac:dyDescent="0.25">
      <c r="B6" s="4"/>
    </row>
    <row r="7" spans="2:16" ht="15.75" thickBot="1" x14ac:dyDescent="0.3">
      <c r="B7" s="4"/>
    </row>
    <row r="8" spans="2:16" ht="15.75" thickBot="1" x14ac:dyDescent="0.3">
      <c r="B8" s="2">
        <v>2009</v>
      </c>
      <c r="C8" s="31" t="s">
        <v>338</v>
      </c>
      <c r="D8" s="31"/>
      <c r="E8" s="31"/>
      <c r="F8" s="4">
        <v>4402600</v>
      </c>
      <c r="G8" s="4"/>
      <c r="H8" s="4"/>
      <c r="I8" s="4">
        <f>C9</f>
        <v>2479000</v>
      </c>
      <c r="J8" s="4"/>
      <c r="K8" s="4">
        <f>I9</f>
        <v>21035900</v>
      </c>
      <c r="L8" s="4"/>
    </row>
    <row r="9" spans="2:16" x14ac:dyDescent="0.25">
      <c r="B9" s="11" t="s">
        <v>6</v>
      </c>
      <c r="C9" s="4">
        <v>2479000</v>
      </c>
      <c r="F9" s="4">
        <v>7284700</v>
      </c>
      <c r="G9" s="4"/>
      <c r="H9" s="4"/>
      <c r="I9" s="4">
        <v>21035900</v>
      </c>
      <c r="J9" s="4"/>
      <c r="K9" s="4">
        <v>11687300</v>
      </c>
      <c r="L9" s="4"/>
    </row>
    <row r="10" spans="2:16" x14ac:dyDescent="0.25">
      <c r="B10" s="4"/>
      <c r="F10" s="4"/>
      <c r="G10" s="4"/>
      <c r="H10" s="4"/>
      <c r="I10" s="4"/>
      <c r="J10" s="4"/>
      <c r="K10" s="4"/>
      <c r="L10" s="4"/>
    </row>
    <row r="11" spans="2:16" x14ac:dyDescent="0.25">
      <c r="B11" s="4"/>
      <c r="C11" s="4">
        <f>(6203500+2479000)-7309800</f>
        <v>1372700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</row>
    <row r="12" spans="2:16" x14ac:dyDescent="0.25">
      <c r="B12" s="4"/>
      <c r="C12" s="4">
        <f>C9</f>
        <v>2479000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2:16" x14ac:dyDescent="0.25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2:16" x14ac:dyDescent="0.25">
      <c r="B14" s="4"/>
      <c r="C14" s="7">
        <f>C11/C12</f>
        <v>0.55373134328358209</v>
      </c>
      <c r="D14" s="4"/>
      <c r="E14" s="4"/>
      <c r="F14" s="8">
        <f>F8/F9</f>
        <v>0.60436256812222877</v>
      </c>
      <c r="G14" s="4"/>
      <c r="H14" s="4"/>
      <c r="I14" s="7">
        <f>I8/I9</f>
        <v>0.11784615823425668</v>
      </c>
      <c r="J14" s="4"/>
      <c r="K14" s="8">
        <f>K8/K9</f>
        <v>1.7998939019277336</v>
      </c>
      <c r="L14" s="4"/>
      <c r="M14" s="18">
        <f>C18*F18*I14*K14</f>
        <v>0.15186624020206735</v>
      </c>
      <c r="N14" s="4"/>
      <c r="O14" s="4"/>
      <c r="P14" s="4"/>
    </row>
    <row r="15" spans="2:16" x14ac:dyDescent="0.25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</row>
    <row r="16" spans="2:16" x14ac:dyDescent="0.25">
      <c r="B16" s="4"/>
      <c r="C16" s="9" t="s">
        <v>97</v>
      </c>
      <c r="D16" s="4"/>
      <c r="E16" s="4"/>
      <c r="F16" s="9" t="s">
        <v>176</v>
      </c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2:16" x14ac:dyDescent="0.25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2:16" x14ac:dyDescent="0.25">
      <c r="B18" s="4"/>
      <c r="C18" s="7">
        <f>1-C14</f>
        <v>0.44626865671641791</v>
      </c>
      <c r="D18" s="4"/>
      <c r="E18" s="4"/>
      <c r="F18" s="8">
        <f>1+F14</f>
        <v>1.6043625681222289</v>
      </c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2:16" x14ac:dyDescent="0.25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2:16" x14ac:dyDescent="0.25">
      <c r="B20" s="11" t="s">
        <v>8</v>
      </c>
      <c r="C20" s="18">
        <v>0.06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2:16" x14ac:dyDescent="0.25">
      <c r="B21" s="11"/>
      <c r="C21" s="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2:16" x14ac:dyDescent="0.25">
      <c r="B22" s="11" t="s">
        <v>7</v>
      </c>
      <c r="C22" s="18">
        <f>C20-M14</f>
        <v>-9.1866240202067351E-2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2:16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2:16" x14ac:dyDescent="0.25">
      <c r="B24" s="11" t="s">
        <v>76</v>
      </c>
      <c r="C24" s="4" t="s">
        <v>82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2:16" x14ac:dyDescent="0.25">
      <c r="B25" s="4"/>
      <c r="C25" s="4" t="s">
        <v>77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2:16" x14ac:dyDescent="0.25">
      <c r="B26" s="4"/>
      <c r="C26" s="4">
        <v>6247500</v>
      </c>
      <c r="D26" s="4">
        <v>3437300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2:16" x14ac:dyDescent="0.25">
      <c r="B27" s="4"/>
      <c r="C27" s="8">
        <f>C26/D26</f>
        <v>1.8175602944171296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2:16" x14ac:dyDescent="0.25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2:16" x14ac:dyDescent="0.25">
      <c r="B29" s="11" t="s">
        <v>80</v>
      </c>
      <c r="C29" s="4" t="s">
        <v>85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2:16" x14ac:dyDescent="0.25">
      <c r="B30" s="4"/>
      <c r="C30" s="4" t="s">
        <v>83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2:16" x14ac:dyDescent="0.25">
      <c r="B31" s="4"/>
      <c r="C31" s="4">
        <f>I8</f>
        <v>2479000</v>
      </c>
      <c r="D31" s="4">
        <f>I9</f>
        <v>21035900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2:16" x14ac:dyDescent="0.25">
      <c r="B32" s="4"/>
      <c r="C32" s="7">
        <f>C31/D31</f>
        <v>0.11784615823425668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2:50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2:50" x14ac:dyDescent="0.25">
      <c r="B34" s="11" t="s">
        <v>81</v>
      </c>
      <c r="C34" s="4" t="s">
        <v>84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2:50" x14ac:dyDescent="0.25">
      <c r="B35" s="4"/>
      <c r="C35" s="4" t="s">
        <v>86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2:50" x14ac:dyDescent="0.25">
      <c r="B36" s="4"/>
      <c r="C36" s="4">
        <f>F8</f>
        <v>4402600</v>
      </c>
      <c r="D36" s="4">
        <f>F9</f>
        <v>7284700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2:50" x14ac:dyDescent="0.25">
      <c r="B37" s="4"/>
      <c r="C37" s="8">
        <f>C36/D36</f>
        <v>0.60436256812222877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2:50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2:50" x14ac:dyDescent="0.25">
      <c r="B39" s="11" t="s">
        <v>102</v>
      </c>
      <c r="C39" s="8" t="s">
        <v>104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2:50" x14ac:dyDescent="0.25">
      <c r="B40" s="11"/>
      <c r="C40" s="8" t="s">
        <v>103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2:50" x14ac:dyDescent="0.25">
      <c r="B41" s="4"/>
      <c r="C41" s="4">
        <f>K8</f>
        <v>21035900</v>
      </c>
      <c r="D41" s="4">
        <f>K9</f>
        <v>11687300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2:50" x14ac:dyDescent="0.25">
      <c r="B42" s="4"/>
      <c r="C42" s="8">
        <f>C41/D41</f>
        <v>1.7998939019277336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2:50" ht="15.75" thickBot="1" x14ac:dyDescent="0.3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2:50" ht="15.75" thickBot="1" x14ac:dyDescent="0.3">
      <c r="B44" s="2">
        <v>2010</v>
      </c>
      <c r="C44" s="24" t="s">
        <v>178</v>
      </c>
      <c r="D44" s="24"/>
      <c r="E44" s="24"/>
      <c r="F44" s="4">
        <v>4382500</v>
      </c>
      <c r="G44" s="4"/>
      <c r="H44" s="4"/>
      <c r="I44" s="4">
        <f>C45</f>
        <v>2175500</v>
      </c>
      <c r="J44" s="4"/>
      <c r="K44" s="4">
        <f>I45</f>
        <v>19316000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spans="2:50" x14ac:dyDescent="0.25">
      <c r="B45" s="11" t="s">
        <v>6</v>
      </c>
      <c r="C45" s="4">
        <v>2175500</v>
      </c>
      <c r="D45" s="4"/>
      <c r="E45" s="4"/>
      <c r="F45" s="4">
        <v>8601400</v>
      </c>
      <c r="G45" s="4"/>
      <c r="H45" s="4"/>
      <c r="I45" s="4">
        <v>19316000</v>
      </c>
      <c r="J45" s="4"/>
      <c r="K45" s="4">
        <v>12983900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spans="2:50" x14ac:dyDescent="0.25">
      <c r="B46" s="11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spans="2:50" x14ac:dyDescent="0.25">
      <c r="B47" s="11"/>
      <c r="C47" s="4">
        <f>(7309800+2175500)-9366500</f>
        <v>118800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spans="2:50" x14ac:dyDescent="0.25">
      <c r="B48" s="11"/>
      <c r="C48" s="4">
        <f>C45</f>
        <v>2175500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spans="2:50" x14ac:dyDescent="0.25">
      <c r="B49" s="11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spans="2:50" x14ac:dyDescent="0.25">
      <c r="B50" s="11"/>
      <c r="C50" s="7">
        <f>C47/C48</f>
        <v>5.4608136060675709E-2</v>
      </c>
      <c r="D50" s="4"/>
      <c r="E50" s="4"/>
      <c r="F50" s="8">
        <f>F44/F45</f>
        <v>0.50951007975445861</v>
      </c>
      <c r="G50" s="4"/>
      <c r="H50" s="4"/>
      <c r="I50" s="7">
        <f>I44/I45</f>
        <v>0.11262683785462829</v>
      </c>
      <c r="J50" s="4"/>
      <c r="K50" s="8">
        <f>K44/K45</f>
        <v>1.48768859895717</v>
      </c>
      <c r="M50" s="18">
        <f>C54*F54*I50*K50</f>
        <v>0.23911223754272562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spans="2:50" x14ac:dyDescent="0.25">
      <c r="B51" s="11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spans="2:50" x14ac:dyDescent="0.25">
      <c r="B52" s="11"/>
      <c r="C52" s="9" t="s">
        <v>177</v>
      </c>
      <c r="D52" s="4"/>
      <c r="E52" s="4"/>
      <c r="F52" s="9" t="s">
        <v>47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spans="2:50" x14ac:dyDescent="0.25">
      <c r="B53" s="11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spans="2:50" x14ac:dyDescent="0.25">
      <c r="B54" s="11"/>
      <c r="C54" s="7">
        <f>1-C50</f>
        <v>0.94539186393932428</v>
      </c>
      <c r="D54" s="4"/>
      <c r="E54" s="4"/>
      <c r="F54" s="8">
        <f>1+F50</f>
        <v>1.5095100797544587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spans="2:50" x14ac:dyDescent="0.25">
      <c r="B55" s="11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spans="2:50" x14ac:dyDescent="0.25">
      <c r="B56" s="11" t="s">
        <v>8</v>
      </c>
      <c r="C56" s="44">
        <f>(21035900-19316000)/19316000</f>
        <v>8.9040173949057777E-2</v>
      </c>
      <c r="D56" s="4"/>
      <c r="E56" s="1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spans="2:50" x14ac:dyDescent="0.25">
      <c r="B57" s="11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spans="2:50" x14ac:dyDescent="0.25">
      <c r="B58" s="11" t="s">
        <v>7</v>
      </c>
      <c r="C58" s="18">
        <f>C56-M50</f>
        <v>-0.15007206359366784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spans="2:50" x14ac:dyDescent="0.25">
      <c r="B59" s="11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2:50" x14ac:dyDescent="0.25">
      <c r="B60" s="11" t="s">
        <v>76</v>
      </c>
      <c r="C60" s="4" t="s">
        <v>82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spans="2:50" x14ac:dyDescent="0.25">
      <c r="B61" s="4"/>
      <c r="C61" s="4" t="s">
        <v>77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spans="2:50" x14ac:dyDescent="0.25">
      <c r="B62" s="4"/>
      <c r="C62" s="4">
        <v>6695300</v>
      </c>
      <c r="D62" s="4">
        <v>3504500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spans="2:50" x14ac:dyDescent="0.25">
      <c r="B63" s="4"/>
      <c r="C63" s="8">
        <f>C62/D62</f>
        <v>1.9104865173348551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spans="2:50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spans="2:50" x14ac:dyDescent="0.25">
      <c r="B65" s="11" t="s">
        <v>80</v>
      </c>
      <c r="C65" s="4" t="s">
        <v>85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spans="2:50" x14ac:dyDescent="0.25">
      <c r="B66" s="4"/>
      <c r="C66" s="4" t="s">
        <v>83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spans="2:50" x14ac:dyDescent="0.25">
      <c r="B67" s="4"/>
      <c r="C67" s="4">
        <f>I44</f>
        <v>2175500</v>
      </c>
      <c r="D67" s="4">
        <f>I45</f>
        <v>19316000</v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spans="2:50" x14ac:dyDescent="0.25">
      <c r="B68" s="4"/>
      <c r="C68" s="7">
        <f>C67/D67</f>
        <v>0.11262683785462829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spans="2:50" x14ac:dyDescent="0.25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spans="2:50" x14ac:dyDescent="0.25">
      <c r="B70" s="11" t="s">
        <v>81</v>
      </c>
      <c r="C70" s="4" t="s">
        <v>84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spans="2:50" x14ac:dyDescent="0.25">
      <c r="B71" s="4"/>
      <c r="C71" s="4" t="s">
        <v>86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spans="2:50" x14ac:dyDescent="0.25">
      <c r="B72" s="4"/>
      <c r="C72" s="4">
        <f>F44</f>
        <v>4382500</v>
      </c>
      <c r="D72" s="4">
        <f>F45</f>
        <v>8601400</v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spans="2:50" x14ac:dyDescent="0.25">
      <c r="B73" s="11"/>
      <c r="C73" s="8">
        <f>C72/D72</f>
        <v>0.50951007975445861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spans="2:50" x14ac:dyDescent="0.25">
      <c r="B74" s="11"/>
      <c r="C74" s="8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spans="2:50" x14ac:dyDescent="0.25">
      <c r="B75" s="11" t="s">
        <v>102</v>
      </c>
      <c r="C75" s="8" t="s">
        <v>104</v>
      </c>
      <c r="D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spans="2:50" x14ac:dyDescent="0.25">
      <c r="B76" s="11"/>
      <c r="C76" s="8" t="s">
        <v>103</v>
      </c>
      <c r="D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spans="2:50" x14ac:dyDescent="0.25">
      <c r="B77" s="11"/>
      <c r="C77" s="8">
        <f>K44</f>
        <v>19316000</v>
      </c>
      <c r="D77" s="4">
        <f>K45</f>
        <v>12983900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spans="2:50" x14ac:dyDescent="0.25">
      <c r="B78" s="11"/>
      <c r="C78" s="8">
        <f>C77/D77</f>
        <v>1.48768859895717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spans="2:50" ht="15.75" thickBot="1" x14ac:dyDescent="0.3"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spans="2:50" ht="15.75" thickBot="1" x14ac:dyDescent="0.3">
      <c r="B80" s="2">
        <v>2011</v>
      </c>
      <c r="C80" s="24" t="s">
        <v>180</v>
      </c>
      <c r="D80" s="24"/>
      <c r="E80" s="24"/>
      <c r="F80" s="4">
        <v>5950600</v>
      </c>
      <c r="G80" s="4"/>
      <c r="H80" s="4"/>
      <c r="I80" s="4">
        <f>C81</f>
        <v>2578300</v>
      </c>
      <c r="J80" s="4"/>
      <c r="K80" s="4">
        <f>I81</f>
        <v>20430200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spans="2:50" x14ac:dyDescent="0.25">
      <c r="B81" s="11" t="s">
        <v>6</v>
      </c>
      <c r="C81" s="4">
        <v>2578300</v>
      </c>
      <c r="D81" s="4"/>
      <c r="E81" s="4"/>
      <c r="F81" s="4">
        <v>10245500</v>
      </c>
      <c r="G81" s="4"/>
      <c r="H81" s="4"/>
      <c r="I81" s="4">
        <v>20430200</v>
      </c>
      <c r="J81" s="4"/>
      <c r="K81" s="4">
        <v>16196100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spans="2:50" x14ac:dyDescent="0.25">
      <c r="B82" s="11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spans="2:50" x14ac:dyDescent="0.25">
      <c r="B83" s="11"/>
      <c r="C83" s="4">
        <f>(9366500+2578300)-10978600</f>
        <v>966200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spans="2:50" x14ac:dyDescent="0.25">
      <c r="B84" s="11"/>
      <c r="C84" s="4">
        <f>C81</f>
        <v>2578300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spans="2:50" x14ac:dyDescent="0.25">
      <c r="B85" s="11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spans="2:50" x14ac:dyDescent="0.25">
      <c r="B86" s="11"/>
      <c r="C86" s="7">
        <f>C83/C84</f>
        <v>0.37474304774463796</v>
      </c>
      <c r="D86" s="4"/>
      <c r="E86" s="4"/>
      <c r="F86" s="8">
        <f>F80/F81</f>
        <v>0.58080132741203461</v>
      </c>
      <c r="G86" s="4"/>
      <c r="H86" s="4"/>
      <c r="I86" s="7">
        <f>I80/I81</f>
        <v>0.1262004287770066</v>
      </c>
      <c r="J86" s="4"/>
      <c r="K86" s="8">
        <f>K80/K81</f>
        <v>1.261427133692679</v>
      </c>
      <c r="M86" s="18">
        <f>C90*F90*I86*K86</f>
        <v>0.15734712800741787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spans="2:50" x14ac:dyDescent="0.25">
      <c r="B87" s="11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2:50" x14ac:dyDescent="0.25">
      <c r="B88" s="11"/>
      <c r="C88" s="9" t="s">
        <v>179</v>
      </c>
      <c r="D88" s="4"/>
      <c r="E88" s="4"/>
      <c r="F88" s="9" t="s">
        <v>49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spans="2:50" x14ac:dyDescent="0.25">
      <c r="B89" s="11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spans="2:50" x14ac:dyDescent="0.25">
      <c r="B90" s="11"/>
      <c r="C90" s="7">
        <f>1-C86</f>
        <v>0.62525695225536204</v>
      </c>
      <c r="D90" s="4"/>
      <c r="E90" s="4"/>
      <c r="F90" s="8">
        <f>1+F86</f>
        <v>1.5808013274120345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spans="2:50" x14ac:dyDescent="0.25">
      <c r="B91" s="11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spans="2:50" x14ac:dyDescent="0.25">
      <c r="B92" s="11" t="s">
        <v>8</v>
      </c>
      <c r="C92" s="44">
        <f>(20430200-19316000)/19316000</f>
        <v>5.7682750051770551E-2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spans="2:50" x14ac:dyDescent="0.25">
      <c r="B93" s="11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spans="2:50" x14ac:dyDescent="0.25">
      <c r="B94" s="11" t="s">
        <v>7</v>
      </c>
      <c r="C94" s="18">
        <f>C92-M86</f>
        <v>-9.9664377955647324E-2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spans="2:50" x14ac:dyDescent="0.25">
      <c r="B95" s="11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spans="2:50" x14ac:dyDescent="0.25">
      <c r="B96" s="11" t="s">
        <v>76</v>
      </c>
      <c r="C96" s="4" t="s">
        <v>82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spans="2:50" x14ac:dyDescent="0.25">
      <c r="B97" s="4"/>
      <c r="C97" s="4" t="s">
        <v>77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spans="2:50" x14ac:dyDescent="0.25">
      <c r="B98" s="4"/>
      <c r="C98" s="4">
        <v>6693300</v>
      </c>
      <c r="D98" s="4">
        <v>4737000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spans="2:50" x14ac:dyDescent="0.25">
      <c r="B99" s="4"/>
      <c r="C99" s="8">
        <f>C98/D98</f>
        <v>1.412982900569981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spans="2:50" x14ac:dyDescent="0.25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spans="2:50" x14ac:dyDescent="0.25">
      <c r="B101" s="11" t="s">
        <v>80</v>
      </c>
      <c r="C101" s="4" t="s">
        <v>85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spans="2:50" x14ac:dyDescent="0.25">
      <c r="B102" s="4"/>
      <c r="C102" s="4" t="s">
        <v>83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spans="2:50" x14ac:dyDescent="0.25">
      <c r="B103" s="4"/>
      <c r="C103" s="4">
        <f>I80</f>
        <v>2578300</v>
      </c>
      <c r="D103" s="4">
        <f>I81</f>
        <v>20430200</v>
      </c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spans="2:50" x14ac:dyDescent="0.25">
      <c r="B104" s="4"/>
      <c r="C104" s="7">
        <f>C103/D103</f>
        <v>0.1262004287770066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spans="2:50" x14ac:dyDescent="0.25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spans="2:50" x14ac:dyDescent="0.25">
      <c r="B106" s="11" t="s">
        <v>81</v>
      </c>
      <c r="C106" s="4" t="s">
        <v>84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spans="2:50" x14ac:dyDescent="0.25">
      <c r="B107" s="4"/>
      <c r="C107" s="4" t="s">
        <v>86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spans="2:50" x14ac:dyDescent="0.25">
      <c r="B108" s="4"/>
      <c r="C108" s="4">
        <f>F80</f>
        <v>5950600</v>
      </c>
      <c r="D108" s="4">
        <f>F81</f>
        <v>10245500</v>
      </c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spans="2:50" x14ac:dyDescent="0.25">
      <c r="B109" s="11"/>
      <c r="C109" s="8">
        <f>C108/D108</f>
        <v>0.58080132741203461</v>
      </c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spans="2:50" x14ac:dyDescent="0.25">
      <c r="B110" s="11"/>
      <c r="C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spans="2:50" x14ac:dyDescent="0.25">
      <c r="B111" s="11" t="s">
        <v>102</v>
      </c>
      <c r="C111" s="8" t="s">
        <v>104</v>
      </c>
      <c r="D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spans="2:50" x14ac:dyDescent="0.25">
      <c r="B112" s="11"/>
      <c r="C112" s="8" t="s">
        <v>103</v>
      </c>
      <c r="D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spans="2:50" x14ac:dyDescent="0.25">
      <c r="B113" s="11"/>
      <c r="C113" s="8">
        <f>K80</f>
        <v>20430200</v>
      </c>
      <c r="D113" s="4">
        <f>K81</f>
        <v>16196100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spans="2:50" x14ac:dyDescent="0.25">
      <c r="B114" s="11"/>
      <c r="C114" s="8">
        <f>C113/D113</f>
        <v>1.261427133692679</v>
      </c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spans="2:50" ht="15.75" thickBot="1" x14ac:dyDescent="0.3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2:50" ht="15.75" thickBot="1" x14ac:dyDescent="0.3">
      <c r="B116" s="2">
        <v>2012</v>
      </c>
      <c r="C116" s="24" t="s">
        <v>181</v>
      </c>
      <c r="D116" s="24"/>
      <c r="E116" s="24"/>
      <c r="F116" s="4">
        <v>6157900</v>
      </c>
      <c r="G116" s="4"/>
      <c r="H116" s="4"/>
      <c r="I116" s="4">
        <f>C117</f>
        <v>2747800</v>
      </c>
      <c r="J116" s="4"/>
      <c r="K116" s="4">
        <f>I117</f>
        <v>22677000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spans="2:50" x14ac:dyDescent="0.25">
      <c r="B117" s="11" t="s">
        <v>6</v>
      </c>
      <c r="C117" s="4">
        <v>2747800</v>
      </c>
      <c r="D117" s="4"/>
      <c r="E117" s="4"/>
      <c r="F117" s="4">
        <v>11695500</v>
      </c>
      <c r="G117" s="4"/>
      <c r="H117" s="4"/>
      <c r="I117" s="4">
        <v>22677000</v>
      </c>
      <c r="J117" s="4"/>
      <c r="K117" s="4">
        <v>17853400</v>
      </c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spans="2:50" x14ac:dyDescent="0.25">
      <c r="B118" s="11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2:50" x14ac:dyDescent="0.25">
      <c r="B119" s="11"/>
      <c r="C119" s="4">
        <f>(10978600+2747800)-12142500</f>
        <v>1583900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spans="2:50" x14ac:dyDescent="0.25">
      <c r="B120" s="11"/>
      <c r="C120" s="4">
        <f>C117</f>
        <v>2747800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spans="2:50" x14ac:dyDescent="0.25">
      <c r="B121" s="11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spans="2:50" x14ac:dyDescent="0.25">
      <c r="B122" s="11"/>
      <c r="C122" s="7">
        <f>C119/C120</f>
        <v>0.57642477618458399</v>
      </c>
      <c r="D122" s="4"/>
      <c r="E122" s="4"/>
      <c r="F122" s="8">
        <f>F116/F117</f>
        <v>0.52651874652644182</v>
      </c>
      <c r="G122" s="4"/>
      <c r="H122" s="4"/>
      <c r="I122" s="7">
        <f>I116/I117</f>
        <v>0.12117123076244653</v>
      </c>
      <c r="J122" s="4"/>
      <c r="K122" s="8">
        <f>K116/K117</f>
        <v>1.2701782293568733</v>
      </c>
      <c r="M122" s="18">
        <f>C126*F126*I122*K122</f>
        <v>9.9516908212560401E-2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spans="2:50" x14ac:dyDescent="0.25">
      <c r="B123" s="11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spans="2:50" x14ac:dyDescent="0.25">
      <c r="B124" s="11"/>
      <c r="C124" s="9" t="s">
        <v>48</v>
      </c>
      <c r="D124" s="4"/>
      <c r="E124" s="4"/>
      <c r="F124" s="9" t="s">
        <v>50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spans="2:50" x14ac:dyDescent="0.25">
      <c r="B125" s="11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spans="2:50" x14ac:dyDescent="0.25">
      <c r="B126" s="11"/>
      <c r="C126" s="7">
        <f>1-C122</f>
        <v>0.42357522381541601</v>
      </c>
      <c r="D126" s="4"/>
      <c r="E126" s="4"/>
      <c r="F126" s="8">
        <f>1+F122</f>
        <v>1.5265187465264418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spans="2:50" x14ac:dyDescent="0.25">
      <c r="B127" s="11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spans="2:50" x14ac:dyDescent="0.25">
      <c r="B128" s="11" t="s">
        <v>8</v>
      </c>
      <c r="C128" s="44">
        <f>(22677000-20430200)/20430200</f>
        <v>0.10997444958933343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spans="2:50" x14ac:dyDescent="0.25">
      <c r="B129" s="11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spans="2:50" x14ac:dyDescent="0.25">
      <c r="B130" s="11" t="s">
        <v>7</v>
      </c>
      <c r="C130" s="18">
        <f>C128-M122</f>
        <v>1.045754137677303E-2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spans="2:50" x14ac:dyDescent="0.25">
      <c r="B131" s="11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spans="2:50" x14ac:dyDescent="0.25">
      <c r="B132" s="11" t="s">
        <v>76</v>
      </c>
      <c r="C132" s="4" t="s">
        <v>82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spans="2:50" x14ac:dyDescent="0.25">
      <c r="B133" s="4"/>
      <c r="C133" s="4" t="s">
        <v>77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2:50" x14ac:dyDescent="0.25">
      <c r="B134" s="4"/>
      <c r="C134" s="4">
        <v>7783500</v>
      </c>
      <c r="D134" s="4">
        <v>5222100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spans="2:50" x14ac:dyDescent="0.25">
      <c r="B135" s="4"/>
      <c r="C135" s="8">
        <f>C134/D134</f>
        <v>1.4904923306715689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spans="2:50" x14ac:dyDescent="0.25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spans="2:50" x14ac:dyDescent="0.25">
      <c r="B137" s="11" t="s">
        <v>80</v>
      </c>
      <c r="C137" s="4" t="s">
        <v>85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spans="2:50" x14ac:dyDescent="0.25">
      <c r="B138" s="4"/>
      <c r="C138" s="4" t="s">
        <v>83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spans="2:50" x14ac:dyDescent="0.25">
      <c r="B139" s="4"/>
      <c r="C139" s="4">
        <f>I116</f>
        <v>2747800</v>
      </c>
      <c r="D139" s="4">
        <f>I117</f>
        <v>22677000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spans="2:50" x14ac:dyDescent="0.25">
      <c r="B140" s="4"/>
      <c r="C140" s="7">
        <f>C139/D139</f>
        <v>0.12117123076244653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spans="2:50" x14ac:dyDescent="0.25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2:50" x14ac:dyDescent="0.25">
      <c r="B142" s="11" t="s">
        <v>81</v>
      </c>
      <c r="C142" s="4" t="s">
        <v>84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spans="2:50" x14ac:dyDescent="0.25">
      <c r="B143" s="4"/>
      <c r="C143" s="4" t="s">
        <v>86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spans="2:50" x14ac:dyDescent="0.25">
      <c r="B144" s="4"/>
      <c r="C144" s="4">
        <f>F116</f>
        <v>6157900</v>
      </c>
      <c r="D144" s="4">
        <f>F117</f>
        <v>11695500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spans="2:50" x14ac:dyDescent="0.25">
      <c r="B145" s="11"/>
      <c r="C145" s="8">
        <f>C144/D144</f>
        <v>0.52651874652644182</v>
      </c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spans="2:50" x14ac:dyDescent="0.25">
      <c r="B146" s="11"/>
      <c r="C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spans="2:50" x14ac:dyDescent="0.25">
      <c r="B147" s="11" t="s">
        <v>102</v>
      </c>
      <c r="C147" s="8" t="s">
        <v>104</v>
      </c>
      <c r="D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spans="2:50" x14ac:dyDescent="0.25">
      <c r="B148" s="11"/>
      <c r="C148" s="8" t="s">
        <v>103</v>
      </c>
      <c r="D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spans="2:50" x14ac:dyDescent="0.25">
      <c r="B149" s="11"/>
      <c r="C149" s="8">
        <f>K116</f>
        <v>22677000</v>
      </c>
      <c r="D149" s="4">
        <f>K117</f>
        <v>17853400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spans="2:50" x14ac:dyDescent="0.25">
      <c r="B150" s="11"/>
      <c r="C150" s="8">
        <f>C149/D149</f>
        <v>1.2701782293568733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spans="2:50" ht="15.75" thickBot="1" x14ac:dyDescent="0.3"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spans="2:50" ht="15.75" thickBot="1" x14ac:dyDescent="0.3">
      <c r="B152" s="2">
        <v>2013</v>
      </c>
      <c r="C152" s="24" t="s">
        <v>183</v>
      </c>
      <c r="D152" s="24"/>
      <c r="E152" s="24"/>
      <c r="F152" s="4">
        <v>11313000</v>
      </c>
      <c r="G152" s="4"/>
      <c r="H152" s="4"/>
      <c r="I152" s="4">
        <f>C153</f>
        <v>2389600</v>
      </c>
      <c r="J152" s="4"/>
      <c r="K152" s="4">
        <f>I153</f>
        <v>28091300</v>
      </c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spans="2:50" x14ac:dyDescent="0.25">
      <c r="B153" s="11" t="s">
        <v>6</v>
      </c>
      <c r="C153" s="4">
        <v>2389600</v>
      </c>
      <c r="D153" s="4"/>
      <c r="E153" s="4"/>
      <c r="F153" s="4">
        <v>13906500</v>
      </c>
      <c r="G153" s="4"/>
      <c r="H153" s="4"/>
      <c r="I153" s="4">
        <v>28091300</v>
      </c>
      <c r="J153" s="4"/>
      <c r="K153" s="4">
        <v>25219500</v>
      </c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spans="2:50" x14ac:dyDescent="0.25">
      <c r="B154" s="11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spans="2:50" x14ac:dyDescent="0.25">
      <c r="B155" s="11"/>
      <c r="C155" s="4">
        <f>(12142500+2389600)-13081200</f>
        <v>1450900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spans="2:50" x14ac:dyDescent="0.25">
      <c r="B156" s="11"/>
      <c r="C156" s="4">
        <f>C153</f>
        <v>2389600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spans="2:50" x14ac:dyDescent="0.25">
      <c r="B157" s="11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spans="2:50" x14ac:dyDescent="0.25">
      <c r="B158" s="11"/>
      <c r="C158" s="7">
        <f>C155/C156</f>
        <v>0.60717274857716774</v>
      </c>
      <c r="D158" s="4"/>
      <c r="E158" s="4"/>
      <c r="F158" s="8">
        <f>F152/F153</f>
        <v>0.81350447632402112</v>
      </c>
      <c r="G158" s="4"/>
      <c r="H158" s="4"/>
      <c r="I158" s="7">
        <f>I152/I153</f>
        <v>8.5065482907519405E-2</v>
      </c>
      <c r="J158" s="4"/>
      <c r="K158" s="8">
        <f>K152/K153</f>
        <v>1.1138722020658618</v>
      </c>
      <c r="M158" s="18">
        <f>C162*F162*I158*K158</f>
        <v>6.7500808974220686E-2</v>
      </c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spans="2:50" x14ac:dyDescent="0.25">
      <c r="B159" s="11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spans="2:50" x14ac:dyDescent="0.25">
      <c r="B160" s="11"/>
      <c r="C160" s="9" t="s">
        <v>182</v>
      </c>
      <c r="D160" s="9"/>
      <c r="E160" s="9"/>
      <c r="F160" s="9" t="s">
        <v>51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spans="2:50" x14ac:dyDescent="0.25">
      <c r="B161" s="11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spans="2:50" x14ac:dyDescent="0.25">
      <c r="B162" s="11"/>
      <c r="C162" s="7">
        <f>1-C158</f>
        <v>0.39282725142283226</v>
      </c>
      <c r="D162" s="4"/>
      <c r="E162" s="4"/>
      <c r="F162" s="8">
        <f>1+F158</f>
        <v>1.8135044763240211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spans="2:50" x14ac:dyDescent="0.25">
      <c r="B163" s="11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spans="2:50" x14ac:dyDescent="0.25">
      <c r="B164" s="11" t="s">
        <v>8</v>
      </c>
      <c r="C164" s="44">
        <f>(28091300-22677000)/22677000</f>
        <v>0.23875733121665124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spans="2:50" x14ac:dyDescent="0.25">
      <c r="B165" s="11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spans="2:50" x14ac:dyDescent="0.25">
      <c r="B166" s="11" t="s">
        <v>7</v>
      </c>
      <c r="C166" s="18">
        <f>C164-M158</f>
        <v>0.17125652224243054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spans="2:50" x14ac:dyDescent="0.25">
      <c r="B167" s="11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spans="2:50" x14ac:dyDescent="0.25">
      <c r="B168" s="11" t="s">
        <v>76</v>
      </c>
      <c r="C168" s="4" t="s">
        <v>82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spans="2:50" x14ac:dyDescent="0.25">
      <c r="B169" s="4"/>
      <c r="C169" s="4" t="s">
        <v>77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2:50" x14ac:dyDescent="0.25">
      <c r="B170" s="4"/>
      <c r="C170" s="4">
        <v>9464000</v>
      </c>
      <c r="D170" s="4">
        <v>8330300</v>
      </c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spans="2:50" x14ac:dyDescent="0.25">
      <c r="B171" s="4"/>
      <c r="C171" s="8">
        <f>C170/D170</f>
        <v>1.1360935380478494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spans="2:50" x14ac:dyDescent="0.25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spans="2:50" x14ac:dyDescent="0.25">
      <c r="B173" s="11" t="s">
        <v>80</v>
      </c>
      <c r="C173" s="4" t="s">
        <v>85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spans="2:50" x14ac:dyDescent="0.25">
      <c r="B174" s="4"/>
      <c r="C174" s="4" t="s">
        <v>83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spans="2:50" x14ac:dyDescent="0.25">
      <c r="B175" s="4"/>
      <c r="C175" s="4">
        <f>I152</f>
        <v>2389600</v>
      </c>
      <c r="D175" s="4">
        <f>I153</f>
        <v>28091300</v>
      </c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spans="2:50" x14ac:dyDescent="0.25">
      <c r="B176" s="4"/>
      <c r="C176" s="7">
        <f>C175/D175</f>
        <v>8.5065482907519405E-2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spans="2:50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spans="2:50" x14ac:dyDescent="0.25">
      <c r="B178" s="11" t="s">
        <v>81</v>
      </c>
      <c r="C178" s="4" t="s">
        <v>84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spans="2:50" x14ac:dyDescent="0.25">
      <c r="B179" s="4"/>
      <c r="C179" s="4" t="s">
        <v>86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spans="2:50" x14ac:dyDescent="0.25">
      <c r="B180" s="4"/>
      <c r="C180" s="4">
        <f>F152</f>
        <v>11313000</v>
      </c>
      <c r="D180" s="4">
        <f>F153</f>
        <v>13906500</v>
      </c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spans="2:50" x14ac:dyDescent="0.25">
      <c r="B181" s="11"/>
      <c r="C181" s="8">
        <f>C180/D180</f>
        <v>0.81350447632402112</v>
      </c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spans="2:50" x14ac:dyDescent="0.25">
      <c r="B182" s="11"/>
      <c r="C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spans="2:50" x14ac:dyDescent="0.25">
      <c r="B183" s="11" t="s">
        <v>102</v>
      </c>
      <c r="C183" s="8" t="s">
        <v>104</v>
      </c>
      <c r="D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spans="2:50" x14ac:dyDescent="0.25">
      <c r="B184" s="11"/>
      <c r="C184" s="8" t="s">
        <v>103</v>
      </c>
      <c r="D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spans="2:50" x14ac:dyDescent="0.25">
      <c r="B185" s="11"/>
      <c r="C185" s="8">
        <f>K152</f>
        <v>28091300</v>
      </c>
      <c r="D185" s="4">
        <f>K153</f>
        <v>25219500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spans="2:50" x14ac:dyDescent="0.25">
      <c r="B186" s="11"/>
      <c r="C186" s="8">
        <f>C185/D185</f>
        <v>1.1138722020658618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spans="2:50" ht="15.75" thickBot="1" x14ac:dyDescent="0.3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spans="2:50" ht="15.75" thickBot="1" x14ac:dyDescent="0.3">
      <c r="B188" s="2">
        <v>2014</v>
      </c>
      <c r="C188" s="24" t="s">
        <v>184</v>
      </c>
      <c r="D188" s="24"/>
      <c r="E188" s="24"/>
      <c r="F188" s="4">
        <v>10904800</v>
      </c>
      <c r="G188" s="4"/>
      <c r="H188" s="4"/>
      <c r="I188" s="4">
        <f>C189</f>
        <v>1863800</v>
      </c>
      <c r="J188" s="4"/>
      <c r="K188" s="4">
        <f>I189</f>
        <v>30258900</v>
      </c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spans="2:50" x14ac:dyDescent="0.25">
      <c r="B189" s="11" t="s">
        <v>6</v>
      </c>
      <c r="C189" s="4">
        <v>1863800</v>
      </c>
      <c r="D189" s="4"/>
      <c r="E189" s="4"/>
      <c r="F189" s="4">
        <v>13947200</v>
      </c>
      <c r="G189" s="4"/>
      <c r="H189" s="4"/>
      <c r="I189" s="4">
        <v>30258900</v>
      </c>
      <c r="J189" s="4"/>
      <c r="K189" s="4">
        <v>24852000</v>
      </c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spans="2:50" x14ac:dyDescent="0.25">
      <c r="B190" s="11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spans="2:50" x14ac:dyDescent="0.25">
      <c r="B191" s="11"/>
      <c r="C191" s="4">
        <f>(13081200+863800)-13198800</f>
        <v>746200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spans="2:50" x14ac:dyDescent="0.25">
      <c r="B192" s="11"/>
      <c r="C192" s="4">
        <f>C189</f>
        <v>1863800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spans="2:50" x14ac:dyDescent="0.25">
      <c r="B193" s="11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spans="2:50" x14ac:dyDescent="0.25">
      <c r="B194" s="11"/>
      <c r="C194" s="7">
        <f>C191/C192</f>
        <v>0.40036484601352074</v>
      </c>
      <c r="D194" s="4"/>
      <c r="E194" s="4"/>
      <c r="F194" s="8">
        <f>F188/F189</f>
        <v>0.78186302627050586</v>
      </c>
      <c r="G194" s="4"/>
      <c r="H194" s="4"/>
      <c r="I194" s="7">
        <f>I188/I189</f>
        <v>6.1595100945506943E-2</v>
      </c>
      <c r="J194" s="4"/>
      <c r="K194" s="8">
        <f>K188/K189</f>
        <v>1.217563978754225</v>
      </c>
      <c r="L194" s="18">
        <f>C198*F198*I194*K194</f>
        <v>8.0130778937707925E-2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spans="2:50" x14ac:dyDescent="0.25">
      <c r="B195" s="11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spans="2:50" x14ac:dyDescent="0.25">
      <c r="B196" s="11"/>
      <c r="C196" s="9" t="s">
        <v>185</v>
      </c>
      <c r="D196" s="9"/>
      <c r="E196" s="9"/>
      <c r="F196" s="9" t="s">
        <v>53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spans="2:50" x14ac:dyDescent="0.25">
      <c r="B197" s="11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spans="2:50" x14ac:dyDescent="0.25">
      <c r="B198" s="11"/>
      <c r="C198" s="7">
        <f>1-C194</f>
        <v>0.59963515398647926</v>
      </c>
      <c r="D198" s="4"/>
      <c r="E198" s="4"/>
      <c r="F198" s="8">
        <f>1+F194</f>
        <v>1.7818630262705057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spans="2:50" x14ac:dyDescent="0.25">
      <c r="B199" s="11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spans="2:50" x14ac:dyDescent="0.25">
      <c r="B200" s="11" t="s">
        <v>8</v>
      </c>
      <c r="C200" s="44">
        <f>(30258900-28091300)/28091300</f>
        <v>7.7162680260436503E-2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spans="2:50" x14ac:dyDescent="0.25">
      <c r="B201" s="11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spans="2:50" x14ac:dyDescent="0.25">
      <c r="B202" s="11" t="s">
        <v>7</v>
      </c>
      <c r="C202" s="18">
        <f>C200-L194</f>
        <v>-2.9680986772714218E-3</v>
      </c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spans="2:50" x14ac:dyDescent="0.25">
      <c r="B203" s="11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spans="2:50" x14ac:dyDescent="0.25">
      <c r="B204" s="11" t="s">
        <v>76</v>
      </c>
      <c r="C204" s="4" t="s">
        <v>82</v>
      </c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spans="2:50" x14ac:dyDescent="0.25">
      <c r="B205" s="4"/>
      <c r="C205" s="4" t="s">
        <v>77</v>
      </c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spans="2:50" x14ac:dyDescent="0.25">
      <c r="B206" s="4"/>
      <c r="C206" s="4">
        <v>10728300</v>
      </c>
      <c r="D206" s="4">
        <v>9371900</v>
      </c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spans="2:50" x14ac:dyDescent="0.25">
      <c r="B207" s="4"/>
      <c r="C207" s="8">
        <f>C206/D206</f>
        <v>1.1447305242266776</v>
      </c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spans="2:50" x14ac:dyDescent="0.25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spans="2:50" x14ac:dyDescent="0.25">
      <c r="B209" s="11" t="s">
        <v>80</v>
      </c>
      <c r="C209" s="4" t="s">
        <v>85</v>
      </c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spans="2:50" x14ac:dyDescent="0.25">
      <c r="B210" s="4"/>
      <c r="C210" s="4" t="s">
        <v>83</v>
      </c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spans="2:50" x14ac:dyDescent="0.25">
      <c r="B211" s="4"/>
      <c r="C211" s="4">
        <f>I188</f>
        <v>1863800</v>
      </c>
      <c r="D211" s="4">
        <f>I189</f>
        <v>30258900</v>
      </c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spans="2:50" x14ac:dyDescent="0.25">
      <c r="B212" s="4"/>
      <c r="C212" s="7">
        <f>C211/D211</f>
        <v>6.1595100945506943E-2</v>
      </c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spans="2:50" x14ac:dyDescent="0.25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spans="2:50" x14ac:dyDescent="0.25">
      <c r="B214" s="11" t="s">
        <v>81</v>
      </c>
      <c r="C214" s="4" t="s">
        <v>84</v>
      </c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spans="2:50" x14ac:dyDescent="0.25">
      <c r="B215" s="4"/>
      <c r="C215" s="4" t="s">
        <v>86</v>
      </c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spans="2:50" x14ac:dyDescent="0.25">
      <c r="B216" s="4"/>
      <c r="C216" s="4">
        <f>F188</f>
        <v>10904800</v>
      </c>
      <c r="D216" s="4">
        <f>F189</f>
        <v>13947200</v>
      </c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spans="2:50" x14ac:dyDescent="0.25">
      <c r="B217" s="11"/>
      <c r="C217" s="8">
        <f>C216/D216</f>
        <v>0.78186302627050586</v>
      </c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spans="2:50" x14ac:dyDescent="0.25">
      <c r="B218" s="11"/>
      <c r="C218" s="8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spans="2:50" x14ac:dyDescent="0.25">
      <c r="B219" s="11" t="s">
        <v>102</v>
      </c>
      <c r="C219" s="8" t="s">
        <v>104</v>
      </c>
      <c r="D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spans="2:50" x14ac:dyDescent="0.25">
      <c r="B220" s="11"/>
      <c r="C220" s="8" t="s">
        <v>103</v>
      </c>
      <c r="D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spans="2:50" x14ac:dyDescent="0.25">
      <c r="B221" s="11"/>
      <c r="C221" s="8">
        <f>K188</f>
        <v>30258900</v>
      </c>
      <c r="D221" s="4">
        <f>K189</f>
        <v>24852000</v>
      </c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spans="2:50" x14ac:dyDescent="0.25">
      <c r="B222" s="11"/>
      <c r="C222" s="8">
        <f>C221/D221</f>
        <v>1.217563978754225</v>
      </c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spans="2:50" ht="15.75" thickBot="1" x14ac:dyDescent="0.3"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spans="2:50" ht="15.75" thickBot="1" x14ac:dyDescent="0.3">
      <c r="B224" s="2">
        <v>2015</v>
      </c>
      <c r="C224" s="24" t="s">
        <v>187</v>
      </c>
      <c r="D224" s="24"/>
      <c r="E224" s="24"/>
      <c r="F224" s="4">
        <v>11076700</v>
      </c>
      <c r="G224" s="4"/>
      <c r="H224" s="4"/>
      <c r="I224" s="4">
        <f>C225</f>
        <v>942000</v>
      </c>
      <c r="J224" s="4"/>
      <c r="K224" s="4">
        <f>I225</f>
        <v>31557600</v>
      </c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spans="2:50" x14ac:dyDescent="0.25">
      <c r="B225" s="11" t="s">
        <v>6</v>
      </c>
      <c r="C225" s="4">
        <v>942000</v>
      </c>
      <c r="D225" s="4"/>
      <c r="E225" s="4"/>
      <c r="F225" s="4">
        <v>13777600</v>
      </c>
      <c r="G225" s="4"/>
      <c r="H225" s="4"/>
      <c r="I225" s="4">
        <v>31557600</v>
      </c>
      <c r="J225" s="4"/>
      <c r="K225" s="4">
        <v>24854300</v>
      </c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spans="2:50" x14ac:dyDescent="0.25">
      <c r="B226" s="11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spans="2:50" x14ac:dyDescent="0.25">
      <c r="B227" s="11"/>
      <c r="C227" s="4">
        <f>(13198800+942000) - 13152900</f>
        <v>987900</v>
      </c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spans="2:50" x14ac:dyDescent="0.25">
      <c r="B228" s="11"/>
      <c r="C228" s="4">
        <f>C225</f>
        <v>942000</v>
      </c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spans="2:50" x14ac:dyDescent="0.25">
      <c r="B229" s="11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spans="2:50" x14ac:dyDescent="0.25">
      <c r="B230" s="11"/>
      <c r="C230" s="7">
        <f>C227/C228</f>
        <v>1.0487261146496816</v>
      </c>
      <c r="D230" s="4"/>
      <c r="E230" s="4"/>
      <c r="F230" s="8">
        <f>F224/F225</f>
        <v>0.80396440599233543</v>
      </c>
      <c r="G230" s="4"/>
      <c r="H230" s="4"/>
      <c r="I230" s="7">
        <f>I224/I225</f>
        <v>2.985017872081527E-2</v>
      </c>
      <c r="J230" s="4"/>
      <c r="K230" s="8">
        <f>K224/K225</f>
        <v>1.269703833944227</v>
      </c>
      <c r="M230" s="18">
        <f>C234*F234*I230*K230</f>
        <v>-3.3314945999303246E-3</v>
      </c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spans="2:50" x14ac:dyDescent="0.25">
      <c r="B231" s="11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spans="2:50" x14ac:dyDescent="0.25">
      <c r="B232" s="11"/>
      <c r="C232" s="9" t="s">
        <v>186</v>
      </c>
      <c r="D232" s="9"/>
      <c r="E232" s="9"/>
      <c r="F232" s="9" t="s">
        <v>54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spans="2:50" x14ac:dyDescent="0.25">
      <c r="B233" s="11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spans="2:50" x14ac:dyDescent="0.25">
      <c r="B234" s="11"/>
      <c r="C234" s="7">
        <f>1-C230</f>
        <v>-4.8726114649681573E-2</v>
      </c>
      <c r="D234" s="4"/>
      <c r="E234" s="4"/>
      <c r="F234" s="8">
        <f>1+F230</f>
        <v>1.8039644059923354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spans="2:50" x14ac:dyDescent="0.25">
      <c r="B235" s="11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spans="2:50" x14ac:dyDescent="0.25">
      <c r="B236" s="11" t="s">
        <v>8</v>
      </c>
      <c r="C236" s="44">
        <f>(31557600-30258900)/30258900</f>
        <v>4.2919603819041668E-2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spans="2:50" x14ac:dyDescent="0.25">
      <c r="B237" s="11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spans="2:50" x14ac:dyDescent="0.25">
      <c r="B238" s="11" t="s">
        <v>7</v>
      </c>
      <c r="C238" s="18">
        <f>C236-M230</f>
        <v>4.6251098418971993E-2</v>
      </c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spans="2:50" x14ac:dyDescent="0.25">
      <c r="B239" s="11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spans="2:50" x14ac:dyDescent="0.25">
      <c r="B240" s="11" t="s">
        <v>76</v>
      </c>
      <c r="C240" s="4" t="s">
        <v>82</v>
      </c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spans="2:50" x14ac:dyDescent="0.25">
      <c r="B241" s="4"/>
      <c r="C241" s="4" t="s">
        <v>77</v>
      </c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spans="2:50" x14ac:dyDescent="0.25">
      <c r="B242" s="4"/>
      <c r="C242" s="4">
        <v>11617200</v>
      </c>
      <c r="D242" s="4">
        <v>9017500</v>
      </c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spans="2:50" x14ac:dyDescent="0.25">
      <c r="B243" s="4"/>
      <c r="C243" s="8">
        <f>C242/D242</f>
        <v>1.2882949819794844</v>
      </c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spans="2:50" x14ac:dyDescent="0.25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spans="2:50" x14ac:dyDescent="0.25">
      <c r="B245" s="11" t="s">
        <v>80</v>
      </c>
      <c r="C245" s="4" t="s">
        <v>85</v>
      </c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spans="2:50" x14ac:dyDescent="0.25">
      <c r="B246" s="4"/>
      <c r="C246" s="4" t="s">
        <v>83</v>
      </c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spans="2:50" x14ac:dyDescent="0.25">
      <c r="B247" s="4"/>
      <c r="C247" s="4">
        <f>I224</f>
        <v>942000</v>
      </c>
      <c r="D247" s="4">
        <f>I225</f>
        <v>31557600</v>
      </c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spans="2:50" x14ac:dyDescent="0.25">
      <c r="B248" s="4"/>
      <c r="C248" s="7">
        <f>C247/D247</f>
        <v>2.985017872081527E-2</v>
      </c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spans="2:50" x14ac:dyDescent="0.25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spans="2:50" x14ac:dyDescent="0.25">
      <c r="B250" s="11" t="s">
        <v>81</v>
      </c>
      <c r="C250" s="4" t="s">
        <v>84</v>
      </c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spans="2:50" x14ac:dyDescent="0.25">
      <c r="B251" s="4"/>
      <c r="C251" s="4" t="s">
        <v>86</v>
      </c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spans="2:50" x14ac:dyDescent="0.25">
      <c r="B252" s="4"/>
      <c r="C252" s="4">
        <f>F224</f>
        <v>11076700</v>
      </c>
      <c r="D252" s="4">
        <f>F225</f>
        <v>13777600</v>
      </c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spans="2:50" x14ac:dyDescent="0.25">
      <c r="B253" s="11"/>
      <c r="C253" s="8">
        <f>C252/D252</f>
        <v>0.80396440599233543</v>
      </c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spans="2:50" x14ac:dyDescent="0.25">
      <c r="B254" s="11"/>
      <c r="C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spans="2:50" x14ac:dyDescent="0.25">
      <c r="B255" s="11" t="s">
        <v>102</v>
      </c>
      <c r="C255" s="8" t="s">
        <v>104</v>
      </c>
      <c r="D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spans="2:50" x14ac:dyDescent="0.25">
      <c r="B256" s="11"/>
      <c r="C256" s="8" t="s">
        <v>103</v>
      </c>
      <c r="D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spans="2:50" x14ac:dyDescent="0.25">
      <c r="B257" s="11"/>
      <c r="C257" s="8">
        <f>K224</f>
        <v>31557600</v>
      </c>
      <c r="D257" s="4">
        <f>K225</f>
        <v>24854300</v>
      </c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spans="2:50" x14ac:dyDescent="0.25">
      <c r="B258" s="11"/>
      <c r="C258" s="8">
        <f>C257/D257</f>
        <v>1.269703833944227</v>
      </c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spans="2:50" ht="15.75" thickBot="1" x14ac:dyDescent="0.3"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spans="2:50" ht="15.75" thickBot="1" x14ac:dyDescent="0.3">
      <c r="B260" s="2">
        <v>2016</v>
      </c>
      <c r="C260" s="24" t="s">
        <v>188</v>
      </c>
      <c r="D260" s="24"/>
      <c r="E260" s="24"/>
      <c r="F260" s="4">
        <v>8495000</v>
      </c>
      <c r="G260" s="4"/>
      <c r="H260" s="4"/>
      <c r="I260" s="4">
        <f>C261</f>
        <v>3294100</v>
      </c>
      <c r="J260" s="4"/>
      <c r="K260" s="4">
        <f>I261</f>
        <v>33296000</v>
      </c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spans="2:50" x14ac:dyDescent="0.25">
      <c r="B261" s="11" t="s">
        <v>6</v>
      </c>
      <c r="C261" s="4">
        <v>3294100</v>
      </c>
      <c r="D261" s="4"/>
      <c r="E261" s="4"/>
      <c r="F261" s="4">
        <v>16033900</v>
      </c>
      <c r="G261" s="4"/>
      <c r="H261" s="4"/>
      <c r="I261" s="4">
        <v>33296000</v>
      </c>
      <c r="J261" s="4"/>
      <c r="K261" s="4">
        <v>24528900</v>
      </c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spans="2:50" x14ac:dyDescent="0.25">
      <c r="B262" s="11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spans="2:50" x14ac:dyDescent="0.25">
      <c r="B263" s="11"/>
      <c r="C263" s="4">
        <f>(13152900+3294100)-14373400</f>
        <v>2073600</v>
      </c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spans="2:50" x14ac:dyDescent="0.25">
      <c r="B264" s="11"/>
      <c r="C264" s="4">
        <f>C261</f>
        <v>3294100</v>
      </c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spans="2:50" x14ac:dyDescent="0.25">
      <c r="B265" s="11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spans="2:50" x14ac:dyDescent="0.25">
      <c r="B266" s="11"/>
      <c r="C266" s="7">
        <f>C263/C264</f>
        <v>0.62948908654867797</v>
      </c>
      <c r="D266" s="4"/>
      <c r="E266" s="4"/>
      <c r="F266" s="8">
        <f>F260/F261</f>
        <v>0.52981495456501537</v>
      </c>
      <c r="G266" s="4"/>
      <c r="H266" s="4"/>
      <c r="I266" s="7">
        <f>I260/I261</f>
        <v>9.8933805862566074E-2</v>
      </c>
      <c r="J266" s="4"/>
      <c r="K266" s="8">
        <f>K260/K261</f>
        <v>1.3574192075470159</v>
      </c>
      <c r="M266" s="18">
        <f>C270*F270*I266*K266</f>
        <v>7.6119970811842408E-2</v>
      </c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spans="2:50" x14ac:dyDescent="0.25">
      <c r="B267" s="11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spans="2:50" x14ac:dyDescent="0.25">
      <c r="B268" s="11"/>
      <c r="C268" s="9" t="s">
        <v>189</v>
      </c>
      <c r="D268" s="9"/>
      <c r="E268" s="9"/>
      <c r="F268" s="9" t="s">
        <v>50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spans="2:50" x14ac:dyDescent="0.25">
      <c r="B269" s="11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spans="2:50" x14ac:dyDescent="0.25">
      <c r="B270" s="11"/>
      <c r="C270" s="7">
        <f>1-C266</f>
        <v>0.37051091345132203</v>
      </c>
      <c r="D270" s="4"/>
      <c r="E270" s="4"/>
      <c r="F270" s="8">
        <f>1+F266</f>
        <v>1.5298149545650155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spans="2:50" x14ac:dyDescent="0.25">
      <c r="B271" s="11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spans="2:50" x14ac:dyDescent="0.25">
      <c r="B272" s="11" t="s">
        <v>8</v>
      </c>
      <c r="C272" s="44">
        <f>(33296000-31557600)/31557600</f>
        <v>5.5086571855907929E-2</v>
      </c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spans="2:50" x14ac:dyDescent="0.25">
      <c r="B273" s="11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spans="2:50" x14ac:dyDescent="0.25">
      <c r="B274" s="11" t="s">
        <v>7</v>
      </c>
      <c r="C274" s="18">
        <f>C272-M266</f>
        <v>-2.1033398955934479E-2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spans="2:50" x14ac:dyDescent="0.25">
      <c r="B275" s="11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spans="2:50" x14ac:dyDescent="0.25">
      <c r="B276" s="11" t="s">
        <v>76</v>
      </c>
      <c r="C276" s="4" t="s">
        <v>82</v>
      </c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spans="2:50" x14ac:dyDescent="0.25">
      <c r="B277" s="4"/>
      <c r="C277" s="4" t="s">
        <v>77</v>
      </c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spans="2:50" x14ac:dyDescent="0.25">
      <c r="B278" s="4"/>
      <c r="C278" s="4">
        <v>11099000</v>
      </c>
      <c r="D278" s="4">
        <v>6506200</v>
      </c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spans="2:50" x14ac:dyDescent="0.25">
      <c r="B279" s="4"/>
      <c r="C279" s="8">
        <f>C278/D278</f>
        <v>1.7059112846208233</v>
      </c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spans="2:50" x14ac:dyDescent="0.25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spans="2:50" x14ac:dyDescent="0.25">
      <c r="B281" s="11" t="s">
        <v>80</v>
      </c>
      <c r="C281" s="4" t="s">
        <v>85</v>
      </c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spans="2:50" x14ac:dyDescent="0.25">
      <c r="B282" s="4"/>
      <c r="C282" s="4" t="s">
        <v>83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spans="2:50" x14ac:dyDescent="0.25">
      <c r="B283" s="4"/>
      <c r="C283" s="4">
        <f>I260</f>
        <v>3294100</v>
      </c>
      <c r="D283" s="4">
        <f>I261</f>
        <v>33296000</v>
      </c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spans="2:50" x14ac:dyDescent="0.25">
      <c r="B284" s="4"/>
      <c r="C284" s="7">
        <f>C283/D283</f>
        <v>9.8933805862566074E-2</v>
      </c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spans="2:50" x14ac:dyDescent="0.25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spans="2:50" x14ac:dyDescent="0.25">
      <c r="B286" s="11" t="s">
        <v>81</v>
      </c>
      <c r="C286" s="4" t="s">
        <v>84</v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spans="2:50" x14ac:dyDescent="0.25">
      <c r="B287" s="4"/>
      <c r="C287" s="4" t="s">
        <v>86</v>
      </c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spans="2:50" x14ac:dyDescent="0.25">
      <c r="B288" s="4"/>
      <c r="C288" s="4">
        <f>F260</f>
        <v>8495000</v>
      </c>
      <c r="D288" s="4">
        <f>F261</f>
        <v>16033900</v>
      </c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spans="2:50" x14ac:dyDescent="0.25">
      <c r="B289" s="11"/>
      <c r="C289" s="8">
        <f>C288/D288</f>
        <v>0.52981495456501537</v>
      </c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spans="2:50" x14ac:dyDescent="0.25">
      <c r="B290" s="11"/>
      <c r="C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spans="2:50" x14ac:dyDescent="0.25">
      <c r="B291" s="11" t="s">
        <v>102</v>
      </c>
      <c r="C291" s="8" t="s">
        <v>104</v>
      </c>
      <c r="D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spans="2:50" x14ac:dyDescent="0.25">
      <c r="B292" s="11"/>
      <c r="C292" s="8" t="s">
        <v>103</v>
      </c>
      <c r="D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spans="2:50" x14ac:dyDescent="0.25">
      <c r="B293" s="11"/>
      <c r="C293" s="8">
        <f>I261</f>
        <v>33296000</v>
      </c>
      <c r="D293" s="4">
        <f>K261</f>
        <v>24528900</v>
      </c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spans="2:50" x14ac:dyDescent="0.25">
      <c r="B294" s="11"/>
      <c r="C294" s="8">
        <f>C293/D293</f>
        <v>1.3574192075470159</v>
      </c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spans="2:50" ht="15.75" thickBot="1" x14ac:dyDescent="0.3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spans="2:50" ht="15.75" thickBot="1" x14ac:dyDescent="0.3">
      <c r="B296" s="2">
        <v>2017</v>
      </c>
      <c r="C296" s="24" t="s">
        <v>190</v>
      </c>
      <c r="D296" s="24"/>
      <c r="E296" s="24"/>
      <c r="F296" s="4">
        <v>6918000</v>
      </c>
      <c r="G296" s="4"/>
      <c r="H296" s="4"/>
      <c r="I296" s="4">
        <f>C297</f>
        <v>3033000</v>
      </c>
      <c r="J296" s="4"/>
      <c r="K296" s="4">
        <f>I297</f>
        <v>31859100</v>
      </c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spans="2:50" x14ac:dyDescent="0.25">
      <c r="B297" s="11" t="s">
        <v>6</v>
      </c>
      <c r="C297" s="4">
        <v>3033000</v>
      </c>
      <c r="D297" s="4"/>
      <c r="E297" s="4"/>
      <c r="F297" s="4">
        <v>17061200</v>
      </c>
      <c r="G297" s="4"/>
      <c r="H297" s="4"/>
      <c r="I297" s="4">
        <v>31859100</v>
      </c>
      <c r="J297" s="4"/>
      <c r="K297" s="4">
        <v>23979200</v>
      </c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spans="2:50" x14ac:dyDescent="0.25">
      <c r="B298" s="11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spans="2:50" x14ac:dyDescent="0.25">
      <c r="B299" s="11"/>
      <c r="C299" s="4">
        <f>(14373400+3033000)-15544500</f>
        <v>1861900</v>
      </c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spans="2:50" x14ac:dyDescent="0.25">
      <c r="B300" s="11"/>
      <c r="C300" s="4">
        <f>C297</f>
        <v>3033000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spans="2:50" x14ac:dyDescent="0.25">
      <c r="B301" s="11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spans="2:50" x14ac:dyDescent="0.25">
      <c r="B302" s="11"/>
      <c r="C302" s="7">
        <f>C299/C300</f>
        <v>0.61388064622485983</v>
      </c>
      <c r="D302" s="4"/>
      <c r="E302" s="4"/>
      <c r="F302" s="8">
        <f>F296/F297</f>
        <v>0.40548144327479896</v>
      </c>
      <c r="G302" s="4"/>
      <c r="H302" s="4"/>
      <c r="I302" s="7">
        <f>I296/I297</f>
        <v>9.5200429390660757E-2</v>
      </c>
      <c r="J302" s="4"/>
      <c r="K302" s="8">
        <f>K296/K297</f>
        <v>1.3286139654367117</v>
      </c>
      <c r="M302" s="18">
        <f>C306*F306*I302*K302</f>
        <v>6.8641127236067814E-2</v>
      </c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spans="2:50" x14ac:dyDescent="0.25">
      <c r="B303" s="11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spans="2:50" x14ac:dyDescent="0.25">
      <c r="B304" s="11"/>
      <c r="C304" s="9" t="s">
        <v>182</v>
      </c>
      <c r="D304" s="9"/>
      <c r="E304" s="9"/>
      <c r="F304" s="9" t="s">
        <v>56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spans="2:50" x14ac:dyDescent="0.25">
      <c r="B305" s="11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spans="2:50" x14ac:dyDescent="0.25">
      <c r="B306" s="11"/>
      <c r="C306" s="7">
        <f>1-C302</f>
        <v>0.38611935377514017</v>
      </c>
      <c r="D306" s="4"/>
      <c r="E306" s="4"/>
      <c r="F306" s="8">
        <f>1+F302</f>
        <v>1.4054814432747991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spans="2:50" x14ac:dyDescent="0.25">
      <c r="B307" s="11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spans="2:50" x14ac:dyDescent="0.25">
      <c r="B308" s="11" t="s">
        <v>8</v>
      </c>
      <c r="C308" s="44">
        <f>(31859100-33296000)/33296000</f>
        <v>-4.3155333974050934E-2</v>
      </c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spans="2:50" x14ac:dyDescent="0.25">
      <c r="B309" s="11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spans="2:50" x14ac:dyDescent="0.25">
      <c r="B310" s="11" t="s">
        <v>7</v>
      </c>
      <c r="C310" s="18">
        <f>C308-M302</f>
        <v>-0.11179646121011874</v>
      </c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spans="2:50" x14ac:dyDescent="0.25">
      <c r="B311" s="11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spans="2:50" x14ac:dyDescent="0.25">
      <c r="B312" s="11" t="s">
        <v>76</v>
      </c>
      <c r="C312" s="4" t="s">
        <v>82</v>
      </c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spans="2:50" x14ac:dyDescent="0.25">
      <c r="B313" s="4"/>
      <c r="C313" s="4" t="s">
        <v>77</v>
      </c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spans="2:50" x14ac:dyDescent="0.25">
      <c r="B314" s="4"/>
      <c r="C314" s="4">
        <v>10665000</v>
      </c>
      <c r="D314" s="4">
        <v>5776100</v>
      </c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spans="2:50" x14ac:dyDescent="0.25">
      <c r="B315" s="4"/>
      <c r="C315" s="8">
        <f>C314/D314</f>
        <v>1.8464015512196812</v>
      </c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spans="2:50" x14ac:dyDescent="0.25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spans="2:50" x14ac:dyDescent="0.25">
      <c r="B317" s="11" t="s">
        <v>80</v>
      </c>
      <c r="C317" s="4" t="s">
        <v>85</v>
      </c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spans="2:50" x14ac:dyDescent="0.25">
      <c r="B318" s="4"/>
      <c r="C318" s="4" t="s">
        <v>83</v>
      </c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spans="2:50" x14ac:dyDescent="0.25">
      <c r="B319" s="4"/>
      <c r="C319" s="4">
        <f>I296</f>
        <v>3033000</v>
      </c>
      <c r="D319" s="4">
        <f>I297</f>
        <v>31859100</v>
      </c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spans="2:50" x14ac:dyDescent="0.25">
      <c r="B320" s="4"/>
      <c r="C320" s="7">
        <f>C319/D319</f>
        <v>9.5200429390660757E-2</v>
      </c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spans="2:50" x14ac:dyDescent="0.25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spans="2:50" x14ac:dyDescent="0.25">
      <c r="B322" s="11" t="s">
        <v>81</v>
      </c>
      <c r="C322" s="4" t="s">
        <v>84</v>
      </c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spans="2:50" x14ac:dyDescent="0.25">
      <c r="B323" s="4"/>
      <c r="C323" s="4" t="s">
        <v>86</v>
      </c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spans="2:50" x14ac:dyDescent="0.25">
      <c r="B324" s="4"/>
      <c r="C324" s="4">
        <f>F296</f>
        <v>6918000</v>
      </c>
      <c r="D324" s="4">
        <f>F297</f>
        <v>17061200</v>
      </c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spans="2:50" x14ac:dyDescent="0.25">
      <c r="B325" s="11"/>
      <c r="C325" s="8">
        <f>C324/D324</f>
        <v>0.40548144327479896</v>
      </c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spans="2:50" x14ac:dyDescent="0.25">
      <c r="B326" s="11"/>
      <c r="C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spans="2:50" x14ac:dyDescent="0.25">
      <c r="B327" s="11" t="s">
        <v>102</v>
      </c>
      <c r="C327" s="8" t="s">
        <v>104</v>
      </c>
      <c r="D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spans="2:50" x14ac:dyDescent="0.25">
      <c r="B328" s="11"/>
      <c r="C328" s="8" t="s">
        <v>103</v>
      </c>
      <c r="D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spans="2:50" x14ac:dyDescent="0.25">
      <c r="B329" s="11"/>
      <c r="C329" s="8">
        <f>K296</f>
        <v>31859100</v>
      </c>
      <c r="D329" s="4">
        <f>K297</f>
        <v>23979200</v>
      </c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spans="2:50" x14ac:dyDescent="0.25">
      <c r="B330" s="11"/>
      <c r="C330" s="8">
        <f>C329/D329</f>
        <v>1.3286139654367117</v>
      </c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spans="2:50" ht="15.75" thickBot="1" x14ac:dyDescent="0.3"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spans="2:50" ht="15.75" thickBot="1" x14ac:dyDescent="0.3">
      <c r="B332" s="2">
        <v>2018</v>
      </c>
      <c r="C332" s="24" t="s">
        <v>192</v>
      </c>
      <c r="D332" s="24"/>
      <c r="E332" s="24"/>
      <c r="F332" s="4">
        <v>6463200</v>
      </c>
      <c r="G332" s="4"/>
      <c r="H332" s="4"/>
      <c r="I332" s="4">
        <f>C333</f>
        <v>2417100</v>
      </c>
      <c r="J332" s="4"/>
      <c r="K332" s="4">
        <f>I333</f>
        <v>28516800</v>
      </c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spans="2:50" x14ac:dyDescent="0.25">
      <c r="B333" s="11" t="s">
        <v>6</v>
      </c>
      <c r="C333" s="4">
        <v>2417100</v>
      </c>
      <c r="D333" s="4"/>
      <c r="E333" s="4"/>
      <c r="F333" s="4">
        <v>17465200</v>
      </c>
      <c r="G333" s="4"/>
      <c r="H333" s="4"/>
      <c r="I333" s="4">
        <v>28516800</v>
      </c>
      <c r="J333" s="4"/>
      <c r="K333" s="4">
        <v>23928400</v>
      </c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spans="2:50" x14ac:dyDescent="0.25">
      <c r="B334" s="11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spans="2:50" x14ac:dyDescent="0.25">
      <c r="B335" s="11"/>
      <c r="C335" s="4">
        <f>(15544500+2417100)-15581100</f>
        <v>2380500</v>
      </c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spans="2:50" x14ac:dyDescent="0.25">
      <c r="B336" s="11"/>
      <c r="C336" s="4">
        <f>C333</f>
        <v>2417100</v>
      </c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spans="2:50" x14ac:dyDescent="0.25">
      <c r="B337" s="11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spans="2:50" x14ac:dyDescent="0.25">
      <c r="B338" s="11"/>
      <c r="C338" s="7">
        <f>C335/C336</f>
        <v>0.98485788755119774</v>
      </c>
      <c r="D338" s="4"/>
      <c r="E338" s="4"/>
      <c r="F338" s="8">
        <f>F332/F333</f>
        <v>0.37006160822664497</v>
      </c>
      <c r="G338" s="4"/>
      <c r="H338" s="4"/>
      <c r="I338" s="7">
        <f>I332/I333</f>
        <v>8.4760562194916678E-2</v>
      </c>
      <c r="J338" s="4"/>
      <c r="K338" s="8">
        <f>K332/K333</f>
        <v>1.191755403620802</v>
      </c>
      <c r="M338" s="18">
        <f>C342*F342*I338*K338</f>
        <v>2.095595813388907E-3</v>
      </c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spans="2:50" x14ac:dyDescent="0.25">
      <c r="B339" s="11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spans="2:50" x14ac:dyDescent="0.25">
      <c r="B340" s="11"/>
      <c r="C340" s="9" t="s">
        <v>191</v>
      </c>
      <c r="D340" s="9"/>
      <c r="E340" s="9"/>
      <c r="F340" s="9" t="s">
        <v>57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spans="2:50" x14ac:dyDescent="0.25">
      <c r="B341" s="11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spans="2:50" x14ac:dyDescent="0.25">
      <c r="B342" s="11"/>
      <c r="C342" s="7">
        <f>1-C338</f>
        <v>1.5142112448802258E-2</v>
      </c>
      <c r="D342" s="4"/>
      <c r="E342" s="4"/>
      <c r="F342" s="8">
        <f>1+F338</f>
        <v>1.370061608226645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spans="2:50" x14ac:dyDescent="0.25">
      <c r="B343" s="11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spans="2:50" x14ac:dyDescent="0.25">
      <c r="B344" s="11" t="s">
        <v>8</v>
      </c>
      <c r="C344" s="44">
        <f>(28516800-31859100)/31859100</f>
        <v>-0.10490880156689926</v>
      </c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spans="2:50" x14ac:dyDescent="0.25">
      <c r="B345" s="11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spans="2:50" x14ac:dyDescent="0.25">
      <c r="B346" s="11" t="s">
        <v>7</v>
      </c>
      <c r="C346" s="18">
        <f>C344-M338</f>
        <v>-0.10700439738028816</v>
      </c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spans="2:50" x14ac:dyDescent="0.25">
      <c r="B347" s="11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spans="2:50" x14ac:dyDescent="0.25">
      <c r="B348" s="11" t="s">
        <v>76</v>
      </c>
      <c r="C348" s="4" t="s">
        <v>82</v>
      </c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spans="2:50" x14ac:dyDescent="0.25">
      <c r="B349" s="4"/>
      <c r="C349" s="4" t="s">
        <v>77</v>
      </c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spans="2:50" x14ac:dyDescent="0.25">
      <c r="B350" s="4"/>
      <c r="C350" s="4">
        <v>10763000</v>
      </c>
      <c r="D350" s="4">
        <v>5401000</v>
      </c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spans="2:50" x14ac:dyDescent="0.25">
      <c r="B351" s="4"/>
      <c r="C351" s="8">
        <f>C350/D350</f>
        <v>1.9927791149787077</v>
      </c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spans="2:50" x14ac:dyDescent="0.25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spans="2:50" x14ac:dyDescent="0.25">
      <c r="B353" s="11" t="s">
        <v>80</v>
      </c>
      <c r="C353" s="4" t="s">
        <v>85</v>
      </c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spans="2:50" x14ac:dyDescent="0.25">
      <c r="B354" s="4"/>
      <c r="C354" s="4" t="s">
        <v>83</v>
      </c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spans="2:50" x14ac:dyDescent="0.25">
      <c r="B355" s="4"/>
      <c r="C355" s="4">
        <f>I332</f>
        <v>2417100</v>
      </c>
      <c r="D355" s="4">
        <f>I333</f>
        <v>28516800</v>
      </c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spans="2:50" x14ac:dyDescent="0.25">
      <c r="B356" s="4"/>
      <c r="C356" s="7">
        <f>C355/D355</f>
        <v>8.4760562194916678E-2</v>
      </c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spans="2:50" x14ac:dyDescent="0.25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spans="2:50" x14ac:dyDescent="0.25">
      <c r="B358" s="11" t="s">
        <v>81</v>
      </c>
      <c r="C358" s="4" t="s">
        <v>84</v>
      </c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spans="2:50" x14ac:dyDescent="0.25">
      <c r="B359" s="4"/>
      <c r="C359" s="4" t="s">
        <v>86</v>
      </c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spans="2:50" x14ac:dyDescent="0.25">
      <c r="B360" s="4"/>
      <c r="C360" s="4">
        <f>F332</f>
        <v>6463200</v>
      </c>
      <c r="D360" s="4">
        <f>F333</f>
        <v>17465200</v>
      </c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spans="2:50" x14ac:dyDescent="0.25">
      <c r="B361" s="11"/>
      <c r="C361" s="8">
        <f>C360/D360</f>
        <v>0.37006160822664497</v>
      </c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spans="2:50" x14ac:dyDescent="0.25">
      <c r="B362" s="11"/>
      <c r="C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spans="2:50" x14ac:dyDescent="0.25">
      <c r="B363" s="11" t="s">
        <v>102</v>
      </c>
      <c r="C363" s="8" t="s">
        <v>104</v>
      </c>
      <c r="D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spans="2:50" x14ac:dyDescent="0.25">
      <c r="B364" s="11"/>
      <c r="C364" s="8" t="s">
        <v>103</v>
      </c>
      <c r="D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spans="2:50" x14ac:dyDescent="0.25">
      <c r="B365" s="11"/>
      <c r="C365" s="8">
        <f>K332</f>
        <v>28516800</v>
      </c>
      <c r="D365" s="4">
        <f>K333</f>
        <v>23928400</v>
      </c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spans="2:50" x14ac:dyDescent="0.25">
      <c r="C366" s="12">
        <f>C365/D365</f>
        <v>1.191755403620802</v>
      </c>
      <c r="D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spans="2:50" ht="15.75" thickBot="1" x14ac:dyDescent="0.3"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spans="2:50" ht="15.75" thickBot="1" x14ac:dyDescent="0.3">
      <c r="B368" s="2">
        <v>2019</v>
      </c>
      <c r="C368" s="24" t="s">
        <v>194</v>
      </c>
      <c r="D368" s="24"/>
      <c r="E368" s="24"/>
      <c r="F368" s="4">
        <v>6773000</v>
      </c>
      <c r="G368" s="4"/>
      <c r="H368" s="4"/>
      <c r="I368" s="4">
        <f>C369</f>
        <v>3943300</v>
      </c>
      <c r="J368" s="4"/>
      <c r="K368" s="4">
        <f>I369</f>
        <v>29383700</v>
      </c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spans="2:50" x14ac:dyDescent="0.25">
      <c r="B369" s="11" t="s">
        <v>6</v>
      </c>
      <c r="C369" s="4">
        <v>3943300</v>
      </c>
      <c r="D369" s="4"/>
      <c r="E369" s="4"/>
      <c r="F369" s="4">
        <v>15407500</v>
      </c>
      <c r="G369" s="4"/>
      <c r="H369" s="4"/>
      <c r="I369" s="4">
        <v>29383700</v>
      </c>
      <c r="J369" s="4"/>
      <c r="K369" s="4">
        <v>22180500</v>
      </c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spans="2:50" x14ac:dyDescent="0.25"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spans="2:50" x14ac:dyDescent="0.25">
      <c r="C371" s="4">
        <f>(15581100+3943300)-13784900</f>
        <v>5739500</v>
      </c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spans="2:50" x14ac:dyDescent="0.25">
      <c r="C372" s="4">
        <f>C369</f>
        <v>3943300</v>
      </c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spans="2:50" x14ac:dyDescent="0.25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spans="2:50" x14ac:dyDescent="0.25">
      <c r="C374" s="7">
        <f>C371/C372</f>
        <v>1.4555068090178278</v>
      </c>
      <c r="D374" s="4"/>
      <c r="E374" s="4"/>
      <c r="F374" s="8">
        <f>F368/F369</f>
        <v>0.43959110822651304</v>
      </c>
      <c r="G374" s="4"/>
      <c r="H374" s="4"/>
      <c r="I374" s="7">
        <f>I368/I369</f>
        <v>0.13420025388225446</v>
      </c>
      <c r="J374" s="4"/>
      <c r="K374" s="8">
        <f>K368/K369</f>
        <v>1.3247537251189108</v>
      </c>
      <c r="M374" s="18">
        <f>C378*F378*I374*K374</f>
        <v>-0.11657958786305374</v>
      </c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spans="2:50" x14ac:dyDescent="0.25"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spans="2:50" x14ac:dyDescent="0.25">
      <c r="C376" s="9" t="s">
        <v>193</v>
      </c>
      <c r="D376" s="9"/>
      <c r="E376" s="9"/>
      <c r="F376" s="9" t="s">
        <v>58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spans="2:50" x14ac:dyDescent="0.25"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spans="2:50" x14ac:dyDescent="0.25">
      <c r="C378" s="7">
        <f>1-C374</f>
        <v>-0.45550680901782781</v>
      </c>
      <c r="D378" s="4"/>
      <c r="E378" s="4"/>
      <c r="F378" s="8">
        <f>1+F374</f>
        <v>1.4395911082265131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spans="2:50" x14ac:dyDescent="0.25"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spans="2:50" x14ac:dyDescent="0.25">
      <c r="B380" s="11" t="s">
        <v>8</v>
      </c>
      <c r="C380" s="44">
        <f>(29383700-28516800)/28516800</f>
        <v>3.0399624081243339E-2</v>
      </c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spans="2:50" x14ac:dyDescent="0.25">
      <c r="B381" s="11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spans="2:50" x14ac:dyDescent="0.25">
      <c r="B382" s="11" t="s">
        <v>7</v>
      </c>
      <c r="C382" s="18">
        <f>C380-M374</f>
        <v>0.14697921194429708</v>
      </c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spans="2:50" x14ac:dyDescent="0.25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spans="2:50" x14ac:dyDescent="0.25">
      <c r="B384" s="11" t="s">
        <v>76</v>
      </c>
      <c r="C384" s="4" t="s">
        <v>82</v>
      </c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spans="2:50" x14ac:dyDescent="0.25">
      <c r="B385" s="4"/>
      <c r="C385" s="4" t="s">
        <v>77</v>
      </c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spans="2:50" x14ac:dyDescent="0.25">
      <c r="B386" s="4"/>
      <c r="C386" s="4">
        <v>11213400</v>
      </c>
      <c r="D386" s="4">
        <v>5625200</v>
      </c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spans="2:50" x14ac:dyDescent="0.25">
      <c r="B387" s="4"/>
      <c r="C387" s="8">
        <f>C386/D386</f>
        <v>1.9934224560904501</v>
      </c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spans="2:50" x14ac:dyDescent="0.25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spans="2:50" x14ac:dyDescent="0.25">
      <c r="B389" s="11" t="s">
        <v>80</v>
      </c>
      <c r="C389" s="4" t="s">
        <v>85</v>
      </c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spans="2:50" x14ac:dyDescent="0.25">
      <c r="B390" s="4"/>
      <c r="C390" s="4" t="s">
        <v>83</v>
      </c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spans="2:50" x14ac:dyDescent="0.25">
      <c r="B391" s="4"/>
      <c r="C391" s="4">
        <f>I368</f>
        <v>3943300</v>
      </c>
      <c r="D391" s="4">
        <f>I369</f>
        <v>29383700</v>
      </c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spans="2:50" x14ac:dyDescent="0.25">
      <c r="B392" s="4"/>
      <c r="C392" s="7">
        <f>C391/D391</f>
        <v>0.13420025388225446</v>
      </c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spans="2:50" x14ac:dyDescent="0.25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spans="2:50" x14ac:dyDescent="0.25">
      <c r="B394" s="11" t="s">
        <v>81</v>
      </c>
      <c r="C394" s="4" t="s">
        <v>84</v>
      </c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spans="2:50" x14ac:dyDescent="0.25">
      <c r="B395" s="4"/>
      <c r="C395" s="4" t="s">
        <v>86</v>
      </c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spans="2:50" x14ac:dyDescent="0.25">
      <c r="B396" s="4"/>
      <c r="C396" s="4">
        <f>F368</f>
        <v>6773000</v>
      </c>
      <c r="D396" s="4">
        <f>F369</f>
        <v>15407500</v>
      </c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spans="2:50" x14ac:dyDescent="0.25">
      <c r="B397" s="11"/>
      <c r="C397" s="8">
        <f>C396/D396</f>
        <v>0.43959110822651304</v>
      </c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spans="2:50" x14ac:dyDescent="0.25"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spans="2:50" x14ac:dyDescent="0.25">
      <c r="B399" s="11" t="s">
        <v>102</v>
      </c>
      <c r="C399" s="8" t="s">
        <v>104</v>
      </c>
      <c r="D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spans="2:50" x14ac:dyDescent="0.25">
      <c r="B400" s="11"/>
      <c r="C400" s="8" t="s">
        <v>103</v>
      </c>
      <c r="D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spans="2:50" x14ac:dyDescent="0.25">
      <c r="C401" s="4">
        <f>K368</f>
        <v>29383700</v>
      </c>
      <c r="D401" s="4">
        <f>K369</f>
        <v>22180500</v>
      </c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spans="2:50" x14ac:dyDescent="0.25">
      <c r="C402" s="8">
        <f>C401/D401</f>
        <v>1.3247537251189108</v>
      </c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spans="2:50" ht="15.75" thickBot="1" x14ac:dyDescent="0.3"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spans="2:50" ht="15.75" thickBot="1" x14ac:dyDescent="0.3">
      <c r="B404" s="2">
        <v>2020</v>
      </c>
      <c r="C404" s="24" t="s">
        <v>195</v>
      </c>
      <c r="D404" s="24"/>
      <c r="E404" s="24"/>
      <c r="F404" s="4">
        <v>6546600</v>
      </c>
      <c r="G404" s="4"/>
      <c r="H404" s="4"/>
      <c r="I404" s="4">
        <f>C405</f>
        <v>1493100</v>
      </c>
      <c r="J404" s="4"/>
      <c r="K404" s="4">
        <f>I405</f>
        <v>30984300</v>
      </c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spans="2:50" x14ac:dyDescent="0.25">
      <c r="B405" s="11" t="s">
        <v>6</v>
      </c>
      <c r="C405" s="4">
        <v>1493100</v>
      </c>
      <c r="D405" s="4"/>
      <c r="E405" s="4"/>
      <c r="F405" s="4">
        <v>15787400</v>
      </c>
      <c r="G405" s="4"/>
      <c r="H405" s="4"/>
      <c r="I405" s="4">
        <v>30984300</v>
      </c>
      <c r="J405" s="4"/>
      <c r="K405" s="4">
        <v>22334000</v>
      </c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spans="2:50" x14ac:dyDescent="0.25"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spans="2:50" x14ac:dyDescent="0.25">
      <c r="C407" s="4">
        <f>(13784900+1493100)-13825100</f>
        <v>1452900</v>
      </c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spans="2:50" x14ac:dyDescent="0.25">
      <c r="C408" s="4">
        <f>C405</f>
        <v>1493100</v>
      </c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spans="2:50" x14ac:dyDescent="0.25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spans="2:50" x14ac:dyDescent="0.25">
      <c r="C410" s="7">
        <f>C407/C408</f>
        <v>0.9730761502913402</v>
      </c>
      <c r="D410" s="4"/>
      <c r="E410" s="4"/>
      <c r="F410" s="8">
        <f>F404/F405</f>
        <v>0.41467246031645488</v>
      </c>
      <c r="G410" s="4"/>
      <c r="H410" s="4"/>
      <c r="I410" s="7">
        <f>I404/I405</f>
        <v>4.8188921486042931E-2</v>
      </c>
      <c r="J410" s="4"/>
      <c r="K410" s="8">
        <f>K404/K405</f>
        <v>1.3873153040207755</v>
      </c>
      <c r="L410" s="4"/>
      <c r="M410" s="18">
        <f>C414*F414*I410*K410</f>
        <v>2.546334418586971E-3</v>
      </c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spans="2:50" x14ac:dyDescent="0.25"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spans="2:50" x14ac:dyDescent="0.25">
      <c r="C412" s="9" t="s">
        <v>93</v>
      </c>
      <c r="D412" s="4"/>
      <c r="E412" s="4"/>
      <c r="F412" s="9" t="s">
        <v>56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spans="2:50" x14ac:dyDescent="0.25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spans="2:50" x14ac:dyDescent="0.25">
      <c r="C414" s="7">
        <f>1-C410</f>
        <v>2.6923849708659797E-2</v>
      </c>
      <c r="D414" s="4"/>
      <c r="E414" s="4"/>
      <c r="F414" s="8">
        <f>1+F410</f>
        <v>1.4146724603164549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spans="2:50" x14ac:dyDescent="0.25"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spans="2:50" x14ac:dyDescent="0.25">
      <c r="B416" s="11" t="s">
        <v>8</v>
      </c>
      <c r="C416" s="41">
        <v>0.05</v>
      </c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spans="2:50" x14ac:dyDescent="0.25">
      <c r="B417" s="11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spans="2:50" x14ac:dyDescent="0.25">
      <c r="B418" s="11" t="s">
        <v>7</v>
      </c>
      <c r="C418" s="18">
        <f>C416-M410</f>
        <v>4.7453665581413035E-2</v>
      </c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spans="2:50" x14ac:dyDescent="0.25"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spans="2:50" x14ac:dyDescent="0.25">
      <c r="B420" s="11" t="s">
        <v>76</v>
      </c>
      <c r="C420" s="4" t="s">
        <v>82</v>
      </c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spans="2:50" x14ac:dyDescent="0.25">
      <c r="B421" s="4"/>
      <c r="C421" s="4" t="s">
        <v>77</v>
      </c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spans="2:50" x14ac:dyDescent="0.25">
      <c r="C422" s="4">
        <v>11034700</v>
      </c>
      <c r="D422" s="4">
        <v>5168100</v>
      </c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spans="2:50" x14ac:dyDescent="0.25">
      <c r="C423" s="8">
        <f>C422/D422</f>
        <v>2.1351560534819374</v>
      </c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spans="2:50" x14ac:dyDescent="0.25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spans="2:50" x14ac:dyDescent="0.25">
      <c r="B425" s="11" t="s">
        <v>80</v>
      </c>
      <c r="C425" s="4" t="s">
        <v>85</v>
      </c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spans="2:50" x14ac:dyDescent="0.25">
      <c r="B426" s="4"/>
      <c r="C426" s="4" t="s">
        <v>83</v>
      </c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spans="2:50" x14ac:dyDescent="0.25">
      <c r="C427" s="7">
        <f>I404/I405</f>
        <v>4.8188921486042931E-2</v>
      </c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spans="2:50" x14ac:dyDescent="0.25"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spans="2:50" x14ac:dyDescent="0.25">
      <c r="B429" s="11" t="s">
        <v>81</v>
      </c>
      <c r="C429" s="4" t="s">
        <v>84</v>
      </c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spans="2:50" x14ac:dyDescent="0.25">
      <c r="B430" s="4"/>
      <c r="C430" s="4" t="s">
        <v>86</v>
      </c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spans="2:50" x14ac:dyDescent="0.25">
      <c r="C431" s="4">
        <f>F404</f>
        <v>6546600</v>
      </c>
      <c r="D431" s="4">
        <f>F405</f>
        <v>15787400</v>
      </c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spans="2:50" x14ac:dyDescent="0.25">
      <c r="C432" s="8">
        <f>C431/D431</f>
        <v>0.41467246031645488</v>
      </c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spans="2:50" x14ac:dyDescent="0.25"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spans="2:50" x14ac:dyDescent="0.25">
      <c r="B434" s="11" t="s">
        <v>102</v>
      </c>
      <c r="C434" s="8" t="s">
        <v>104</v>
      </c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spans="2:50" x14ac:dyDescent="0.25">
      <c r="B435" s="11"/>
      <c r="C435" s="8" t="s">
        <v>103</v>
      </c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spans="2:50" x14ac:dyDescent="0.25">
      <c r="C436" s="4">
        <f>K404</f>
        <v>30984300</v>
      </c>
      <c r="D436" s="4">
        <f>K405</f>
        <v>22334000</v>
      </c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spans="2:50" x14ac:dyDescent="0.25">
      <c r="C437" s="8">
        <f>C436/D436</f>
        <v>1.3873153040207755</v>
      </c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spans="2:50" x14ac:dyDescent="0.25"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spans="2:50" x14ac:dyDescent="0.25"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spans="2:50" x14ac:dyDescent="0.25"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spans="2:50" x14ac:dyDescent="0.25"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spans="2:50" x14ac:dyDescent="0.25"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spans="2:50" x14ac:dyDescent="0.25"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spans="2:50" x14ac:dyDescent="0.25"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spans="2:50" x14ac:dyDescent="0.25"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spans="2:50" x14ac:dyDescent="0.25"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spans="2:50" x14ac:dyDescent="0.25"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spans="2:50" x14ac:dyDescent="0.25"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spans="3:50" x14ac:dyDescent="0.25"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spans="3:50" x14ac:dyDescent="0.25"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spans="3:50" x14ac:dyDescent="0.25"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spans="3:50" x14ac:dyDescent="0.25"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spans="3:50" x14ac:dyDescent="0.25"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spans="3:50" x14ac:dyDescent="0.25"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spans="3:50" x14ac:dyDescent="0.25"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spans="3:50" x14ac:dyDescent="0.25"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spans="3:50" x14ac:dyDescent="0.25"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FC369"/>
  <sheetViews>
    <sheetView topLeftCell="B341" workbookViewId="0">
      <selection activeCell="G369" sqref="G369"/>
    </sheetView>
  </sheetViews>
  <sheetFormatPr defaultRowHeight="15" x14ac:dyDescent="0.25"/>
  <cols>
    <col min="2" max="2" width="13.5703125" bestFit="1" customWidth="1"/>
    <col min="3" max="3" width="14.28515625" bestFit="1" customWidth="1"/>
    <col min="4" max="4" width="10.140625" bestFit="1" customWidth="1"/>
    <col min="6" max="6" width="10.140625" bestFit="1" customWidth="1"/>
    <col min="8" max="11" width="10.140625" bestFit="1" customWidth="1"/>
  </cols>
  <sheetData>
    <row r="3" spans="2:159" ht="15.75" thickBot="1" x14ac:dyDescent="0.3"/>
    <row r="4" spans="2:159" ht="15.75" thickBot="1" x14ac:dyDescent="0.3">
      <c r="B4" s="6" t="s">
        <v>6</v>
      </c>
      <c r="C4" s="3" t="s">
        <v>1</v>
      </c>
      <c r="D4" s="3"/>
      <c r="F4" s="3" t="s">
        <v>2</v>
      </c>
      <c r="G4" s="3"/>
      <c r="I4" s="3" t="s">
        <v>0</v>
      </c>
      <c r="K4" s="3" t="s">
        <v>4</v>
      </c>
    </row>
    <row r="5" spans="2:159" x14ac:dyDescent="0.25">
      <c r="B5" s="4"/>
      <c r="C5" t="s">
        <v>0</v>
      </c>
      <c r="F5" t="s">
        <v>3</v>
      </c>
      <c r="I5" t="s">
        <v>4</v>
      </c>
      <c r="K5" t="s">
        <v>5</v>
      </c>
    </row>
    <row r="6" spans="2:159" x14ac:dyDescent="0.25">
      <c r="B6" s="4"/>
    </row>
    <row r="7" spans="2:159" ht="15.75" thickBot="1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</row>
    <row r="8" spans="2:159" ht="15.75" thickBot="1" x14ac:dyDescent="0.3">
      <c r="B8" s="2">
        <v>2010</v>
      </c>
      <c r="C8" s="4">
        <v>4691000</v>
      </c>
      <c r="D8" s="4"/>
      <c r="E8" s="4"/>
      <c r="F8" s="4">
        <v>7925000</v>
      </c>
      <c r="G8" s="4"/>
      <c r="H8" s="4"/>
      <c r="I8" s="4">
        <f>C9</f>
        <v>3028000</v>
      </c>
      <c r="J8" s="4"/>
      <c r="K8" s="4">
        <v>11136000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</row>
    <row r="9" spans="2:159" x14ac:dyDescent="0.25">
      <c r="B9" s="11" t="s">
        <v>6</v>
      </c>
      <c r="C9" s="4">
        <v>3028000</v>
      </c>
      <c r="D9" s="4"/>
      <c r="E9" s="4"/>
      <c r="F9" s="4">
        <v>5443000</v>
      </c>
      <c r="G9" s="4"/>
      <c r="H9" s="4"/>
      <c r="I9" s="4">
        <v>11136000</v>
      </c>
      <c r="J9" s="4"/>
      <c r="K9" s="4">
        <v>13368000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</row>
    <row r="10" spans="2:159" x14ac:dyDescent="0.25"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</row>
    <row r="11" spans="2:159" x14ac:dyDescent="0.25">
      <c r="C11" s="4">
        <f>C8</f>
        <v>4691000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</row>
    <row r="12" spans="2:159" x14ac:dyDescent="0.25">
      <c r="C12" s="4">
        <f>C9</f>
        <v>3028000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</row>
    <row r="13" spans="2:159" x14ac:dyDescent="0.25"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</row>
    <row r="14" spans="2:159" x14ac:dyDescent="0.25">
      <c r="C14" s="7">
        <f>C8/C9</f>
        <v>1.5492073976221929</v>
      </c>
      <c r="D14" s="4"/>
      <c r="E14" s="4"/>
      <c r="F14" s="8">
        <f>F8/F9</f>
        <v>1.455998530222304</v>
      </c>
      <c r="G14" s="4"/>
      <c r="H14" s="4"/>
      <c r="I14" s="7">
        <f>I8/I9</f>
        <v>0.27191091954022989</v>
      </c>
      <c r="J14" s="4"/>
      <c r="K14" s="8">
        <f>K8/K9</f>
        <v>0.83303411131059246</v>
      </c>
      <c r="M14" s="18">
        <f>C18*F18*I14*K14</f>
        <v>-0.30553003858166455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</row>
    <row r="15" spans="2:159" x14ac:dyDescent="0.25"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</row>
    <row r="16" spans="2:159" x14ac:dyDescent="0.25">
      <c r="C16" s="9" t="s">
        <v>196</v>
      </c>
      <c r="D16" s="4"/>
      <c r="E16" s="4"/>
      <c r="F16" s="9" t="s">
        <v>197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</row>
    <row r="17" spans="2:159" x14ac:dyDescent="0.25"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</row>
    <row r="18" spans="2:159" x14ac:dyDescent="0.25">
      <c r="C18" s="7">
        <f>1-C14</f>
        <v>-0.54920739762219295</v>
      </c>
      <c r="D18" s="4"/>
      <c r="E18" s="4"/>
      <c r="F18" s="8">
        <f>1+F14</f>
        <v>2.455998530222304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</row>
    <row r="19" spans="2:159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</row>
    <row r="20" spans="2:159" x14ac:dyDescent="0.25">
      <c r="B20" s="11" t="s">
        <v>8</v>
      </c>
      <c r="C20" s="44">
        <v>0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</row>
    <row r="21" spans="2:159" x14ac:dyDescent="0.25">
      <c r="B21" s="11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</row>
    <row r="22" spans="2:159" x14ac:dyDescent="0.25">
      <c r="B22" s="11" t="s">
        <v>7</v>
      </c>
      <c r="C22" s="18">
        <f>C20-M14</f>
        <v>0.30553003858166455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</row>
    <row r="23" spans="2:159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</row>
    <row r="24" spans="2:159" x14ac:dyDescent="0.25">
      <c r="B24" s="11" t="s">
        <v>76</v>
      </c>
      <c r="C24" s="4" t="s">
        <v>82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</row>
    <row r="25" spans="2:159" x14ac:dyDescent="0.25">
      <c r="B25" s="4"/>
      <c r="C25" s="4" t="s">
        <v>77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</row>
    <row r="26" spans="2:159" x14ac:dyDescent="0.25">
      <c r="C26" s="4">
        <v>3358000</v>
      </c>
      <c r="D26" s="4">
        <v>4217000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</row>
    <row r="27" spans="2:159" x14ac:dyDescent="0.25">
      <c r="C27" s="8">
        <f>C26/D26</f>
        <v>0.79630068769267248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</row>
    <row r="28" spans="2:159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</row>
    <row r="29" spans="2:159" x14ac:dyDescent="0.25">
      <c r="B29" s="11" t="s">
        <v>80</v>
      </c>
      <c r="C29" s="4" t="s">
        <v>85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</row>
    <row r="30" spans="2:159" x14ac:dyDescent="0.25">
      <c r="C30" s="4" t="s">
        <v>83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</row>
    <row r="31" spans="2:159" x14ac:dyDescent="0.25">
      <c r="C31" s="4">
        <f>I8</f>
        <v>3028000</v>
      </c>
      <c r="D31" s="4">
        <f>I9</f>
        <v>11136000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</row>
    <row r="32" spans="2:159" x14ac:dyDescent="0.25">
      <c r="C32" s="7">
        <f>C31/D31</f>
        <v>0.27191091954022989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</row>
    <row r="33" spans="2:159" x14ac:dyDescent="0.25"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</row>
    <row r="34" spans="2:159" x14ac:dyDescent="0.25">
      <c r="B34" s="11" t="s">
        <v>81</v>
      </c>
      <c r="C34" s="4" t="s">
        <v>84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</row>
    <row r="35" spans="2:159" x14ac:dyDescent="0.25">
      <c r="B35" s="4"/>
      <c r="C35" s="4" t="s">
        <v>86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</row>
    <row r="36" spans="2:159" x14ac:dyDescent="0.25">
      <c r="C36" s="4">
        <f>F8</f>
        <v>7925000</v>
      </c>
      <c r="D36" s="4">
        <f>F9</f>
        <v>5443000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</row>
    <row r="37" spans="2:159" x14ac:dyDescent="0.25">
      <c r="C37" s="8">
        <f>C36/D36</f>
        <v>1.455998530222304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</row>
    <row r="38" spans="2:159" x14ac:dyDescent="0.25">
      <c r="C38" s="8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</row>
    <row r="39" spans="2:159" x14ac:dyDescent="0.25">
      <c r="B39" s="11" t="s">
        <v>102</v>
      </c>
      <c r="C39" s="8" t="s">
        <v>104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</row>
    <row r="40" spans="2:159" x14ac:dyDescent="0.25">
      <c r="B40" s="11"/>
      <c r="C40" s="8" t="s">
        <v>103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</row>
    <row r="41" spans="2:159" x14ac:dyDescent="0.25">
      <c r="C41" s="8">
        <f>K8</f>
        <v>11136000</v>
      </c>
      <c r="D41" s="4">
        <f>K9</f>
        <v>13368000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</row>
    <row r="42" spans="2:159" x14ac:dyDescent="0.25">
      <c r="C42" s="8">
        <f>C41/D41</f>
        <v>0.83303411131059246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</row>
    <row r="43" spans="2:159" ht="18" customHeight="1" thickBot="1" x14ac:dyDescent="0.3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</row>
    <row r="44" spans="2:159" ht="15.75" thickBot="1" x14ac:dyDescent="0.3">
      <c r="B44" s="2">
        <v>2011</v>
      </c>
      <c r="C44" s="24" t="s">
        <v>198</v>
      </c>
      <c r="D44" s="24"/>
      <c r="E44" s="24"/>
      <c r="F44" s="4">
        <v>8851000</v>
      </c>
      <c r="G44" s="4"/>
      <c r="H44" s="4">
        <f>C45</f>
        <v>871000</v>
      </c>
      <c r="I44" s="4"/>
      <c r="J44" s="4">
        <f>H45</f>
        <v>9681000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</row>
    <row r="45" spans="2:159" x14ac:dyDescent="0.25">
      <c r="B45" s="11" t="s">
        <v>6</v>
      </c>
      <c r="C45" s="4">
        <v>871000</v>
      </c>
      <c r="D45" s="4"/>
      <c r="E45" s="4"/>
      <c r="F45" s="4">
        <v>5640000</v>
      </c>
      <c r="G45" s="4"/>
      <c r="H45" s="4">
        <v>9681000</v>
      </c>
      <c r="I45" s="4"/>
      <c r="J45" s="4">
        <v>14491000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</row>
    <row r="46" spans="2:159" x14ac:dyDescent="0.25"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</row>
    <row r="47" spans="2:159" x14ac:dyDescent="0.25">
      <c r="C47" s="4">
        <f>(4691000+871000)-5305000</f>
        <v>257000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</row>
    <row r="48" spans="2:159" x14ac:dyDescent="0.25">
      <c r="C48" s="4">
        <f>C45</f>
        <v>871000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</row>
    <row r="49" spans="2:159" x14ac:dyDescent="0.25"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</row>
    <row r="50" spans="2:159" x14ac:dyDescent="0.25">
      <c r="C50" s="7">
        <f>C47/C48</f>
        <v>0.29506314580941445</v>
      </c>
      <c r="D50" s="4"/>
      <c r="E50" s="4"/>
      <c r="F50" s="8">
        <f>F44/F45</f>
        <v>1.5693262411347517</v>
      </c>
      <c r="G50" s="4"/>
      <c r="H50" s="7">
        <f>H44/H45</f>
        <v>8.9970044416899084E-2</v>
      </c>
      <c r="I50" s="4"/>
      <c r="J50" s="8">
        <f>J44/J45</f>
        <v>0.66806983645021045</v>
      </c>
      <c r="L50" s="18">
        <f>C54*F54*H50*J50</f>
        <v>0.10886524822695036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</row>
    <row r="51" spans="2:159" x14ac:dyDescent="0.25"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</row>
    <row r="52" spans="2:159" x14ac:dyDescent="0.25">
      <c r="C52" s="9" t="s">
        <v>199</v>
      </c>
      <c r="D52" s="4"/>
      <c r="E52" s="4"/>
      <c r="F52" s="9" t="s">
        <v>89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</row>
    <row r="53" spans="2:159" x14ac:dyDescent="0.25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</row>
    <row r="54" spans="2:159" x14ac:dyDescent="0.25">
      <c r="C54" s="8">
        <f>1-C50</f>
        <v>0.7049368541905856</v>
      </c>
      <c r="D54" s="4"/>
      <c r="E54" s="4"/>
      <c r="F54" s="8">
        <f>1+F50</f>
        <v>2.5693262411347515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</row>
    <row r="55" spans="2:159" x14ac:dyDescent="0.25"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</row>
    <row r="56" spans="2:159" x14ac:dyDescent="0.25">
      <c r="B56" s="11" t="s">
        <v>8</v>
      </c>
      <c r="C56" s="44">
        <f>(H45-I9)/I9</f>
        <v>-0.13065732758620691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</row>
    <row r="57" spans="2:159" x14ac:dyDescent="0.25">
      <c r="B57" s="11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</row>
    <row r="58" spans="2:159" x14ac:dyDescent="0.25">
      <c r="B58" s="11" t="s">
        <v>7</v>
      </c>
      <c r="C58" s="7">
        <f>C56-L50</f>
        <v>-0.23952257581315728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</row>
    <row r="59" spans="2:159" x14ac:dyDescent="0.25"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</row>
    <row r="60" spans="2:159" x14ac:dyDescent="0.25">
      <c r="B60" s="11" t="s">
        <v>76</v>
      </c>
      <c r="C60" s="4" t="s">
        <v>82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</row>
    <row r="61" spans="2:159" x14ac:dyDescent="0.25">
      <c r="B61" s="4"/>
      <c r="C61" s="4" t="s">
        <v>77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</row>
    <row r="62" spans="2:159" x14ac:dyDescent="0.25">
      <c r="C62" s="4">
        <v>3520000</v>
      </c>
      <c r="D62" s="4">
        <v>4870000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</row>
    <row r="63" spans="2:159" x14ac:dyDescent="0.25">
      <c r="C63" s="8">
        <f>C62/D62</f>
        <v>0.7227926078028748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</row>
    <row r="64" spans="2:159" x14ac:dyDescent="0.25"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</row>
    <row r="65" spans="2:159" x14ac:dyDescent="0.25">
      <c r="B65" s="11" t="s">
        <v>80</v>
      </c>
      <c r="C65" s="4" t="s">
        <v>85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</row>
    <row r="66" spans="2:159" x14ac:dyDescent="0.25">
      <c r="C66" s="4" t="s">
        <v>83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</row>
    <row r="67" spans="2:159" x14ac:dyDescent="0.25">
      <c r="C67" s="4">
        <f>H44</f>
        <v>871000</v>
      </c>
      <c r="D67" s="4">
        <f>H45</f>
        <v>9681000</v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</row>
    <row r="68" spans="2:159" x14ac:dyDescent="0.25">
      <c r="C68" s="7">
        <f>C67/D67</f>
        <v>8.9970044416899084E-2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</row>
    <row r="69" spans="2:159" x14ac:dyDescent="0.25"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</row>
    <row r="70" spans="2:159" x14ac:dyDescent="0.25">
      <c r="B70" s="11" t="s">
        <v>81</v>
      </c>
      <c r="C70" s="4" t="s">
        <v>84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</row>
    <row r="71" spans="2:159" x14ac:dyDescent="0.25">
      <c r="B71" s="4"/>
      <c r="C71" s="4" t="s">
        <v>86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</row>
    <row r="72" spans="2:159" x14ac:dyDescent="0.25">
      <c r="C72" s="4">
        <f>F44</f>
        <v>8851000</v>
      </c>
      <c r="D72" s="4">
        <f>F45</f>
        <v>5640000</v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</row>
    <row r="73" spans="2:159" x14ac:dyDescent="0.25">
      <c r="C73" s="8">
        <f>C72/D72</f>
        <v>1.5693262411347517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</row>
    <row r="74" spans="2:159" x14ac:dyDescent="0.25">
      <c r="C74" s="8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</row>
    <row r="75" spans="2:159" x14ac:dyDescent="0.25">
      <c r="B75" s="11" t="s">
        <v>102</v>
      </c>
      <c r="C75" s="8" t="s">
        <v>104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</row>
    <row r="76" spans="2:159" x14ac:dyDescent="0.25">
      <c r="B76" s="11"/>
      <c r="C76" s="8" t="s">
        <v>103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</row>
    <row r="77" spans="2:159" x14ac:dyDescent="0.25">
      <c r="C77" s="8">
        <f>J44</f>
        <v>9681000</v>
      </c>
      <c r="D77" s="4">
        <f>J45</f>
        <v>14491000</v>
      </c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</row>
    <row r="78" spans="2:159" x14ac:dyDescent="0.25">
      <c r="C78" s="8">
        <f>C77/D77</f>
        <v>0.66806983645021045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</row>
    <row r="79" spans="2:159" ht="15.75" thickBot="1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</row>
    <row r="80" spans="2:159" ht="15.75" thickBot="1" x14ac:dyDescent="0.3">
      <c r="B80" s="2">
        <v>2012</v>
      </c>
      <c r="C80" s="24" t="s">
        <v>200</v>
      </c>
      <c r="D80" s="24"/>
      <c r="E80" s="24"/>
      <c r="F80" s="4">
        <v>9986000</v>
      </c>
      <c r="G80" s="4"/>
      <c r="H80" s="4">
        <f>C81</f>
        <v>1021000</v>
      </c>
      <c r="I80" s="4"/>
      <c r="J80" s="4">
        <v>12081000</v>
      </c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</row>
    <row r="81" spans="2:159" x14ac:dyDescent="0.25">
      <c r="B81" s="11" t="s">
        <v>6</v>
      </c>
      <c r="C81" s="4">
        <v>1021000</v>
      </c>
      <c r="D81" s="4"/>
      <c r="E81" s="4"/>
      <c r="F81" s="4">
        <v>7796000</v>
      </c>
      <c r="G81" s="4"/>
      <c r="H81" s="4">
        <v>12081000</v>
      </c>
      <c r="I81" s="4"/>
      <c r="J81" s="4">
        <v>17782000</v>
      </c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</row>
    <row r="82" spans="2:159" x14ac:dyDescent="0.25"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</row>
    <row r="83" spans="2:159" x14ac:dyDescent="0.25">
      <c r="C83" s="4">
        <f>(5305000+1021000)-5888000</f>
        <v>438000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</row>
    <row r="84" spans="2:159" x14ac:dyDescent="0.25">
      <c r="C84" s="4">
        <f>C81</f>
        <v>1021000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</row>
    <row r="85" spans="2:159" x14ac:dyDescent="0.25"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</row>
    <row r="86" spans="2:159" x14ac:dyDescent="0.25">
      <c r="C86" s="7">
        <f>C83/C84</f>
        <v>0.42899118511263468</v>
      </c>
      <c r="D86" s="4"/>
      <c r="E86" s="4"/>
      <c r="F86" s="8">
        <f>F80/F81</f>
        <v>1.2809132888660852</v>
      </c>
      <c r="G86" s="4"/>
      <c r="H86" s="7">
        <f>H80/H81</f>
        <v>8.4512871451038821E-2</v>
      </c>
      <c r="I86" s="4"/>
      <c r="J86" s="8">
        <f>J80/J81</f>
        <v>0.6793948937127432</v>
      </c>
      <c r="L86" s="18">
        <f>C90*F90*H86*J86</f>
        <v>7.4781939456131347E-2</v>
      </c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</row>
    <row r="87" spans="2:159" x14ac:dyDescent="0.25"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</row>
    <row r="88" spans="2:159" x14ac:dyDescent="0.25">
      <c r="C88" s="9" t="s">
        <v>99</v>
      </c>
      <c r="D88" s="4"/>
      <c r="E88" s="4"/>
      <c r="F88" s="9" t="s">
        <v>91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</row>
    <row r="89" spans="2:159" x14ac:dyDescent="0.25"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</row>
    <row r="90" spans="2:159" x14ac:dyDescent="0.25">
      <c r="C90" s="7">
        <f>1-C86</f>
        <v>0.57100881488736532</v>
      </c>
      <c r="D90" s="4"/>
      <c r="E90" s="4"/>
      <c r="F90" s="8">
        <f>1+F86</f>
        <v>2.2809132888660852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</row>
    <row r="91" spans="2:159" x14ac:dyDescent="0.25"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</row>
    <row r="92" spans="2:159" x14ac:dyDescent="0.25">
      <c r="B92" s="11" t="s">
        <v>8</v>
      </c>
      <c r="C92" s="44">
        <f>(H81-H45)/H45</f>
        <v>0.2479082739386427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</row>
    <row r="93" spans="2:159" x14ac:dyDescent="0.25">
      <c r="B93" s="11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</row>
    <row r="94" spans="2:159" x14ac:dyDescent="0.25">
      <c r="B94" s="11" t="s">
        <v>7</v>
      </c>
      <c r="C94" s="18">
        <f>C92-L86</f>
        <v>0.17312633448251136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</row>
    <row r="95" spans="2:159" x14ac:dyDescent="0.25"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</row>
    <row r="96" spans="2:159" x14ac:dyDescent="0.25">
      <c r="B96" s="11" t="s">
        <v>76</v>
      </c>
      <c r="C96" s="4" t="s">
        <v>82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</row>
    <row r="97" spans="2:159" x14ac:dyDescent="0.25">
      <c r="B97" s="4"/>
      <c r="C97" s="4" t="s">
        <v>77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</row>
    <row r="98" spans="2:159" x14ac:dyDescent="0.25">
      <c r="C98" s="4">
        <v>4435000</v>
      </c>
      <c r="D98" s="4">
        <v>5280000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</row>
    <row r="99" spans="2:159" x14ac:dyDescent="0.25">
      <c r="C99" s="8">
        <f>C98/D98</f>
        <v>0.83996212121212122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</row>
    <row r="100" spans="2:159" x14ac:dyDescent="0.25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</row>
    <row r="101" spans="2:159" x14ac:dyDescent="0.25">
      <c r="B101" s="11" t="s">
        <v>80</v>
      </c>
      <c r="C101" s="4" t="s">
        <v>85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</row>
    <row r="102" spans="2:159" x14ac:dyDescent="0.25">
      <c r="C102" s="4" t="s">
        <v>83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</row>
    <row r="103" spans="2:159" x14ac:dyDescent="0.25">
      <c r="C103" s="4">
        <f>H80</f>
        <v>1021000</v>
      </c>
      <c r="D103" s="4">
        <f>H81</f>
        <v>12081000</v>
      </c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</row>
    <row r="104" spans="2:159" x14ac:dyDescent="0.25">
      <c r="C104" s="7">
        <f>C103/D103</f>
        <v>8.4512871451038821E-2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</row>
    <row r="105" spans="2:159" x14ac:dyDescent="0.25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</row>
    <row r="106" spans="2:159" x14ac:dyDescent="0.25">
      <c r="B106" s="11" t="s">
        <v>81</v>
      </c>
      <c r="C106" s="4" t="s">
        <v>84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</row>
    <row r="107" spans="2:159" x14ac:dyDescent="0.25">
      <c r="B107" s="4"/>
      <c r="C107" s="4" t="s">
        <v>86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</row>
    <row r="108" spans="2:159" x14ac:dyDescent="0.25">
      <c r="C108" s="4">
        <f>F80</f>
        <v>9986000</v>
      </c>
      <c r="D108" s="4">
        <f>F81</f>
        <v>7796000</v>
      </c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</row>
    <row r="109" spans="2:159" x14ac:dyDescent="0.25">
      <c r="C109" s="8">
        <f>C108/D108</f>
        <v>1.2809132888660852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</row>
    <row r="110" spans="2:159" x14ac:dyDescent="0.25">
      <c r="C110" s="8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</row>
    <row r="111" spans="2:159" x14ac:dyDescent="0.25">
      <c r="B111" s="11" t="s">
        <v>102</v>
      </c>
      <c r="C111" s="8" t="s">
        <v>104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</row>
    <row r="112" spans="2:159" x14ac:dyDescent="0.25">
      <c r="B112" s="11"/>
      <c r="C112" s="8" t="s">
        <v>103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</row>
    <row r="113" spans="2:159" x14ac:dyDescent="0.25">
      <c r="C113" s="8">
        <f>J80</f>
        <v>12081000</v>
      </c>
      <c r="D113" s="4">
        <f>J81</f>
        <v>17782000</v>
      </c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</row>
    <row r="114" spans="2:159" x14ac:dyDescent="0.25">
      <c r="C114" s="8">
        <f>C113/D113</f>
        <v>0.6793948937127432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</row>
    <row r="115" spans="2:159" ht="15.75" thickBot="1" x14ac:dyDescent="0.3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</row>
    <row r="116" spans="2:159" ht="15.75" thickBot="1" x14ac:dyDescent="0.3">
      <c r="B116" s="2">
        <v>2013</v>
      </c>
      <c r="C116" s="24" t="s">
        <v>201</v>
      </c>
      <c r="D116" s="24"/>
      <c r="E116" s="24"/>
      <c r="F116" s="4">
        <v>11549000</v>
      </c>
      <c r="G116" s="4"/>
      <c r="H116" s="4">
        <f>C117</f>
        <v>1170000</v>
      </c>
      <c r="I116" s="4"/>
      <c r="J116" s="4">
        <v>14373000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</row>
    <row r="117" spans="2:159" x14ac:dyDescent="0.25">
      <c r="B117" s="11" t="s">
        <v>6</v>
      </c>
      <c r="C117" s="4">
        <v>1170000</v>
      </c>
      <c r="D117" s="4"/>
      <c r="E117" s="4"/>
      <c r="F117" s="4">
        <v>9752000</v>
      </c>
      <c r="G117" s="4"/>
      <c r="H117" s="4">
        <v>14373000</v>
      </c>
      <c r="I117" s="4"/>
      <c r="J117" s="4">
        <v>21301000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</row>
    <row r="118" spans="2:159" x14ac:dyDescent="0.25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</row>
    <row r="119" spans="2:159" x14ac:dyDescent="0.25">
      <c r="C119" s="4">
        <f>(5888000+1170000)-6596000</f>
        <v>462000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</row>
    <row r="120" spans="2:159" x14ac:dyDescent="0.25">
      <c r="C120" s="4">
        <f>C117</f>
        <v>1170000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</row>
    <row r="121" spans="2:159" x14ac:dyDescent="0.25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</row>
    <row r="122" spans="2:159" x14ac:dyDescent="0.25">
      <c r="C122" s="7">
        <f>C119/C120</f>
        <v>0.39487179487179486</v>
      </c>
      <c r="D122" s="4"/>
      <c r="E122" s="4"/>
      <c r="F122" s="8">
        <f>F116/F117</f>
        <v>1.1842698933552092</v>
      </c>
      <c r="G122" s="4"/>
      <c r="H122" s="7">
        <f>H116/H117</f>
        <v>8.1402629931120851E-2</v>
      </c>
      <c r="I122" s="4"/>
      <c r="J122" s="8">
        <f>J116/J117</f>
        <v>0.6747570536594526</v>
      </c>
      <c r="L122" s="18">
        <f>C126*F126*H122*J122</f>
        <v>7.2600492206726819E-2</v>
      </c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</row>
    <row r="123" spans="2:159" x14ac:dyDescent="0.25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</row>
    <row r="124" spans="2:159" x14ac:dyDescent="0.25">
      <c r="C124" s="9" t="s">
        <v>155</v>
      </c>
      <c r="D124" s="4"/>
      <c r="E124" s="4"/>
      <c r="F124" s="9" t="s">
        <v>92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</row>
    <row r="125" spans="2:159" x14ac:dyDescent="0.25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</row>
    <row r="126" spans="2:159" x14ac:dyDescent="0.25">
      <c r="C126" s="7">
        <f>1-C122</f>
        <v>0.6051282051282052</v>
      </c>
      <c r="D126" s="4"/>
      <c r="E126" s="4"/>
      <c r="F126" s="8">
        <f>1+F122</f>
        <v>2.1842698933552089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</row>
    <row r="127" spans="2:159" x14ac:dyDescent="0.25">
      <c r="C127" s="7"/>
      <c r="D127" s="4"/>
      <c r="E127" s="4"/>
      <c r="F127" s="8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</row>
    <row r="128" spans="2:159" x14ac:dyDescent="0.25">
      <c r="B128" s="11" t="s">
        <v>8</v>
      </c>
      <c r="C128" s="44">
        <f>(H117-H81)/H81</f>
        <v>0.18971939408989322</v>
      </c>
      <c r="D128" s="4"/>
      <c r="E128" s="4"/>
      <c r="F128" s="8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</row>
    <row r="129" spans="1:159" x14ac:dyDescent="0.25">
      <c r="B129" s="11"/>
      <c r="C129" s="7"/>
      <c r="D129" s="4"/>
      <c r="E129" s="4"/>
      <c r="F129" s="8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</row>
    <row r="130" spans="1:159" x14ac:dyDescent="0.25">
      <c r="B130" s="11" t="s">
        <v>7</v>
      </c>
      <c r="C130" s="30">
        <f>C128-L122</f>
        <v>0.1171189018831664</v>
      </c>
    </row>
    <row r="131" spans="1:159" x14ac:dyDescent="0.25">
      <c r="B131" s="11"/>
    </row>
    <row r="132" spans="1:159" x14ac:dyDescent="0.25">
      <c r="B132" s="11" t="s">
        <v>76</v>
      </c>
      <c r="C132" s="4" t="s">
        <v>82</v>
      </c>
      <c r="D132" s="4"/>
      <c r="E132" s="4"/>
      <c r="F132" s="4"/>
    </row>
    <row r="133" spans="1:159" x14ac:dyDescent="0.25">
      <c r="B133" s="4"/>
      <c r="C133" s="4" t="s">
        <v>77</v>
      </c>
      <c r="D133" s="4"/>
      <c r="E133" s="4"/>
      <c r="F133" s="4"/>
    </row>
    <row r="134" spans="1:159" x14ac:dyDescent="0.25">
      <c r="A134" s="4"/>
      <c r="B134" s="4"/>
      <c r="C134" s="4">
        <v>5584000</v>
      </c>
      <c r="D134" s="4">
        <v>4741000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</row>
    <row r="135" spans="1:159" x14ac:dyDescent="0.25">
      <c r="A135" s="4"/>
      <c r="B135" s="4"/>
      <c r="C135" s="8">
        <f>C134/D134</f>
        <v>1.1778105884834422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</row>
    <row r="136" spans="1:159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</row>
    <row r="137" spans="1:159" x14ac:dyDescent="0.25">
      <c r="A137" s="4"/>
      <c r="B137" s="11" t="s">
        <v>80</v>
      </c>
      <c r="C137" s="4" t="s">
        <v>85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</row>
    <row r="138" spans="1:159" x14ac:dyDescent="0.25">
      <c r="A138" s="4"/>
      <c r="C138" s="4" t="s">
        <v>83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</row>
    <row r="139" spans="1:159" x14ac:dyDescent="0.25">
      <c r="A139" s="4"/>
      <c r="B139" s="4"/>
      <c r="C139" s="4">
        <f>H116</f>
        <v>1170000</v>
      </c>
      <c r="D139" s="4">
        <f>H117</f>
        <v>14373000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</row>
    <row r="140" spans="1:159" x14ac:dyDescent="0.25">
      <c r="A140" s="4"/>
      <c r="B140" s="4"/>
      <c r="C140" s="7">
        <f>C139/D139</f>
        <v>8.1402629931120851E-2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</row>
    <row r="141" spans="1:159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</row>
    <row r="142" spans="1:159" x14ac:dyDescent="0.25">
      <c r="A142" s="4"/>
      <c r="B142" s="11" t="s">
        <v>81</v>
      </c>
      <c r="C142" s="4" t="s">
        <v>84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</row>
    <row r="143" spans="1:159" x14ac:dyDescent="0.25">
      <c r="A143" s="4"/>
      <c r="B143" s="4"/>
      <c r="C143" s="4" t="s">
        <v>86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</row>
    <row r="144" spans="1:159" x14ac:dyDescent="0.25">
      <c r="A144" s="4"/>
      <c r="B144" s="4"/>
      <c r="C144" s="4">
        <f>F116</f>
        <v>11549000</v>
      </c>
      <c r="D144" s="4">
        <f>F117</f>
        <v>9752000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</row>
    <row r="145" spans="1:127" x14ac:dyDescent="0.25">
      <c r="A145" s="4"/>
      <c r="B145" s="4"/>
      <c r="C145" s="8">
        <f>C144/D144</f>
        <v>1.1842698933552092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</row>
    <row r="146" spans="1:127" x14ac:dyDescent="0.25">
      <c r="A146" s="4"/>
      <c r="B146" s="4"/>
      <c r="C146" s="8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</row>
    <row r="147" spans="1:127" x14ac:dyDescent="0.25">
      <c r="A147" s="4"/>
      <c r="B147" s="11" t="s">
        <v>102</v>
      </c>
      <c r="C147" s="8" t="s">
        <v>104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</row>
    <row r="148" spans="1:127" x14ac:dyDescent="0.25">
      <c r="A148" s="4"/>
      <c r="B148" s="11"/>
      <c r="C148" s="8" t="s">
        <v>103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</row>
    <row r="149" spans="1:127" x14ac:dyDescent="0.25">
      <c r="A149" s="4"/>
      <c r="B149" s="4"/>
      <c r="C149" s="8">
        <f>J116</f>
        <v>14373000</v>
      </c>
      <c r="D149" s="4">
        <f>J117</f>
        <v>21301000</v>
      </c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</row>
    <row r="150" spans="1:127" x14ac:dyDescent="0.25">
      <c r="A150" s="4"/>
      <c r="B150" s="4"/>
      <c r="C150" s="8">
        <f>C149/D149</f>
        <v>0.6747570536594526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</row>
    <row r="151" spans="1:127" ht="15.75" thickBo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</row>
    <row r="152" spans="1:127" ht="15.75" thickBot="1" x14ac:dyDescent="0.3">
      <c r="A152" s="4"/>
      <c r="B152" s="2">
        <v>2014</v>
      </c>
      <c r="C152" s="24" t="s">
        <v>202</v>
      </c>
      <c r="D152" s="24"/>
      <c r="E152" s="24"/>
      <c r="F152" s="4">
        <v>11786000</v>
      </c>
      <c r="G152" s="4"/>
      <c r="H152" s="4">
        <f>C153</f>
        <v>1227000</v>
      </c>
      <c r="I152" s="4"/>
      <c r="J152" s="4">
        <f>H153</f>
        <v>15716000</v>
      </c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</row>
    <row r="153" spans="1:127" x14ac:dyDescent="0.25">
      <c r="A153" s="4"/>
      <c r="B153" s="11" t="s">
        <v>6</v>
      </c>
      <c r="C153" s="4">
        <v>1227000</v>
      </c>
      <c r="D153" s="4"/>
      <c r="E153" s="4"/>
      <c r="F153" s="4">
        <v>12190000</v>
      </c>
      <c r="G153" s="4"/>
      <c r="H153" s="4">
        <v>15716000</v>
      </c>
      <c r="I153" s="4"/>
      <c r="J153" s="4">
        <v>23976000</v>
      </c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</row>
    <row r="154" spans="1:127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</row>
    <row r="155" spans="1:127" x14ac:dyDescent="0.25">
      <c r="A155" s="4"/>
      <c r="B155" s="4"/>
      <c r="C155" s="4">
        <f>(6596000+1227000)-7412000</f>
        <v>411000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</row>
    <row r="156" spans="1:127" x14ac:dyDescent="0.25">
      <c r="A156" s="4"/>
      <c r="B156" s="4"/>
      <c r="C156" s="4">
        <f>C153</f>
        <v>1227000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</row>
    <row r="157" spans="1:127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</row>
    <row r="158" spans="1:127" x14ac:dyDescent="0.25">
      <c r="A158" s="4"/>
      <c r="B158" s="4"/>
      <c r="C158" s="7">
        <f>C155/C156</f>
        <v>0.33496332518337407</v>
      </c>
      <c r="D158" s="4"/>
      <c r="E158" s="4"/>
      <c r="F158" s="8">
        <f>F152/F153</f>
        <v>0.96685808039376542</v>
      </c>
      <c r="G158" s="4"/>
      <c r="H158" s="7">
        <f>H152/H153</f>
        <v>7.8073301094426062E-2</v>
      </c>
      <c r="I158" s="4"/>
      <c r="J158" s="8">
        <f>J152/J153</f>
        <v>0.65548882215548887</v>
      </c>
      <c r="L158" s="18">
        <f>C162*F162*H158*J158</f>
        <v>6.6940114848236268E-2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</row>
    <row r="159" spans="1:127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</row>
    <row r="160" spans="1:127" x14ac:dyDescent="0.25">
      <c r="A160" s="4"/>
      <c r="B160" s="4"/>
      <c r="C160" s="9" t="s">
        <v>203</v>
      </c>
      <c r="D160" s="4"/>
      <c r="E160" s="4"/>
      <c r="F160" s="9" t="s">
        <v>93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</row>
    <row r="161" spans="1:127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</row>
    <row r="162" spans="1:127" x14ac:dyDescent="0.25">
      <c r="A162" s="4"/>
      <c r="B162" s="4"/>
      <c r="C162" s="7">
        <f>1-C158</f>
        <v>0.66503667481662587</v>
      </c>
      <c r="D162" s="4"/>
      <c r="E162" s="4"/>
      <c r="F162" s="8">
        <f>1+F158</f>
        <v>1.9668580803937654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</row>
    <row r="163" spans="1:127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</row>
    <row r="164" spans="1:127" x14ac:dyDescent="0.25">
      <c r="A164" s="4"/>
      <c r="B164" s="11" t="s">
        <v>8</v>
      </c>
      <c r="C164" s="44">
        <f>(H153-H117)/H117</f>
        <v>9.3439087177346419E-2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</row>
    <row r="165" spans="1:127" x14ac:dyDescent="0.25">
      <c r="A165" s="4"/>
      <c r="B165" s="11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</row>
    <row r="166" spans="1:127" x14ac:dyDescent="0.25">
      <c r="A166" s="4"/>
      <c r="B166" s="11" t="s">
        <v>7</v>
      </c>
      <c r="C166" s="18">
        <f>C164-L158</f>
        <v>2.6498972329110151E-2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</row>
    <row r="167" spans="1:127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</row>
    <row r="168" spans="1:127" x14ac:dyDescent="0.25">
      <c r="A168" s="4"/>
      <c r="B168" s="11" t="s">
        <v>76</v>
      </c>
      <c r="C168" s="4" t="s">
        <v>82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</row>
    <row r="169" spans="1:127" x14ac:dyDescent="0.25">
      <c r="A169" s="4"/>
      <c r="B169" s="4"/>
      <c r="C169" s="4" t="s">
        <v>77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</row>
    <row r="170" spans="1:127" x14ac:dyDescent="0.25">
      <c r="A170" s="4"/>
      <c r="B170" s="4"/>
      <c r="C170" s="4">
        <v>6781000</v>
      </c>
      <c r="D170" s="4">
        <v>4174000</v>
      </c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</row>
    <row r="171" spans="1:127" x14ac:dyDescent="0.25">
      <c r="A171" s="4"/>
      <c r="B171" s="4"/>
      <c r="C171" s="8">
        <f>C170/D170</f>
        <v>1.6245807379012938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</row>
    <row r="172" spans="1:127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</row>
    <row r="173" spans="1:127" x14ac:dyDescent="0.25">
      <c r="A173" s="4"/>
      <c r="B173" s="11" t="s">
        <v>80</v>
      </c>
      <c r="C173" s="4" t="s">
        <v>85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</row>
    <row r="174" spans="1:127" x14ac:dyDescent="0.25">
      <c r="A174" s="4"/>
      <c r="C174" s="4" t="s">
        <v>83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</row>
    <row r="175" spans="1:127" x14ac:dyDescent="0.25">
      <c r="A175" s="4"/>
      <c r="B175" s="4"/>
      <c r="C175" s="4">
        <f>H152</f>
        <v>1227000</v>
      </c>
      <c r="D175" s="4">
        <f>H153</f>
        <v>15716000</v>
      </c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</row>
    <row r="176" spans="1:127" x14ac:dyDescent="0.25">
      <c r="A176" s="4"/>
      <c r="B176" s="4"/>
      <c r="C176" s="7">
        <f>C175/D175</f>
        <v>7.8073301094426062E-2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</row>
    <row r="177" spans="1:127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</row>
    <row r="178" spans="1:127" x14ac:dyDescent="0.25">
      <c r="A178" s="4"/>
      <c r="B178" s="11" t="s">
        <v>81</v>
      </c>
      <c r="C178" s="4" t="s">
        <v>84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</row>
    <row r="179" spans="1:127" x14ac:dyDescent="0.25">
      <c r="A179" s="4"/>
      <c r="B179" s="4"/>
      <c r="C179" s="4" t="s">
        <v>86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</row>
    <row r="180" spans="1:127" x14ac:dyDescent="0.25">
      <c r="A180" s="4"/>
      <c r="B180" s="4"/>
      <c r="C180" s="4">
        <f>F152</f>
        <v>11786000</v>
      </c>
      <c r="D180" s="4">
        <f>F153</f>
        <v>12190000</v>
      </c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</row>
    <row r="181" spans="1:127" x14ac:dyDescent="0.25">
      <c r="A181" s="4"/>
      <c r="B181" s="4"/>
      <c r="C181" s="8">
        <f>C180/D180</f>
        <v>0.96685808039376542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</row>
    <row r="182" spans="1:127" x14ac:dyDescent="0.25">
      <c r="A182" s="4"/>
      <c r="B182" s="4"/>
      <c r="C182" s="8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</row>
    <row r="183" spans="1:127" x14ac:dyDescent="0.25">
      <c r="A183" s="4"/>
      <c r="B183" s="11" t="s">
        <v>102</v>
      </c>
      <c r="C183" s="8" t="s">
        <v>104</v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</row>
    <row r="184" spans="1:127" x14ac:dyDescent="0.25">
      <c r="A184" s="4"/>
      <c r="B184" s="11"/>
      <c r="C184" s="8" t="s">
        <v>103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</row>
    <row r="185" spans="1:127" x14ac:dyDescent="0.25">
      <c r="A185" s="4"/>
      <c r="B185" s="4"/>
      <c r="C185" s="8">
        <f>J152</f>
        <v>15716000</v>
      </c>
      <c r="D185" s="4">
        <f>J153</f>
        <v>23976000</v>
      </c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</row>
    <row r="186" spans="1:127" x14ac:dyDescent="0.25">
      <c r="A186" s="4"/>
      <c r="B186" s="4"/>
      <c r="C186" s="8">
        <f>C185/D185</f>
        <v>0.65548882215548887</v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</row>
    <row r="187" spans="1:127" ht="15.75" thickBo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</row>
    <row r="188" spans="1:127" ht="15.75" thickBot="1" x14ac:dyDescent="0.3">
      <c r="A188" s="4"/>
      <c r="B188" s="2">
        <v>2015</v>
      </c>
      <c r="C188" s="24" t="s">
        <v>204</v>
      </c>
      <c r="D188" s="24"/>
      <c r="E188" s="24"/>
      <c r="F188" s="4">
        <v>12767000</v>
      </c>
      <c r="G188" s="4"/>
      <c r="H188" s="4">
        <f>C189</f>
        <v>1047000</v>
      </c>
      <c r="I188" s="4"/>
      <c r="J188" s="4">
        <f>H189</f>
        <v>16155000</v>
      </c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</row>
    <row r="189" spans="1:127" x14ac:dyDescent="0.25">
      <c r="A189" s="4"/>
      <c r="B189" s="11" t="s">
        <v>6</v>
      </c>
      <c r="C189" s="4">
        <v>1047000</v>
      </c>
      <c r="D189" s="4"/>
      <c r="E189" s="4"/>
      <c r="F189" s="4">
        <v>13776000</v>
      </c>
      <c r="G189" s="4"/>
      <c r="H189" s="4">
        <v>16155000</v>
      </c>
      <c r="I189" s="4"/>
      <c r="J189" s="4">
        <v>26543000</v>
      </c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</row>
    <row r="190" spans="1:127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</row>
    <row r="191" spans="1:127" x14ac:dyDescent="0.25">
      <c r="A191" s="4"/>
      <c r="B191" s="4"/>
      <c r="C191" s="4">
        <f>(7412000+1047000)-7959000</f>
        <v>500000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</row>
    <row r="192" spans="1:127" x14ac:dyDescent="0.25">
      <c r="A192" s="4"/>
      <c r="B192" s="4"/>
      <c r="C192" s="4">
        <f>C189</f>
        <v>1047000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</row>
    <row r="193" spans="1:127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</row>
    <row r="194" spans="1:127" x14ac:dyDescent="0.25">
      <c r="A194" s="4"/>
      <c r="B194" s="4"/>
      <c r="C194" s="7">
        <f>C191/C192</f>
        <v>0.47755491881566381</v>
      </c>
      <c r="D194" s="4"/>
      <c r="E194" s="4"/>
      <c r="F194" s="8">
        <f>F188/F189</f>
        <v>0.92675667828106856</v>
      </c>
      <c r="G194" s="4"/>
      <c r="H194" s="7">
        <f>H188/H189</f>
        <v>6.4809656453110487E-2</v>
      </c>
      <c r="I194" s="4"/>
      <c r="J194" s="8">
        <f>J188/J189</f>
        <v>0.60863504502128618</v>
      </c>
      <c r="L194" s="18">
        <f>C198*F198*H194*J194</f>
        <v>3.9706736353077803E-2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</row>
    <row r="195" spans="1:127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</row>
    <row r="196" spans="1:127" x14ac:dyDescent="0.25">
      <c r="A196" s="4"/>
      <c r="B196" s="4"/>
      <c r="C196" s="9" t="s">
        <v>205</v>
      </c>
      <c r="D196" s="4"/>
      <c r="E196" s="4"/>
      <c r="F196" s="9" t="s">
        <v>95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</row>
    <row r="197" spans="1:127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</row>
    <row r="198" spans="1:127" x14ac:dyDescent="0.25">
      <c r="A198" s="4"/>
      <c r="B198" s="4"/>
      <c r="C198" s="7">
        <f>1-C194</f>
        <v>0.52244508118433619</v>
      </c>
      <c r="D198" s="4"/>
      <c r="E198" s="4"/>
      <c r="F198" s="8">
        <f>1+F194</f>
        <v>1.9267566782810686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</row>
    <row r="199" spans="1:127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</row>
    <row r="200" spans="1:127" x14ac:dyDescent="0.25">
      <c r="A200" s="4"/>
      <c r="B200" s="11" t="s">
        <v>8</v>
      </c>
      <c r="C200" s="45">
        <f>(H189-H153)/H153</f>
        <v>2.79333163654874E-2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</row>
    <row r="201" spans="1:127" x14ac:dyDescent="0.25">
      <c r="A201" s="4"/>
      <c r="B201" s="11"/>
      <c r="C201" s="1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</row>
    <row r="202" spans="1:127" x14ac:dyDescent="0.25">
      <c r="A202" s="4"/>
      <c r="B202" s="11" t="s">
        <v>7</v>
      </c>
      <c r="C202" s="46">
        <f>C200-L194</f>
        <v>-1.1773419987590402E-2</v>
      </c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</row>
    <row r="203" spans="1:127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</row>
    <row r="204" spans="1:127" x14ac:dyDescent="0.25">
      <c r="A204" s="4"/>
      <c r="B204" s="11" t="s">
        <v>76</v>
      </c>
      <c r="C204" s="4" t="s">
        <v>82</v>
      </c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</row>
    <row r="205" spans="1:127" x14ac:dyDescent="0.25">
      <c r="A205" s="4"/>
      <c r="B205" s="4"/>
      <c r="C205" s="4" t="s">
        <v>77</v>
      </c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</row>
    <row r="206" spans="1:127" x14ac:dyDescent="0.25">
      <c r="A206" s="4"/>
      <c r="B206" s="4"/>
      <c r="C206" s="4">
        <v>8026000</v>
      </c>
      <c r="D206" s="4">
        <v>4823000</v>
      </c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</row>
    <row r="207" spans="1:127" x14ac:dyDescent="0.25">
      <c r="A207" s="4"/>
      <c r="B207" s="4"/>
      <c r="C207" s="8">
        <f>C206/D206</f>
        <v>1.6641094754302301</v>
      </c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</row>
    <row r="208" spans="1:127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</row>
    <row r="209" spans="1:127" x14ac:dyDescent="0.25">
      <c r="A209" s="4"/>
      <c r="B209" s="11" t="s">
        <v>80</v>
      </c>
      <c r="C209" s="4" t="s">
        <v>85</v>
      </c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</row>
    <row r="210" spans="1:127" x14ac:dyDescent="0.25">
      <c r="A210" s="4"/>
      <c r="C210" s="4" t="s">
        <v>83</v>
      </c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</row>
    <row r="211" spans="1:127" x14ac:dyDescent="0.25">
      <c r="A211" s="4"/>
      <c r="B211" s="4"/>
      <c r="C211" s="4">
        <f>H188</f>
        <v>1047000</v>
      </c>
      <c r="D211" s="4">
        <f>H189</f>
        <v>16155000</v>
      </c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</row>
    <row r="212" spans="1:127" x14ac:dyDescent="0.25">
      <c r="A212" s="4"/>
      <c r="B212" s="4"/>
      <c r="C212" s="7">
        <f>C211/D211</f>
        <v>6.4809656453110487E-2</v>
      </c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</row>
    <row r="213" spans="1:127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</row>
    <row r="214" spans="1:127" x14ac:dyDescent="0.25">
      <c r="A214" s="4"/>
      <c r="B214" s="11" t="s">
        <v>81</v>
      </c>
      <c r="C214" s="4" t="s">
        <v>84</v>
      </c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</row>
    <row r="215" spans="1:127" x14ac:dyDescent="0.25">
      <c r="A215" s="4"/>
      <c r="B215" s="4"/>
      <c r="C215" s="4" t="s">
        <v>86</v>
      </c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</row>
    <row r="216" spans="1:127" x14ac:dyDescent="0.25">
      <c r="A216" s="4"/>
      <c r="B216" s="4"/>
      <c r="C216" s="4">
        <f>F188</f>
        <v>12767000</v>
      </c>
      <c r="D216" s="4">
        <f>F189</f>
        <v>13776000</v>
      </c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</row>
    <row r="217" spans="1:127" x14ac:dyDescent="0.25">
      <c r="A217" s="4"/>
      <c r="B217" s="4"/>
      <c r="C217" s="8">
        <f>C216/D216</f>
        <v>0.92675667828106856</v>
      </c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</row>
    <row r="218" spans="1:127" x14ac:dyDescent="0.25">
      <c r="A218" s="4"/>
      <c r="B218" s="4"/>
      <c r="C218" s="8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</row>
    <row r="219" spans="1:127" x14ac:dyDescent="0.25">
      <c r="A219" s="4"/>
      <c r="B219" s="11" t="s">
        <v>102</v>
      </c>
      <c r="C219" s="8" t="s">
        <v>104</v>
      </c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</row>
    <row r="220" spans="1:127" x14ac:dyDescent="0.25">
      <c r="A220" s="4"/>
      <c r="B220" s="11"/>
      <c r="C220" s="8" t="s">
        <v>103</v>
      </c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</row>
    <row r="221" spans="1:127" x14ac:dyDescent="0.25">
      <c r="A221" s="4"/>
      <c r="B221" s="4"/>
      <c r="C221" s="8">
        <f>J188</f>
        <v>16155000</v>
      </c>
      <c r="D221" s="4">
        <f>J189</f>
        <v>26543000</v>
      </c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</row>
    <row r="222" spans="1:127" x14ac:dyDescent="0.25">
      <c r="A222" s="4"/>
      <c r="B222" s="4"/>
      <c r="C222" s="8">
        <f>C221/D221</f>
        <v>0.60863504502128618</v>
      </c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</row>
    <row r="223" spans="1:127" ht="15.75" thickBo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</row>
    <row r="224" spans="1:127" ht="15.75" thickBot="1" x14ac:dyDescent="0.3">
      <c r="A224" s="4"/>
      <c r="B224" s="2">
        <v>2016</v>
      </c>
      <c r="C224" s="24" t="s">
        <v>207</v>
      </c>
      <c r="D224" s="24"/>
      <c r="E224" s="24"/>
      <c r="F224" s="4">
        <v>15299000</v>
      </c>
      <c r="G224" s="4"/>
      <c r="H224" s="4">
        <f>C225</f>
        <v>770000</v>
      </c>
      <c r="I224" s="4"/>
      <c r="J224" s="4">
        <v>16676000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</row>
    <row r="225" spans="1:127" x14ac:dyDescent="0.25">
      <c r="A225" s="4"/>
      <c r="B225" s="11" t="s">
        <v>6</v>
      </c>
      <c r="C225" s="4">
        <v>770000</v>
      </c>
      <c r="D225" s="4"/>
      <c r="E225" s="4"/>
      <c r="F225" s="4">
        <v>15130000</v>
      </c>
      <c r="G225" s="4"/>
      <c r="H225" s="4">
        <v>16676000</v>
      </c>
      <c r="I225" s="4"/>
      <c r="J225" s="4">
        <v>30829000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</row>
    <row r="226" spans="1:127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</row>
    <row r="227" spans="1:127" x14ac:dyDescent="0.25">
      <c r="A227" s="4"/>
      <c r="B227" s="4"/>
      <c r="C227" s="4">
        <f>(7959000+770000)-8295000</f>
        <v>434000</v>
      </c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</row>
    <row r="228" spans="1:127" x14ac:dyDescent="0.25">
      <c r="A228" s="4"/>
      <c r="B228" s="4"/>
      <c r="C228" s="4">
        <f>C225</f>
        <v>770000</v>
      </c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</row>
    <row r="229" spans="1:127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</row>
    <row r="230" spans="1:127" x14ac:dyDescent="0.25">
      <c r="A230" s="4"/>
      <c r="B230" s="4"/>
      <c r="C230" s="7">
        <f>C227/C228</f>
        <v>0.5636363636363636</v>
      </c>
      <c r="D230" s="4"/>
      <c r="E230" s="4"/>
      <c r="F230" s="8">
        <f>F224/F225</f>
        <v>1.0111698612029081</v>
      </c>
      <c r="G230" s="4"/>
      <c r="H230" s="7">
        <f>H224/H225</f>
        <v>4.6174142480211081E-2</v>
      </c>
      <c r="I230" s="4"/>
      <c r="J230" s="8">
        <f>J224/J225</f>
        <v>0.54091926432904081</v>
      </c>
      <c r="L230" s="18">
        <f>C234*F234*H230*J230</f>
        <v>2.191939645671858E-2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</row>
    <row r="231" spans="1:127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</row>
    <row r="232" spans="1:127" x14ac:dyDescent="0.25">
      <c r="A232" s="4"/>
      <c r="B232" s="4"/>
      <c r="C232" s="9" t="s">
        <v>206</v>
      </c>
      <c r="D232" s="4"/>
      <c r="E232" s="4"/>
      <c r="F232" s="9" t="s">
        <v>32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</row>
    <row r="233" spans="1:127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</row>
    <row r="234" spans="1:127" x14ac:dyDescent="0.25">
      <c r="A234" s="4"/>
      <c r="B234" s="4"/>
      <c r="C234" s="7">
        <f>1-C230</f>
        <v>0.4363636363636364</v>
      </c>
      <c r="D234" s="4"/>
      <c r="E234" s="4"/>
      <c r="F234" s="8">
        <f>1+F230</f>
        <v>2.0111698612029079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</row>
    <row r="235" spans="1:127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</row>
    <row r="236" spans="1:127" x14ac:dyDescent="0.25">
      <c r="A236" s="4"/>
      <c r="B236" s="11" t="s">
        <v>8</v>
      </c>
      <c r="C236" s="44">
        <f>(H225-H189)/H189</f>
        <v>3.2250077375425568E-2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</row>
    <row r="237" spans="1:127" x14ac:dyDescent="0.25">
      <c r="A237" s="4"/>
      <c r="B237" s="11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</row>
    <row r="238" spans="1:127" x14ac:dyDescent="0.25">
      <c r="A238" s="4"/>
      <c r="B238" s="11" t="s">
        <v>7</v>
      </c>
      <c r="C238" s="18">
        <f>C236-L230</f>
        <v>1.0330680918706987E-2</v>
      </c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</row>
    <row r="239" spans="1:127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</row>
    <row r="240" spans="1:127" x14ac:dyDescent="0.25">
      <c r="A240" s="4"/>
      <c r="B240" s="11" t="s">
        <v>76</v>
      </c>
      <c r="C240" s="4" t="s">
        <v>82</v>
      </c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</row>
    <row r="241" spans="1:127" x14ac:dyDescent="0.25">
      <c r="A241" s="4"/>
      <c r="B241" s="4"/>
      <c r="C241" s="4" t="s">
        <v>77</v>
      </c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</row>
    <row r="242" spans="1:127" x14ac:dyDescent="0.25">
      <c r="A242" s="4"/>
      <c r="B242" s="4"/>
      <c r="C242" s="4">
        <v>10123000</v>
      </c>
      <c r="D242" s="4">
        <v>7181000</v>
      </c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</row>
    <row r="243" spans="1:127" x14ac:dyDescent="0.25">
      <c r="A243" s="4"/>
      <c r="B243" s="4"/>
      <c r="C243" s="8">
        <f>C242/D242</f>
        <v>1.4096922434201364</v>
      </c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</row>
    <row r="244" spans="1:127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</row>
    <row r="245" spans="1:127" x14ac:dyDescent="0.25">
      <c r="A245" s="4"/>
      <c r="B245" s="11" t="s">
        <v>80</v>
      </c>
      <c r="C245" s="4" t="s">
        <v>85</v>
      </c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</row>
    <row r="246" spans="1:127" x14ac:dyDescent="0.25">
      <c r="A246" s="4"/>
      <c r="C246" s="4" t="s">
        <v>83</v>
      </c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</row>
    <row r="247" spans="1:127" x14ac:dyDescent="0.25">
      <c r="A247" s="4"/>
      <c r="B247" s="4"/>
      <c r="C247" s="4">
        <f>H224</f>
        <v>770000</v>
      </c>
      <c r="D247" s="4">
        <f>H225</f>
        <v>16676000</v>
      </c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</row>
    <row r="248" spans="1:127" x14ac:dyDescent="0.25">
      <c r="A248" s="4"/>
      <c r="B248" s="4"/>
      <c r="C248" s="7">
        <f>C247/D247</f>
        <v>4.6174142480211081E-2</v>
      </c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</row>
    <row r="249" spans="1:127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</row>
    <row r="250" spans="1:127" x14ac:dyDescent="0.25">
      <c r="A250" s="4"/>
      <c r="B250" s="11" t="s">
        <v>81</v>
      </c>
      <c r="C250" s="4" t="s">
        <v>84</v>
      </c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</row>
    <row r="251" spans="1:127" x14ac:dyDescent="0.25">
      <c r="A251" s="4"/>
      <c r="B251" s="4"/>
      <c r="C251" s="4" t="s">
        <v>86</v>
      </c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</row>
    <row r="252" spans="1:127" x14ac:dyDescent="0.25">
      <c r="A252" s="4"/>
      <c r="B252" s="4"/>
      <c r="C252" s="4">
        <f>F224</f>
        <v>15299000</v>
      </c>
      <c r="D252" s="4">
        <f>F225</f>
        <v>15130000</v>
      </c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</row>
    <row r="253" spans="1:127" x14ac:dyDescent="0.25">
      <c r="A253" s="4"/>
      <c r="B253" s="4"/>
      <c r="C253" s="8">
        <f>C252/D252</f>
        <v>1.0111698612029081</v>
      </c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</row>
    <row r="254" spans="1:127" x14ac:dyDescent="0.25">
      <c r="A254" s="4"/>
      <c r="B254" s="4"/>
      <c r="C254" s="8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</row>
    <row r="255" spans="1:127" x14ac:dyDescent="0.25">
      <c r="A255" s="4"/>
      <c r="B255" s="11" t="s">
        <v>102</v>
      </c>
      <c r="C255" s="8" t="s">
        <v>104</v>
      </c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</row>
    <row r="256" spans="1:127" x14ac:dyDescent="0.25">
      <c r="A256" s="4"/>
      <c r="B256" s="11"/>
      <c r="C256" s="8" t="s">
        <v>103</v>
      </c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</row>
    <row r="257" spans="1:127" x14ac:dyDescent="0.25">
      <c r="A257" s="4"/>
      <c r="B257" s="4"/>
      <c r="C257" s="8">
        <f>J224</f>
        <v>16676000</v>
      </c>
      <c r="D257" s="4">
        <f>J225</f>
        <v>30829000</v>
      </c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</row>
    <row r="258" spans="1:127" x14ac:dyDescent="0.25">
      <c r="A258" s="4"/>
      <c r="B258" s="4"/>
      <c r="C258" s="8">
        <f>C257/D257</f>
        <v>0.54091926432904081</v>
      </c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</row>
    <row r="259" spans="1:127" ht="15.75" thickBo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</row>
    <row r="260" spans="1:127" ht="15.75" thickBot="1" x14ac:dyDescent="0.3">
      <c r="A260" s="4"/>
      <c r="B260" s="2">
        <v>2017</v>
      </c>
      <c r="C260" s="47" t="s">
        <v>209</v>
      </c>
      <c r="D260" s="47"/>
      <c r="E260" s="47"/>
      <c r="F260" s="4">
        <v>15216000</v>
      </c>
      <c r="G260" s="4"/>
      <c r="H260" s="4">
        <f>C261</f>
        <v>1095000</v>
      </c>
      <c r="I260" s="4"/>
      <c r="J260" s="4">
        <f>H261</f>
        <v>17915000</v>
      </c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</row>
    <row r="261" spans="1:127" x14ac:dyDescent="0.25">
      <c r="A261" s="4"/>
      <c r="B261" s="11" t="s">
        <v>6</v>
      </c>
      <c r="C261" s="4">
        <v>1095000</v>
      </c>
      <c r="D261" s="4"/>
      <c r="E261" s="4"/>
      <c r="F261" s="4">
        <v>12738000</v>
      </c>
      <c r="G261" s="4"/>
      <c r="H261" s="4">
        <v>17915000</v>
      </c>
      <c r="I261" s="4"/>
      <c r="J261" s="4">
        <v>27954000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</row>
    <row r="262" spans="1:127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</row>
    <row r="263" spans="1:127" x14ac:dyDescent="0.25">
      <c r="A263" s="4"/>
      <c r="B263" s="4"/>
      <c r="C263" s="4">
        <f>(8295000+1095000)-9044000</f>
        <v>346000</v>
      </c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</row>
    <row r="264" spans="1:127" x14ac:dyDescent="0.25">
      <c r="A264" s="4"/>
      <c r="B264" s="4"/>
      <c r="C264" s="4">
        <f>C261</f>
        <v>1095000</v>
      </c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</row>
    <row r="265" spans="1:127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</row>
    <row r="266" spans="1:127" x14ac:dyDescent="0.25">
      <c r="A266" s="4"/>
      <c r="B266" s="4"/>
      <c r="C266" s="7">
        <f>C263/C264</f>
        <v>0.31598173515981737</v>
      </c>
      <c r="D266" s="4"/>
      <c r="E266" s="4"/>
      <c r="F266" s="8">
        <f>F260/F261</f>
        <v>1.1945360339142723</v>
      </c>
      <c r="G266" s="4"/>
      <c r="H266" s="7">
        <f>H260/H261</f>
        <v>6.1121964833938038E-2</v>
      </c>
      <c r="I266" s="4"/>
      <c r="J266" s="8">
        <f>J260/J261</f>
        <v>0.64087429348214919</v>
      </c>
      <c r="L266" s="18">
        <f>C270*F270*H266*J266</f>
        <v>5.8800439629455171E-2</v>
      </c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</row>
    <row r="267" spans="1:127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</row>
    <row r="268" spans="1:127" x14ac:dyDescent="0.25">
      <c r="A268" s="4"/>
      <c r="B268" s="4"/>
      <c r="C268" s="9" t="s">
        <v>208</v>
      </c>
      <c r="D268" s="4"/>
      <c r="E268" s="4"/>
      <c r="F268" s="9" t="s">
        <v>98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</row>
    <row r="269" spans="1:127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</row>
    <row r="270" spans="1:127" x14ac:dyDescent="0.25">
      <c r="A270" s="4"/>
      <c r="B270" s="4"/>
      <c r="C270" s="7">
        <f>1-C266</f>
        <v>0.68401826484018269</v>
      </c>
      <c r="D270" s="4"/>
      <c r="E270" s="4"/>
      <c r="F270" s="8">
        <f>1+F266</f>
        <v>2.1945360339142725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</row>
    <row r="271" spans="1:127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</row>
    <row r="272" spans="1:127" x14ac:dyDescent="0.25">
      <c r="A272" s="4"/>
      <c r="B272" s="11" t="s">
        <v>8</v>
      </c>
      <c r="C272" s="44">
        <f>(H261-H225)/H225</f>
        <v>7.4298392899976015E-2</v>
      </c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</row>
    <row r="273" spans="1:127" x14ac:dyDescent="0.25">
      <c r="A273" s="4"/>
      <c r="B273" s="11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</row>
    <row r="274" spans="1:127" x14ac:dyDescent="0.25">
      <c r="A274" s="4"/>
      <c r="B274" s="11" t="s">
        <v>7</v>
      </c>
      <c r="C274" s="18">
        <f>C272-L266</f>
        <v>1.5497953270520844E-2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</row>
    <row r="275" spans="1:127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</row>
    <row r="276" spans="1:127" x14ac:dyDescent="0.25">
      <c r="A276" s="4"/>
      <c r="B276" s="11" t="s">
        <v>76</v>
      </c>
      <c r="C276" s="4" t="s">
        <v>82</v>
      </c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</row>
    <row r="277" spans="1:127" x14ac:dyDescent="0.25">
      <c r="A277" s="4"/>
      <c r="B277" s="4"/>
      <c r="C277" s="4" t="s">
        <v>77</v>
      </c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</row>
    <row r="278" spans="1:127" x14ac:dyDescent="0.25">
      <c r="A278" s="4"/>
      <c r="B278" s="4"/>
      <c r="C278" s="4">
        <v>12871000</v>
      </c>
      <c r="D278" s="4">
        <v>6920000</v>
      </c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</row>
    <row r="279" spans="1:127" x14ac:dyDescent="0.25">
      <c r="A279" s="4"/>
      <c r="B279" s="4"/>
      <c r="C279" s="8">
        <f>C278/D278</f>
        <v>1.8599710982658959</v>
      </c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</row>
    <row r="280" spans="1:127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</row>
    <row r="281" spans="1:127" x14ac:dyDescent="0.25">
      <c r="A281" s="4"/>
      <c r="B281" s="11" t="s">
        <v>80</v>
      </c>
      <c r="C281" s="4" t="s">
        <v>85</v>
      </c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</row>
    <row r="282" spans="1:127" x14ac:dyDescent="0.25">
      <c r="A282" s="4"/>
      <c r="C282" s="4" t="s">
        <v>83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</row>
    <row r="283" spans="1:127" x14ac:dyDescent="0.25">
      <c r="A283" s="4"/>
      <c r="B283" s="4"/>
      <c r="C283" s="4">
        <f>H260</f>
        <v>1095000</v>
      </c>
      <c r="D283" s="4">
        <f>H261</f>
        <v>17915000</v>
      </c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</row>
    <row r="284" spans="1:127" x14ac:dyDescent="0.25">
      <c r="A284" s="4"/>
      <c r="B284" s="4"/>
      <c r="C284" s="7">
        <f>C283/D283</f>
        <v>6.1121964833938038E-2</v>
      </c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</row>
    <row r="285" spans="1:127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</row>
    <row r="286" spans="1:127" x14ac:dyDescent="0.25">
      <c r="A286" s="4"/>
      <c r="B286" s="11" t="s">
        <v>81</v>
      </c>
      <c r="C286" s="4" t="s">
        <v>84</v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</row>
    <row r="287" spans="1:127" x14ac:dyDescent="0.25">
      <c r="A287" s="4"/>
      <c r="B287" s="4"/>
      <c r="C287" s="4" t="s">
        <v>86</v>
      </c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</row>
    <row r="288" spans="1:127" x14ac:dyDescent="0.25">
      <c r="A288" s="4"/>
      <c r="B288" s="4"/>
      <c r="C288" s="4">
        <f>F260</f>
        <v>15216000</v>
      </c>
      <c r="D288" s="4">
        <f>F261</f>
        <v>12738000</v>
      </c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</row>
    <row r="289" spans="1:127" x14ac:dyDescent="0.25">
      <c r="A289" s="4"/>
      <c r="B289" s="4"/>
      <c r="C289" s="8">
        <f>C288/D288</f>
        <v>1.1945360339142723</v>
      </c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</row>
    <row r="290" spans="1:127" x14ac:dyDescent="0.25">
      <c r="A290" s="4"/>
      <c r="B290" s="4"/>
      <c r="C290" s="8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</row>
    <row r="291" spans="1:127" x14ac:dyDescent="0.25">
      <c r="A291" s="4"/>
      <c r="B291" s="11" t="s">
        <v>102</v>
      </c>
      <c r="C291" s="8" t="s">
        <v>104</v>
      </c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</row>
    <row r="292" spans="1:127" x14ac:dyDescent="0.25">
      <c r="A292" s="4"/>
      <c r="B292" s="11"/>
      <c r="C292" s="8" t="s">
        <v>103</v>
      </c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</row>
    <row r="293" spans="1:127" x14ac:dyDescent="0.25">
      <c r="A293" s="4"/>
      <c r="B293" s="4"/>
      <c r="C293" s="8">
        <f>J260</f>
        <v>17915000</v>
      </c>
      <c r="D293" s="4">
        <f>J261</f>
        <v>27954000</v>
      </c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</row>
    <row r="294" spans="1:127" x14ac:dyDescent="0.25">
      <c r="A294" s="4"/>
      <c r="B294" s="4"/>
      <c r="C294" s="8">
        <f>C293/D293</f>
        <v>0.64087429348214919</v>
      </c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</row>
    <row r="295" spans="1:127" ht="15.75" thickBo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</row>
    <row r="296" spans="1:127" ht="15.75" thickBot="1" x14ac:dyDescent="0.3">
      <c r="A296" s="4"/>
      <c r="B296" s="2">
        <v>2018</v>
      </c>
      <c r="C296" s="24" t="s">
        <v>210</v>
      </c>
      <c r="D296" s="24"/>
      <c r="E296" s="24"/>
      <c r="F296" s="4">
        <v>17106000</v>
      </c>
      <c r="G296" s="4"/>
      <c r="H296" s="4">
        <f>C297</f>
        <v>831000</v>
      </c>
      <c r="I296" s="4"/>
      <c r="J296" s="4">
        <v>16982000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</row>
    <row r="297" spans="1:127" x14ac:dyDescent="0.25">
      <c r="A297" s="4"/>
      <c r="B297" s="11" t="s">
        <v>6</v>
      </c>
      <c r="C297" s="4">
        <v>831000</v>
      </c>
      <c r="D297" s="4"/>
      <c r="E297" s="4"/>
      <c r="F297" s="4">
        <v>12009000</v>
      </c>
      <c r="G297" s="4"/>
      <c r="H297" s="4">
        <v>16982000</v>
      </c>
      <c r="I297" s="4"/>
      <c r="J297" s="4">
        <v>29115000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</row>
    <row r="298" spans="1:127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</row>
    <row r="299" spans="1:127" x14ac:dyDescent="0.25">
      <c r="A299" s="4"/>
      <c r="B299" s="4"/>
      <c r="C299" s="4">
        <f>+(9044000+831000)-9401000</f>
        <v>474000</v>
      </c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</row>
    <row r="300" spans="1:127" x14ac:dyDescent="0.25">
      <c r="A300" s="4"/>
      <c r="B300" s="4"/>
      <c r="C300" s="4">
        <f>C297</f>
        <v>831000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</row>
    <row r="301" spans="1:127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</row>
    <row r="302" spans="1:127" x14ac:dyDescent="0.25">
      <c r="A302" s="4"/>
      <c r="B302" s="4"/>
      <c r="C302" s="7">
        <f>C299/C300</f>
        <v>0.5703971119133574</v>
      </c>
      <c r="D302" s="4"/>
      <c r="E302" s="4"/>
      <c r="F302" s="8">
        <f>F296/F297</f>
        <v>1.424431676242818</v>
      </c>
      <c r="G302" s="4"/>
      <c r="H302" s="7">
        <f>H296/H297</f>
        <v>4.8934165587092217E-2</v>
      </c>
      <c r="I302" s="4"/>
      <c r="J302" s="8">
        <f>J296/J297</f>
        <v>0.5832732268590074</v>
      </c>
      <c r="L302" s="18">
        <f>C306*F306*H302*J302</f>
        <v>2.9727704221833628E-2</v>
      </c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</row>
    <row r="303" spans="1:127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</row>
    <row r="304" spans="1:127" x14ac:dyDescent="0.25">
      <c r="A304" s="4"/>
      <c r="B304" s="4"/>
      <c r="C304" s="9" t="s">
        <v>96</v>
      </c>
      <c r="D304" s="4"/>
      <c r="E304" s="4"/>
      <c r="F304" s="9" t="s">
        <v>100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</row>
    <row r="305" spans="1:127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</row>
    <row r="306" spans="1:127" x14ac:dyDescent="0.25">
      <c r="A306" s="4"/>
      <c r="B306" s="4"/>
      <c r="C306" s="7">
        <f>1-C302</f>
        <v>0.4296028880866426</v>
      </c>
      <c r="D306" s="4"/>
      <c r="E306" s="4"/>
      <c r="F306" s="8">
        <f>1+F302</f>
        <v>2.424431676242818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</row>
    <row r="307" spans="1:127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</row>
    <row r="308" spans="1:127" x14ac:dyDescent="0.25">
      <c r="A308" s="4"/>
      <c r="B308" s="11" t="s">
        <v>8</v>
      </c>
      <c r="C308" s="44">
        <f>(H297-H261)/H261</f>
        <v>-5.2079263187273232E-2</v>
      </c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</row>
    <row r="309" spans="1:127" x14ac:dyDescent="0.25">
      <c r="A309" s="4"/>
      <c r="B309" s="11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</row>
    <row r="310" spans="1:127" x14ac:dyDescent="0.25">
      <c r="A310" s="4"/>
      <c r="B310" s="11" t="s">
        <v>7</v>
      </c>
      <c r="C310" s="18">
        <f>C308-L302</f>
        <v>-8.1806967409106868E-2</v>
      </c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</row>
    <row r="311" spans="1:127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</row>
    <row r="312" spans="1:127" x14ac:dyDescent="0.25">
      <c r="A312" s="4"/>
      <c r="B312" s="11" t="s">
        <v>76</v>
      </c>
      <c r="C312" s="4" t="s">
        <v>82</v>
      </c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</row>
    <row r="313" spans="1:127" x14ac:dyDescent="0.25">
      <c r="A313" s="4"/>
      <c r="B313" s="4"/>
      <c r="C313" s="4" t="s">
        <v>77</v>
      </c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</row>
    <row r="314" spans="1:127" x14ac:dyDescent="0.25">
      <c r="A314" s="4"/>
      <c r="B314" s="4"/>
      <c r="C314" s="4">
        <v>13694000</v>
      </c>
      <c r="D314" s="4">
        <v>8891000</v>
      </c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</row>
    <row r="315" spans="1:127" x14ac:dyDescent="0.25">
      <c r="A315" s="4"/>
      <c r="B315" s="4"/>
      <c r="C315" s="8">
        <f>C314/D314</f>
        <v>1.5402092003149253</v>
      </c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</row>
    <row r="316" spans="1:127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</row>
    <row r="317" spans="1:127" x14ac:dyDescent="0.25">
      <c r="A317" s="4"/>
      <c r="B317" s="11" t="s">
        <v>80</v>
      </c>
      <c r="C317" s="4" t="s">
        <v>85</v>
      </c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</row>
    <row r="318" spans="1:127" x14ac:dyDescent="0.25">
      <c r="A318" s="4"/>
      <c r="C318" s="4" t="s">
        <v>83</v>
      </c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</row>
    <row r="319" spans="1:127" x14ac:dyDescent="0.25">
      <c r="A319" s="4"/>
      <c r="B319" s="4"/>
      <c r="C319" s="4">
        <f>H296</f>
        <v>831000</v>
      </c>
      <c r="D319" s="4">
        <f>H297</f>
        <v>16982000</v>
      </c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</row>
    <row r="320" spans="1:127" x14ac:dyDescent="0.25">
      <c r="A320" s="4"/>
      <c r="B320" s="4"/>
      <c r="C320" s="7">
        <f>C319/D319</f>
        <v>4.8934165587092217E-2</v>
      </c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</row>
    <row r="321" spans="1:127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</row>
    <row r="322" spans="1:127" x14ac:dyDescent="0.25">
      <c r="A322" s="4"/>
      <c r="B322" s="11" t="s">
        <v>81</v>
      </c>
      <c r="C322" s="4" t="s">
        <v>84</v>
      </c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</row>
    <row r="323" spans="1:127" x14ac:dyDescent="0.25">
      <c r="A323" s="4"/>
      <c r="B323" s="4"/>
      <c r="C323" s="4" t="s">
        <v>86</v>
      </c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</row>
    <row r="324" spans="1:127" x14ac:dyDescent="0.25">
      <c r="A324" s="4"/>
      <c r="B324" s="4"/>
      <c r="C324" s="4">
        <f>F296</f>
        <v>17106000</v>
      </c>
      <c r="D324" s="4">
        <f>F297</f>
        <v>12009000</v>
      </c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</row>
    <row r="325" spans="1:127" x14ac:dyDescent="0.25">
      <c r="A325" s="4"/>
      <c r="B325" s="4"/>
      <c r="C325" s="8">
        <f>C324/D324</f>
        <v>1.424431676242818</v>
      </c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</row>
    <row r="326" spans="1:127" x14ac:dyDescent="0.25">
      <c r="A326" s="4"/>
      <c r="B326" s="4"/>
      <c r="C326" s="8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</row>
    <row r="327" spans="1:127" x14ac:dyDescent="0.25">
      <c r="A327" s="4"/>
      <c r="B327" s="11" t="s">
        <v>102</v>
      </c>
      <c r="C327" s="8" t="s">
        <v>104</v>
      </c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</row>
    <row r="328" spans="1:127" x14ac:dyDescent="0.25">
      <c r="A328" s="4"/>
      <c r="B328" s="11"/>
      <c r="C328" s="8" t="s">
        <v>103</v>
      </c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</row>
    <row r="329" spans="1:127" x14ac:dyDescent="0.25">
      <c r="A329" s="4"/>
      <c r="B329" s="4"/>
      <c r="C329" s="8">
        <f>J296</f>
        <v>16982000</v>
      </c>
      <c r="D329" s="4">
        <f>J297</f>
        <v>29115000</v>
      </c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</row>
    <row r="330" spans="1:127" x14ac:dyDescent="0.25">
      <c r="A330" s="4"/>
      <c r="B330" s="4"/>
      <c r="C330" s="8">
        <f>C329/D329</f>
        <v>0.5832732268590074</v>
      </c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</row>
    <row r="331" spans="1:127" ht="15.75" thickBo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</row>
    <row r="332" spans="1:127" ht="15.75" thickBot="1" x14ac:dyDescent="0.3">
      <c r="A332" s="4"/>
      <c r="B332" s="2">
        <v>2019</v>
      </c>
      <c r="C332" s="24" t="s">
        <v>212</v>
      </c>
      <c r="D332" s="24"/>
      <c r="E332" s="24"/>
      <c r="F332" s="4">
        <v>18005000</v>
      </c>
      <c r="G332" s="4"/>
      <c r="H332" s="4">
        <f>C333</f>
        <v>-792000</v>
      </c>
      <c r="I332" s="4"/>
      <c r="J332" s="4">
        <v>17069000</v>
      </c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</row>
    <row r="333" spans="1:127" x14ac:dyDescent="0.25">
      <c r="A333" s="4"/>
      <c r="B333" s="11" t="s">
        <v>6</v>
      </c>
      <c r="C333" s="4">
        <v>-792000</v>
      </c>
      <c r="D333" s="4"/>
      <c r="E333" s="4"/>
      <c r="F333" s="4">
        <v>-2792000</v>
      </c>
      <c r="G333" s="4"/>
      <c r="H333" s="4">
        <v>17069000</v>
      </c>
      <c r="I333" s="4"/>
      <c r="J333" s="4">
        <v>15033000</v>
      </c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</row>
    <row r="334" spans="1:127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</row>
    <row r="335" spans="1:127" x14ac:dyDescent="0.25">
      <c r="A335" s="4"/>
      <c r="B335" s="4"/>
      <c r="C335" s="4">
        <f>(9401000-792000)+3548000</f>
        <v>12157000</v>
      </c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</row>
    <row r="336" spans="1:127" x14ac:dyDescent="0.25">
      <c r="A336" s="4"/>
      <c r="B336" s="4"/>
      <c r="C336" s="4">
        <f>C333</f>
        <v>-792000</v>
      </c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</row>
    <row r="337" spans="1:127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</row>
    <row r="338" spans="1:127" x14ac:dyDescent="0.25">
      <c r="C338" s="7">
        <f>C335/C336</f>
        <v>-15.349747474747474</v>
      </c>
      <c r="F338" s="8">
        <f>F332/F333</f>
        <v>-6.4487822349570196</v>
      </c>
      <c r="H338" s="7">
        <f>H332/H333</f>
        <v>-4.6399906262815628E-2</v>
      </c>
      <c r="J338" s="8">
        <f>J332/J333</f>
        <v>1.1354353755072175</v>
      </c>
      <c r="K338" s="18">
        <f>C342*F342*H338*J338</f>
        <v>4.6934265389781444</v>
      </c>
    </row>
    <row r="340" spans="1:127" x14ac:dyDescent="0.25">
      <c r="C340" s="28" t="s">
        <v>211</v>
      </c>
      <c r="F340" t="s">
        <v>101</v>
      </c>
    </row>
    <row r="342" spans="1:127" x14ac:dyDescent="0.25">
      <c r="C342" s="13">
        <f>1-C338</f>
        <v>16.349747474747474</v>
      </c>
      <c r="F342" s="12">
        <f>1+F338</f>
        <v>-5.4487822349570196</v>
      </c>
    </row>
    <row r="344" spans="1:127" x14ac:dyDescent="0.25">
      <c r="B344" s="11" t="s">
        <v>8</v>
      </c>
      <c r="C344" s="44">
        <f>(H333-H297)/H297</f>
        <v>5.1230714874573079E-3</v>
      </c>
    </row>
    <row r="345" spans="1:127" x14ac:dyDescent="0.25">
      <c r="B345" s="11"/>
    </row>
    <row r="346" spans="1:127" x14ac:dyDescent="0.25">
      <c r="B346" s="11" t="s">
        <v>7</v>
      </c>
      <c r="C346" s="30">
        <f>C344-K338</f>
        <v>-4.6883034674906874</v>
      </c>
    </row>
    <row r="348" spans="1:127" x14ac:dyDescent="0.25">
      <c r="B348" s="11" t="s">
        <v>76</v>
      </c>
      <c r="C348" s="4" t="s">
        <v>82</v>
      </c>
      <c r="D348" s="4"/>
      <c r="E348" s="4"/>
      <c r="F348" s="4"/>
    </row>
    <row r="349" spans="1:127" x14ac:dyDescent="0.25">
      <c r="B349" s="4"/>
      <c r="C349" s="4" t="s">
        <v>77</v>
      </c>
      <c r="D349" s="4"/>
      <c r="E349" s="4"/>
      <c r="F349" s="4"/>
    </row>
    <row r="350" spans="1:127" x14ac:dyDescent="0.25">
      <c r="C350" s="4">
        <v>7799000</v>
      </c>
      <c r="D350" s="4">
        <v>15526000</v>
      </c>
      <c r="E350" s="4"/>
    </row>
    <row r="351" spans="1:127" x14ac:dyDescent="0.25">
      <c r="C351" s="8">
        <f>C350/D350</f>
        <v>0.50231869122761819</v>
      </c>
      <c r="D351" s="4"/>
      <c r="E351" s="4"/>
    </row>
    <row r="353" spans="2:5" x14ac:dyDescent="0.25">
      <c r="B353" s="11" t="s">
        <v>80</v>
      </c>
      <c r="C353" s="4" t="s">
        <v>85</v>
      </c>
      <c r="D353" s="4"/>
      <c r="E353" s="4"/>
    </row>
    <row r="354" spans="2:5" x14ac:dyDescent="0.25">
      <c r="C354" s="4" t="s">
        <v>83</v>
      </c>
      <c r="D354" s="4"/>
      <c r="E354" s="4"/>
    </row>
    <row r="355" spans="2:5" x14ac:dyDescent="0.25">
      <c r="C355" s="4">
        <f>H332</f>
        <v>-792000</v>
      </c>
      <c r="D355" s="4">
        <f>H333</f>
        <v>17069000</v>
      </c>
    </row>
    <row r="356" spans="2:5" x14ac:dyDescent="0.25">
      <c r="C356" s="8">
        <f>C355/D355</f>
        <v>-4.6399906262815628E-2</v>
      </c>
    </row>
    <row r="358" spans="2:5" x14ac:dyDescent="0.25">
      <c r="B358" s="11" t="s">
        <v>81</v>
      </c>
      <c r="C358" s="4" t="s">
        <v>84</v>
      </c>
      <c r="D358" s="4"/>
      <c r="E358" s="4"/>
    </row>
    <row r="359" spans="2:5" x14ac:dyDescent="0.25">
      <c r="B359" s="4"/>
      <c r="C359" s="4" t="s">
        <v>86</v>
      </c>
      <c r="D359" s="4"/>
      <c r="E359" s="4"/>
    </row>
    <row r="360" spans="2:5" x14ac:dyDescent="0.25">
      <c r="C360" s="4">
        <f>F332</f>
        <v>18005000</v>
      </c>
      <c r="D360" s="4">
        <f>F333</f>
        <v>-2792000</v>
      </c>
    </row>
    <row r="361" spans="2:5" x14ac:dyDescent="0.25">
      <c r="C361" s="8">
        <f>C360/D360</f>
        <v>-6.4487822349570196</v>
      </c>
    </row>
    <row r="363" spans="2:5" x14ac:dyDescent="0.25">
      <c r="B363" s="11" t="s">
        <v>102</v>
      </c>
      <c r="C363" s="8" t="s">
        <v>104</v>
      </c>
      <c r="D363" s="4"/>
    </row>
    <row r="364" spans="2:5" x14ac:dyDescent="0.25">
      <c r="B364" s="11"/>
      <c r="C364" s="8" t="s">
        <v>103</v>
      </c>
      <c r="D364" s="4"/>
    </row>
    <row r="365" spans="2:5" x14ac:dyDescent="0.25">
      <c r="C365" s="4">
        <f>J332</f>
        <v>17069000</v>
      </c>
      <c r="D365" s="4">
        <f>J333</f>
        <v>15033000</v>
      </c>
    </row>
    <row r="366" spans="2:5" x14ac:dyDescent="0.25">
      <c r="C366" s="8">
        <f>C365/D365</f>
        <v>1.1354353755072175</v>
      </c>
    </row>
    <row r="367" spans="2:5" ht="15.75" thickBot="1" x14ac:dyDescent="0.3"/>
    <row r="368" spans="2:5" ht="15.75" thickBot="1" x14ac:dyDescent="0.3">
      <c r="B368" s="2">
        <v>2020</v>
      </c>
    </row>
    <row r="369" spans="2:2" x14ac:dyDescent="0.25">
      <c r="B369" s="11" t="s">
        <v>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396"/>
  <sheetViews>
    <sheetView topLeftCell="A350" workbookViewId="0">
      <selection activeCell="K213" sqref="K213"/>
    </sheetView>
  </sheetViews>
  <sheetFormatPr defaultRowHeight="15" x14ac:dyDescent="0.25"/>
  <cols>
    <col min="2" max="2" width="13.5703125" bestFit="1" customWidth="1"/>
    <col min="3" max="3" width="13.28515625" bestFit="1" customWidth="1"/>
    <col min="4" max="4" width="10.140625" bestFit="1" customWidth="1"/>
    <col min="6" max="6" width="10.140625" bestFit="1" customWidth="1"/>
    <col min="9" max="9" width="10.140625" bestFit="1" customWidth="1"/>
    <col min="11" max="11" width="10.140625" bestFit="1" customWidth="1"/>
  </cols>
  <sheetData>
    <row r="1" spans="1:2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.75" thickBot="1" x14ac:dyDescent="0.3">
      <c r="A4" s="1"/>
      <c r="B4" s="6" t="s">
        <v>6</v>
      </c>
      <c r="C4" s="3" t="s">
        <v>1</v>
      </c>
      <c r="D4" s="3"/>
      <c r="F4" s="3" t="s">
        <v>2</v>
      </c>
      <c r="G4" s="3"/>
      <c r="I4" s="3" t="s">
        <v>0</v>
      </c>
      <c r="K4" s="3" t="s">
        <v>4</v>
      </c>
      <c r="L4" s="1" t="s">
        <v>87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5">
      <c r="A5" s="1"/>
      <c r="B5" s="4"/>
      <c r="C5" t="s">
        <v>0</v>
      </c>
      <c r="F5" t="s">
        <v>3</v>
      </c>
      <c r="I5" t="s">
        <v>4</v>
      </c>
      <c r="K5" t="s">
        <v>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.75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.75" thickBot="1" x14ac:dyDescent="0.3">
      <c r="A7" s="1"/>
      <c r="B7" s="2">
        <v>2009</v>
      </c>
      <c r="C7" s="24" t="s">
        <v>213</v>
      </c>
      <c r="D7" s="24"/>
      <c r="E7" s="24"/>
      <c r="F7" s="4">
        <v>1692851</v>
      </c>
      <c r="G7" s="4"/>
      <c r="H7" s="4"/>
      <c r="I7" s="4">
        <f>C8</f>
        <v>317452</v>
      </c>
      <c r="J7" s="4"/>
      <c r="K7" s="4">
        <v>6811448</v>
      </c>
      <c r="L7" s="4"/>
      <c r="M7" s="4"/>
      <c r="N7" s="4"/>
      <c r="O7" s="4"/>
      <c r="P7" s="4"/>
      <c r="Q7" s="4"/>
      <c r="R7" s="1"/>
      <c r="S7" s="1"/>
      <c r="T7" s="1"/>
      <c r="U7" s="1"/>
      <c r="V7" s="1"/>
      <c r="W7" s="1"/>
      <c r="X7" s="1"/>
    </row>
    <row r="8" spans="1:24" x14ac:dyDescent="0.25">
      <c r="A8" s="1"/>
      <c r="B8" s="11" t="s">
        <v>6</v>
      </c>
      <c r="C8" s="4">
        <v>317452</v>
      </c>
      <c r="D8" s="4"/>
      <c r="E8" s="4"/>
      <c r="F8" s="4">
        <v>2485910</v>
      </c>
      <c r="G8" s="4"/>
      <c r="H8" s="4"/>
      <c r="I8" s="4">
        <v>6811448</v>
      </c>
      <c r="J8" s="4"/>
      <c r="K8" s="4">
        <v>4178761</v>
      </c>
      <c r="L8" s="4"/>
      <c r="M8" s="4"/>
      <c r="N8" s="4"/>
      <c r="O8" s="4"/>
      <c r="P8" s="4"/>
      <c r="Q8" s="4"/>
      <c r="R8" s="1"/>
      <c r="S8" s="1"/>
      <c r="T8" s="1"/>
      <c r="U8" s="1"/>
      <c r="V8" s="1"/>
      <c r="W8" s="1"/>
      <c r="X8" s="1"/>
    </row>
    <row r="9" spans="1:24" x14ac:dyDescent="0.25">
      <c r="A9" s="1"/>
      <c r="B9" s="1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1"/>
      <c r="S9" s="1"/>
      <c r="T9" s="1"/>
      <c r="U9" s="1"/>
      <c r="V9" s="1"/>
      <c r="W9" s="1"/>
      <c r="X9" s="1"/>
    </row>
    <row r="10" spans="1:24" x14ac:dyDescent="0.25">
      <c r="A10" s="1"/>
      <c r="B10" s="1"/>
      <c r="C10" s="4">
        <f>(1221216+317452)-1366551</f>
        <v>172117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1"/>
      <c r="S10" s="1"/>
      <c r="T10" s="1"/>
      <c r="U10" s="1"/>
      <c r="V10" s="1"/>
      <c r="W10" s="1"/>
      <c r="X10" s="1"/>
    </row>
    <row r="11" spans="1:24" x14ac:dyDescent="0.25">
      <c r="A11" s="1"/>
      <c r="B11" s="1"/>
      <c r="C11" s="4">
        <f>C8</f>
        <v>317452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1"/>
      <c r="S11" s="1"/>
      <c r="T11" s="1"/>
      <c r="U11" s="1"/>
      <c r="V11" s="1"/>
      <c r="W11" s="1"/>
      <c r="X11" s="1"/>
    </row>
    <row r="12" spans="1:24" x14ac:dyDescent="0.25">
      <c r="A12" s="1"/>
      <c r="B12" s="1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1"/>
      <c r="S12" s="1"/>
      <c r="T12" s="1"/>
      <c r="U12" s="1"/>
      <c r="V12" s="1"/>
      <c r="W12" s="1"/>
      <c r="X12" s="1"/>
    </row>
    <row r="13" spans="1:24" x14ac:dyDescent="0.25">
      <c r="A13" s="1"/>
      <c r="B13" s="1"/>
      <c r="C13" s="7">
        <f>C10/C11</f>
        <v>0.54218275518818593</v>
      </c>
      <c r="D13" s="4"/>
      <c r="E13" s="4"/>
      <c r="F13" s="8">
        <f>F7/F8</f>
        <v>0.6809783942298796</v>
      </c>
      <c r="G13" s="4"/>
      <c r="H13" s="4"/>
      <c r="I13" s="7">
        <f>I7/I8</f>
        <v>4.6605655655009036E-2</v>
      </c>
      <c r="J13" s="4"/>
      <c r="K13" s="8">
        <f>K7/K8</f>
        <v>1.630016169864704</v>
      </c>
      <c r="L13" s="4"/>
      <c r="M13" s="18">
        <f>C17*F17*I13*K13</f>
        <v>5.8463500287621026E-2</v>
      </c>
      <c r="N13" s="4"/>
      <c r="O13" s="4"/>
      <c r="P13" s="4"/>
      <c r="Q13" s="4"/>
      <c r="R13" s="1"/>
      <c r="S13" s="1"/>
      <c r="T13" s="1"/>
      <c r="U13" s="1"/>
      <c r="V13" s="1"/>
      <c r="W13" s="1"/>
      <c r="X13" s="1"/>
    </row>
    <row r="14" spans="1:24" x14ac:dyDescent="0.25">
      <c r="A14" s="1"/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1"/>
      <c r="S14" s="1"/>
      <c r="T14" s="1"/>
      <c r="U14" s="1"/>
      <c r="V14" s="1"/>
      <c r="W14" s="1"/>
      <c r="X14" s="1"/>
    </row>
    <row r="15" spans="1:24" x14ac:dyDescent="0.25">
      <c r="A15" s="1"/>
      <c r="B15" s="1"/>
      <c r="C15" s="9" t="s">
        <v>160</v>
      </c>
      <c r="D15" s="4"/>
      <c r="E15" s="4"/>
      <c r="F15" s="9" t="s">
        <v>29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1"/>
      <c r="S15" s="1"/>
      <c r="T15" s="1"/>
      <c r="U15" s="1"/>
      <c r="V15" s="1"/>
      <c r="W15" s="1"/>
      <c r="X15" s="1"/>
    </row>
    <row r="16" spans="1:24" x14ac:dyDescent="0.25">
      <c r="A16" s="1"/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1"/>
      <c r="S16" s="1"/>
      <c r="T16" s="1"/>
      <c r="U16" s="1"/>
      <c r="V16" s="1"/>
      <c r="W16" s="1"/>
      <c r="X16" s="1"/>
    </row>
    <row r="17" spans="1:24" x14ac:dyDescent="0.25">
      <c r="A17" s="1"/>
      <c r="B17" s="1"/>
      <c r="C17" s="7">
        <f>1-C13</f>
        <v>0.45781724481181407</v>
      </c>
      <c r="D17" s="4"/>
      <c r="E17" s="4"/>
      <c r="F17" s="8">
        <f>1+F13</f>
        <v>1.6809783942298795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1"/>
      <c r="S17" s="1"/>
      <c r="T17" s="1"/>
      <c r="U17" s="1"/>
      <c r="V17" s="1"/>
      <c r="W17" s="1"/>
      <c r="X17" s="1"/>
    </row>
    <row r="18" spans="1:24" x14ac:dyDescent="0.25">
      <c r="A18" s="1"/>
      <c r="B18" s="1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1"/>
      <c r="S18" s="1"/>
      <c r="T18" s="1"/>
      <c r="U18" s="1"/>
      <c r="V18" s="1"/>
      <c r="W18" s="1"/>
      <c r="X18" s="1"/>
    </row>
    <row r="19" spans="1:24" x14ac:dyDescent="0.25">
      <c r="A19" s="1"/>
      <c r="B19" s="11" t="s">
        <v>8</v>
      </c>
      <c r="C19" s="18">
        <v>0.14000000000000001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1"/>
      <c r="S19" s="1"/>
      <c r="T19" s="1"/>
      <c r="U19" s="1"/>
      <c r="V19" s="1"/>
      <c r="W19" s="1"/>
      <c r="X19" s="1"/>
    </row>
    <row r="20" spans="1:24" x14ac:dyDescent="0.25">
      <c r="A20" s="1"/>
      <c r="B20" s="11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"/>
      <c r="S20" s="1"/>
      <c r="T20" s="1"/>
      <c r="U20" s="1"/>
      <c r="V20" s="1"/>
      <c r="W20" s="1"/>
      <c r="X20" s="1"/>
    </row>
    <row r="21" spans="1:24" x14ac:dyDescent="0.25">
      <c r="A21" s="1"/>
      <c r="B21" s="11" t="s">
        <v>7</v>
      </c>
      <c r="C21" s="18">
        <f>C19-M13</f>
        <v>8.1536499712378988E-2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1"/>
      <c r="S21" s="1"/>
      <c r="T21" s="1"/>
      <c r="U21" s="1"/>
      <c r="V21" s="1"/>
      <c r="W21" s="1"/>
      <c r="X21" s="1"/>
    </row>
    <row r="22" spans="1:24" x14ac:dyDescent="0.25">
      <c r="A22" s="1"/>
      <c r="B22" s="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"/>
      <c r="S22" s="1"/>
      <c r="T22" s="1"/>
      <c r="U22" s="1"/>
      <c r="V22" s="1"/>
      <c r="W22" s="1"/>
      <c r="X22" s="1"/>
    </row>
    <row r="23" spans="1:24" x14ac:dyDescent="0.25">
      <c r="A23" s="1"/>
      <c r="B23" s="11" t="s">
        <v>76</v>
      </c>
      <c r="C23" s="4" t="s">
        <v>82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1"/>
      <c r="S23" s="1"/>
      <c r="T23" s="1"/>
      <c r="U23" s="1"/>
      <c r="V23" s="1"/>
      <c r="W23" s="1"/>
      <c r="X23" s="1"/>
    </row>
    <row r="24" spans="1:24" x14ac:dyDescent="0.25">
      <c r="A24" s="1"/>
      <c r="B24" s="4"/>
      <c r="C24" s="4" t="s">
        <v>77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1"/>
      <c r="S24" s="1"/>
      <c r="T24" s="1"/>
      <c r="U24" s="1"/>
      <c r="V24" s="1"/>
      <c r="W24" s="1"/>
      <c r="X24" s="1"/>
    </row>
    <row r="25" spans="1:24" x14ac:dyDescent="0.25">
      <c r="A25" s="1"/>
      <c r="B25" s="1"/>
      <c r="C25" s="4">
        <v>2502325</v>
      </c>
      <c r="D25" s="4">
        <v>1363487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1"/>
      <c r="S25" s="1"/>
      <c r="T25" s="1"/>
      <c r="U25" s="1"/>
      <c r="V25" s="1"/>
      <c r="W25" s="1"/>
      <c r="X25" s="1"/>
    </row>
    <row r="26" spans="1:24" x14ac:dyDescent="0.25">
      <c r="A26" s="1"/>
      <c r="B26" s="1"/>
      <c r="C26" s="8">
        <f>C25/D25</f>
        <v>1.8352393532171558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1"/>
      <c r="S26" s="1"/>
      <c r="T26" s="1"/>
      <c r="U26" s="1"/>
      <c r="V26" s="1"/>
      <c r="W26" s="1"/>
      <c r="X26" s="1"/>
    </row>
    <row r="27" spans="1:24" x14ac:dyDescent="0.25">
      <c r="A27" s="1"/>
      <c r="B27" s="1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1"/>
      <c r="S27" s="1"/>
      <c r="T27" s="1"/>
      <c r="U27" s="1"/>
      <c r="V27" s="1"/>
      <c r="W27" s="1"/>
      <c r="X27" s="1"/>
    </row>
    <row r="28" spans="1:24" x14ac:dyDescent="0.25">
      <c r="A28" s="1"/>
      <c r="B28" s="11" t="s">
        <v>80</v>
      </c>
      <c r="C28" s="4" t="s">
        <v>85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1"/>
      <c r="S28" s="1"/>
      <c r="T28" s="1"/>
      <c r="U28" s="1"/>
      <c r="V28" s="1"/>
      <c r="W28" s="1"/>
      <c r="X28" s="1"/>
    </row>
    <row r="29" spans="1:24" x14ac:dyDescent="0.25">
      <c r="A29" s="1"/>
      <c r="B29" s="4"/>
      <c r="C29" s="4" t="s">
        <v>83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1"/>
      <c r="S29" s="1"/>
      <c r="T29" s="1"/>
      <c r="U29" s="1"/>
      <c r="V29" s="1"/>
      <c r="W29" s="1"/>
      <c r="X29" s="1"/>
    </row>
    <row r="30" spans="1:24" x14ac:dyDescent="0.25">
      <c r="A30" s="1"/>
      <c r="B30" s="1"/>
      <c r="C30" s="4">
        <f>I7</f>
        <v>317452</v>
      </c>
      <c r="D30" s="4">
        <f>I8</f>
        <v>6811448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1"/>
      <c r="S30" s="1"/>
      <c r="T30" s="1"/>
      <c r="U30" s="1"/>
      <c r="V30" s="1"/>
      <c r="W30" s="1"/>
      <c r="X30" s="1"/>
    </row>
    <row r="31" spans="1:24" x14ac:dyDescent="0.25">
      <c r="A31" s="1"/>
      <c r="B31" s="1"/>
      <c r="C31" s="7">
        <f>C30/D30</f>
        <v>4.6605655655009036E-2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1"/>
      <c r="S31" s="1"/>
      <c r="T31" s="1"/>
      <c r="U31" s="1"/>
      <c r="V31" s="1"/>
      <c r="W31" s="1"/>
      <c r="X31" s="1"/>
    </row>
    <row r="32" spans="1:24" x14ac:dyDescent="0.25">
      <c r="A32" s="1"/>
      <c r="B32" s="1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1"/>
      <c r="S32" s="1"/>
      <c r="T32" s="1"/>
      <c r="U32" s="1"/>
      <c r="V32" s="1"/>
      <c r="W32" s="1"/>
      <c r="X32" s="1"/>
    </row>
    <row r="33" spans="1:26" x14ac:dyDescent="0.25">
      <c r="A33" s="1"/>
      <c r="B33" s="11" t="s">
        <v>81</v>
      </c>
      <c r="C33" s="4" t="s">
        <v>84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1"/>
      <c r="S33" s="1"/>
      <c r="T33" s="1"/>
      <c r="U33" s="1"/>
      <c r="V33" s="1"/>
      <c r="W33" s="1"/>
      <c r="X33" s="1"/>
    </row>
    <row r="34" spans="1:26" x14ac:dyDescent="0.25">
      <c r="A34" s="1"/>
      <c r="B34" s="4"/>
      <c r="C34" s="4" t="s">
        <v>86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1"/>
      <c r="S34" s="1"/>
      <c r="T34" s="1"/>
      <c r="U34" s="1"/>
      <c r="V34" s="1"/>
      <c r="W34" s="1"/>
      <c r="X34" s="1"/>
    </row>
    <row r="35" spans="1:26" x14ac:dyDescent="0.25">
      <c r="A35" s="1"/>
      <c r="B35" s="1"/>
      <c r="C35" s="4">
        <f>F7</f>
        <v>1692851</v>
      </c>
      <c r="D35" s="4">
        <f>F8</f>
        <v>2485910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1"/>
      <c r="S35" s="1"/>
      <c r="T35" s="1"/>
      <c r="U35" s="1"/>
      <c r="V35" s="1"/>
      <c r="W35" s="1"/>
      <c r="X35" s="1"/>
    </row>
    <row r="36" spans="1:26" x14ac:dyDescent="0.25">
      <c r="A36" s="1"/>
      <c r="B36" s="1"/>
      <c r="C36" s="8">
        <f>C35/D35</f>
        <v>0.6809783942298796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1"/>
      <c r="S36" s="1"/>
      <c r="T36" s="1"/>
      <c r="U36" s="1"/>
      <c r="V36" s="1"/>
      <c r="W36" s="1"/>
      <c r="X36" s="1"/>
    </row>
    <row r="37" spans="1:26" x14ac:dyDescent="0.25">
      <c r="A37" s="1"/>
      <c r="B37" s="1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1"/>
      <c r="S37" s="1"/>
      <c r="T37" s="1"/>
      <c r="U37" s="1"/>
      <c r="V37" s="1"/>
      <c r="W37" s="1"/>
      <c r="X37" s="1"/>
    </row>
    <row r="38" spans="1:26" x14ac:dyDescent="0.25">
      <c r="A38" s="1"/>
      <c r="B38" s="11" t="s">
        <v>102</v>
      </c>
      <c r="C38" s="8" t="s">
        <v>104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1"/>
      <c r="S38" s="1"/>
      <c r="T38" s="1"/>
      <c r="U38" s="1"/>
      <c r="V38" s="1"/>
      <c r="W38" s="1"/>
      <c r="X38" s="1"/>
    </row>
    <row r="39" spans="1:26" x14ac:dyDescent="0.25">
      <c r="A39" s="1"/>
      <c r="B39" s="11"/>
      <c r="C39" s="8" t="s">
        <v>103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1"/>
      <c r="S39" s="1"/>
      <c r="T39" s="1"/>
      <c r="U39" s="1"/>
      <c r="V39" s="1"/>
      <c r="W39" s="1"/>
      <c r="X39" s="1"/>
    </row>
    <row r="40" spans="1:26" x14ac:dyDescent="0.25">
      <c r="A40" s="1"/>
      <c r="B40" s="1"/>
      <c r="C40" s="4">
        <f>K7</f>
        <v>6811448</v>
      </c>
      <c r="D40" s="4">
        <f>K8</f>
        <v>4178761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1"/>
      <c r="S40" s="1"/>
      <c r="T40" s="1"/>
      <c r="U40" s="1"/>
      <c r="V40" s="1"/>
      <c r="W40" s="1"/>
      <c r="X40" s="1"/>
    </row>
    <row r="41" spans="1:26" x14ac:dyDescent="0.25">
      <c r="A41" s="1"/>
      <c r="B41" s="1"/>
      <c r="C41" s="8">
        <f>C40/D40</f>
        <v>1.630016169864704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1"/>
      <c r="S41" s="1"/>
      <c r="T41" s="1"/>
      <c r="U41" s="1"/>
      <c r="V41" s="1"/>
      <c r="W41" s="1"/>
      <c r="X41" s="1"/>
    </row>
    <row r="42" spans="1:26" ht="15.75" thickBot="1" x14ac:dyDescent="0.3">
      <c r="A42" s="1"/>
      <c r="B42" s="1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thickBot="1" x14ac:dyDescent="0.3">
      <c r="A43" s="1"/>
      <c r="B43" s="2">
        <v>2010</v>
      </c>
      <c r="C43" s="24" t="s">
        <v>214</v>
      </c>
      <c r="D43" s="24"/>
      <c r="E43" s="24"/>
      <c r="F43" s="4">
        <v>1755674</v>
      </c>
      <c r="G43" s="4"/>
      <c r="H43" s="4"/>
      <c r="I43" s="4">
        <f>C44</f>
        <v>355508</v>
      </c>
      <c r="J43" s="4"/>
      <c r="K43" s="4">
        <f>I44</f>
        <v>6952789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x14ac:dyDescent="0.25">
      <c r="A44" s="1"/>
      <c r="B44" s="11" t="s">
        <v>6</v>
      </c>
      <c r="C44" s="4">
        <v>355508</v>
      </c>
      <c r="D44" s="4"/>
      <c r="E44" s="4"/>
      <c r="F44" s="4">
        <v>2660182</v>
      </c>
      <c r="G44" s="4"/>
      <c r="H44" s="4"/>
      <c r="I44" s="4">
        <v>6952789</v>
      </c>
      <c r="J44" s="4"/>
      <c r="K44" s="4">
        <v>4415856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x14ac:dyDescent="0.25">
      <c r="A45" s="1"/>
      <c r="B45" s="11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25">
      <c r="A46" s="1"/>
      <c r="B46" s="11"/>
      <c r="C46" s="4">
        <f>(1221216+355508)-1366551</f>
        <v>210173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25">
      <c r="A47" s="1"/>
      <c r="B47" s="11"/>
      <c r="C47" s="4">
        <f>C44</f>
        <v>355508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x14ac:dyDescent="0.25">
      <c r="A48" s="1"/>
      <c r="B48" s="11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x14ac:dyDescent="0.25">
      <c r="A49" s="1"/>
      <c r="B49" s="11"/>
      <c r="C49" s="7">
        <f>C46/C47</f>
        <v>0.59119063424733054</v>
      </c>
      <c r="D49" s="4"/>
      <c r="E49" s="4"/>
      <c r="F49" s="8">
        <f>F43/F44</f>
        <v>0.659982662840362</v>
      </c>
      <c r="G49" s="4"/>
      <c r="H49" s="4"/>
      <c r="I49" s="7">
        <f>I43/I44</f>
        <v>5.1131711317573422E-2</v>
      </c>
      <c r="J49" s="4"/>
      <c r="K49" s="8">
        <f>K43/K44</f>
        <v>1.5745053733636243</v>
      </c>
      <c r="M49" s="18">
        <f>C53*F53*I49*K49</f>
        <v>5.4633479964904669E-2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x14ac:dyDescent="0.25">
      <c r="A50" s="1"/>
      <c r="B50" s="11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x14ac:dyDescent="0.25">
      <c r="A51" s="1"/>
      <c r="B51" s="11"/>
      <c r="C51" s="9" t="s">
        <v>60</v>
      </c>
      <c r="D51" s="9"/>
      <c r="E51" s="9"/>
      <c r="F51" s="9" t="s">
        <v>61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x14ac:dyDescent="0.25">
      <c r="A52" s="1"/>
      <c r="B52" s="11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x14ac:dyDescent="0.25">
      <c r="A53" s="1"/>
      <c r="B53" s="11"/>
      <c r="C53" s="7">
        <f>1-C49</f>
        <v>0.40880936575266946</v>
      </c>
      <c r="D53" s="4"/>
      <c r="E53" s="4"/>
      <c r="F53" s="8">
        <f>1+F49</f>
        <v>1.659982662840362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x14ac:dyDescent="0.25">
      <c r="A54" s="1"/>
      <c r="B54" s="11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x14ac:dyDescent="0.25">
      <c r="A55" s="1"/>
      <c r="B55" s="11" t="s">
        <v>8</v>
      </c>
      <c r="C55" s="44">
        <f>(6952789-6811448)/6811448</f>
        <v>2.0750507087479785E-2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x14ac:dyDescent="0.25">
      <c r="A56" s="1"/>
      <c r="B56" s="11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x14ac:dyDescent="0.25">
      <c r="A57" s="1"/>
      <c r="B57" s="11" t="s">
        <v>7</v>
      </c>
      <c r="C57" s="18">
        <f>C55-M49</f>
        <v>-3.388297287742488E-2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x14ac:dyDescent="0.25">
      <c r="A58" s="1"/>
      <c r="B58" s="11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x14ac:dyDescent="0.25">
      <c r="A59" s="1"/>
      <c r="B59" s="11" t="s">
        <v>76</v>
      </c>
      <c r="C59" s="4" t="s">
        <v>82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x14ac:dyDescent="0.25">
      <c r="A60" s="1"/>
      <c r="B60" s="4"/>
      <c r="C60" s="4" t="s">
        <v>77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x14ac:dyDescent="0.25">
      <c r="B61" s="4"/>
      <c r="C61" s="4">
        <v>2663483</v>
      </c>
      <c r="D61" s="4">
        <v>1340682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x14ac:dyDescent="0.25">
      <c r="B62" s="4"/>
      <c r="C62" s="8">
        <f>C61/D61</f>
        <v>1.9866627582081358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1:26" x14ac:dyDescent="0.25">
      <c r="B64" s="11" t="s">
        <v>80</v>
      </c>
      <c r="C64" s="4" t="s">
        <v>85</v>
      </c>
      <c r="D64" s="4"/>
      <c r="E64" s="4"/>
      <c r="F64" s="4"/>
      <c r="G64" s="4"/>
      <c r="H64" s="4"/>
      <c r="I64" s="4"/>
      <c r="J64" s="4"/>
      <c r="K64" s="4"/>
      <c r="L64" s="4"/>
      <c r="M64" s="4"/>
    </row>
    <row r="65" spans="1:26" x14ac:dyDescent="0.25">
      <c r="B65" s="4"/>
      <c r="C65" s="4" t="s">
        <v>83</v>
      </c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1:26" x14ac:dyDescent="0.25">
      <c r="B66" s="4"/>
      <c r="C66" s="4">
        <f>I43</f>
        <v>355508</v>
      </c>
      <c r="D66" s="4">
        <f>I44</f>
        <v>6952789</v>
      </c>
      <c r="E66" s="4"/>
      <c r="F66" s="4"/>
      <c r="G66" s="4"/>
      <c r="H66" s="4"/>
      <c r="I66" s="4"/>
      <c r="J66" s="4"/>
      <c r="K66" s="4"/>
      <c r="L66" s="4"/>
      <c r="M66" s="4"/>
    </row>
    <row r="67" spans="1:26" x14ac:dyDescent="0.25">
      <c r="B67" s="4"/>
      <c r="C67" s="7">
        <f>C66/D66</f>
        <v>5.1131711317573422E-2</v>
      </c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1:26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</row>
    <row r="69" spans="1:26" x14ac:dyDescent="0.25">
      <c r="B69" s="11" t="s">
        <v>81</v>
      </c>
      <c r="C69" s="4" t="s">
        <v>84</v>
      </c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1:26" x14ac:dyDescent="0.25">
      <c r="B70" s="4"/>
      <c r="C70" s="4" t="s">
        <v>86</v>
      </c>
      <c r="D70" s="4"/>
      <c r="E70" s="4"/>
      <c r="F70" s="4"/>
      <c r="G70" s="4"/>
      <c r="H70" s="4"/>
      <c r="I70" s="4"/>
      <c r="J70" s="4"/>
      <c r="K70" s="4"/>
      <c r="L70" s="4"/>
      <c r="M70" s="4"/>
    </row>
    <row r="71" spans="1:26" x14ac:dyDescent="0.25">
      <c r="B71" s="4"/>
      <c r="C71" s="4">
        <f>F43</f>
        <v>1755674</v>
      </c>
      <c r="D71" s="4">
        <f>F44</f>
        <v>2660182</v>
      </c>
      <c r="E71" s="4"/>
      <c r="F71" s="4"/>
      <c r="G71" s="4"/>
      <c r="H71" s="4"/>
      <c r="I71" s="4"/>
      <c r="J71" s="4"/>
      <c r="K71" s="4"/>
      <c r="L71" s="4"/>
      <c r="M71" s="4"/>
    </row>
    <row r="72" spans="1:26" x14ac:dyDescent="0.25">
      <c r="B72" s="11"/>
      <c r="C72" s="8">
        <f>C71/D71</f>
        <v>0.659982662840362</v>
      </c>
    </row>
    <row r="73" spans="1:26" x14ac:dyDescent="0.25">
      <c r="B73" s="11"/>
      <c r="C73" s="8"/>
    </row>
    <row r="74" spans="1:26" x14ac:dyDescent="0.25">
      <c r="B74" s="11" t="s">
        <v>102</v>
      </c>
      <c r="C74" s="8" t="s">
        <v>104</v>
      </c>
      <c r="D74" s="4"/>
    </row>
    <row r="75" spans="1:26" x14ac:dyDescent="0.25">
      <c r="B75" s="11"/>
      <c r="C75" s="8" t="s">
        <v>103</v>
      </c>
      <c r="D75" s="4"/>
    </row>
    <row r="76" spans="1:26" x14ac:dyDescent="0.25">
      <c r="B76" s="11"/>
      <c r="C76" s="8">
        <f>K43</f>
        <v>6952789</v>
      </c>
      <c r="D76" s="4">
        <f>K44</f>
        <v>4415856</v>
      </c>
    </row>
    <row r="77" spans="1:26" x14ac:dyDescent="0.25">
      <c r="B77" s="11"/>
      <c r="C77" s="8">
        <f>C76/D76</f>
        <v>1.5745053733636243</v>
      </c>
    </row>
    <row r="78" spans="1:26" ht="15.75" thickBot="1" x14ac:dyDescent="0.3">
      <c r="A78" s="1"/>
      <c r="B78" s="1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thickBot="1" x14ac:dyDescent="0.3">
      <c r="A79" s="1"/>
      <c r="B79" s="2">
        <v>2011</v>
      </c>
      <c r="C79" s="24" t="s">
        <v>215</v>
      </c>
      <c r="D79" s="24"/>
      <c r="E79" s="24"/>
      <c r="F79" s="4">
        <v>1911970</v>
      </c>
      <c r="G79" s="4"/>
      <c r="H79" s="4"/>
      <c r="I79" s="4">
        <f>C80</f>
        <v>383850</v>
      </c>
      <c r="J79" s="4"/>
      <c r="K79" s="4">
        <f>I80</f>
        <v>8621389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1"/>
      <c r="B80" s="11" t="s">
        <v>6</v>
      </c>
      <c r="C80" s="4">
        <v>383850</v>
      </c>
      <c r="D80" s="4"/>
      <c r="E80" s="4"/>
      <c r="F80" s="4">
        <v>2856333</v>
      </c>
      <c r="G80" s="4"/>
      <c r="H80" s="4"/>
      <c r="I80" s="4">
        <v>8621389</v>
      </c>
      <c r="J80" s="4"/>
      <c r="K80" s="4">
        <v>4768303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1"/>
      <c r="B81" s="11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1"/>
      <c r="B82" s="11"/>
      <c r="C82" s="4">
        <f>(1366551+383850)-1527861</f>
        <v>222540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x14ac:dyDescent="0.25">
      <c r="A83" s="1"/>
      <c r="B83" s="11"/>
      <c r="C83" s="4">
        <f>C80</f>
        <v>383850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x14ac:dyDescent="0.25">
      <c r="A84" s="1"/>
      <c r="B84" s="11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x14ac:dyDescent="0.25">
      <c r="A85" s="1"/>
      <c r="B85" s="11"/>
      <c r="C85" s="7">
        <f>C82/C83</f>
        <v>0.57975771785853847</v>
      </c>
      <c r="D85" s="4"/>
      <c r="E85" s="4"/>
      <c r="F85" s="8">
        <f>F79/F80</f>
        <v>0.669379235544315</v>
      </c>
      <c r="G85" s="4"/>
      <c r="H85" s="4"/>
      <c r="I85" s="7">
        <f>I79/I80</f>
        <v>4.4522988117111986E-2</v>
      </c>
      <c r="J85" s="4"/>
      <c r="K85" s="8">
        <f>K79/K80</f>
        <v>1.808062323220651</v>
      </c>
      <c r="M85" s="18">
        <f>C89*F89*I85*K85</f>
        <v>5.6474507699207331E-2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x14ac:dyDescent="0.25">
      <c r="A86" s="1"/>
      <c r="B86" s="11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x14ac:dyDescent="0.25">
      <c r="A87" s="1"/>
      <c r="B87" s="11"/>
      <c r="C87" s="9" t="s">
        <v>48</v>
      </c>
      <c r="D87" s="9"/>
      <c r="E87" s="9"/>
      <c r="F87" s="9" t="s">
        <v>62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x14ac:dyDescent="0.25">
      <c r="A88" s="1"/>
      <c r="B88" s="11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x14ac:dyDescent="0.25">
      <c r="A89" s="1"/>
      <c r="B89" s="11"/>
      <c r="C89" s="7">
        <f>1-C85</f>
        <v>0.42024228214146153</v>
      </c>
      <c r="D89" s="4"/>
      <c r="E89" s="4"/>
      <c r="F89" s="8">
        <f>1+F85</f>
        <v>1.6693792355443149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x14ac:dyDescent="0.25">
      <c r="A90" s="1"/>
      <c r="B90" s="11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x14ac:dyDescent="0.25">
      <c r="A91" s="1"/>
      <c r="B91" s="11" t="s">
        <v>8</v>
      </c>
      <c r="C91" s="44">
        <f>(K79-K43)/K43</f>
        <v>0.2399900241471444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x14ac:dyDescent="0.25">
      <c r="A92" s="1"/>
      <c r="B92" s="11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x14ac:dyDescent="0.25">
      <c r="A93" s="1"/>
      <c r="B93" s="11" t="s">
        <v>7</v>
      </c>
      <c r="C93" s="18">
        <f>C91-M85</f>
        <v>0.18351551644793707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x14ac:dyDescent="0.25">
      <c r="A94" s="1"/>
      <c r="B94" s="11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x14ac:dyDescent="0.25">
      <c r="A95" s="1"/>
      <c r="B95" s="11" t="s">
        <v>76</v>
      </c>
      <c r="C95" s="4" t="s">
        <v>82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x14ac:dyDescent="0.25">
      <c r="A96" s="1"/>
      <c r="B96" s="4"/>
      <c r="C96" s="4" t="s">
        <v>77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x14ac:dyDescent="0.25">
      <c r="B97" s="4"/>
      <c r="C97" s="4">
        <v>2880851</v>
      </c>
      <c r="D97" s="4">
        <v>1437610</v>
      </c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x14ac:dyDescent="0.25">
      <c r="B98" s="4"/>
      <c r="C98" s="8">
        <f>C97/D97</f>
        <v>2.0039169176619529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26" x14ac:dyDescent="0.25">
      <c r="B100" s="11" t="s">
        <v>80</v>
      </c>
      <c r="C100" s="4" t="s">
        <v>85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26" x14ac:dyDescent="0.25">
      <c r="B101" s="4"/>
      <c r="C101" s="4" t="s">
        <v>83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26" x14ac:dyDescent="0.25">
      <c r="B102" s="4"/>
      <c r="C102" s="4">
        <f>I79</f>
        <v>383850</v>
      </c>
      <c r="D102" s="4">
        <f>I80</f>
        <v>8621389</v>
      </c>
      <c r="E102" s="4"/>
      <c r="F102" s="4"/>
      <c r="G102" s="4"/>
      <c r="H102" s="4"/>
      <c r="I102" s="4"/>
      <c r="J102" s="4"/>
      <c r="K102" s="4"/>
      <c r="L102" s="4"/>
      <c r="M102" s="4"/>
    </row>
    <row r="103" spans="1:26" x14ac:dyDescent="0.25">
      <c r="B103" s="4"/>
      <c r="C103" s="7">
        <f>C102/D102</f>
        <v>4.4522988117111986E-2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26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26" x14ac:dyDescent="0.25">
      <c r="B105" s="11" t="s">
        <v>81</v>
      </c>
      <c r="C105" s="4" t="s">
        <v>84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26" x14ac:dyDescent="0.25">
      <c r="B106" s="4"/>
      <c r="C106" s="4" t="s">
        <v>86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26" x14ac:dyDescent="0.25">
      <c r="B107" s="4"/>
      <c r="C107" s="4">
        <f>F79</f>
        <v>1911970</v>
      </c>
      <c r="D107" s="4">
        <f>F80</f>
        <v>2856333</v>
      </c>
      <c r="E107" s="4"/>
      <c r="F107" s="4"/>
      <c r="G107" s="4"/>
      <c r="H107" s="4"/>
      <c r="I107" s="4"/>
      <c r="J107" s="4"/>
      <c r="K107" s="4"/>
      <c r="L107" s="4"/>
      <c r="M107" s="4"/>
    </row>
    <row r="108" spans="1:26" x14ac:dyDescent="0.25">
      <c r="B108" s="11"/>
      <c r="C108" s="8">
        <f>C107/D107</f>
        <v>0.669379235544315</v>
      </c>
    </row>
    <row r="109" spans="1:26" ht="15.75" thickBot="1" x14ac:dyDescent="0.3"/>
    <row r="110" spans="1:26" ht="15.75" thickBot="1" x14ac:dyDescent="0.3">
      <c r="A110" s="1"/>
      <c r="B110" s="2">
        <v>2012</v>
      </c>
      <c r="C110" s="24" t="s">
        <v>216</v>
      </c>
      <c r="D110" s="24"/>
      <c r="E110" s="24"/>
      <c r="F110" s="4">
        <v>2289932</v>
      </c>
      <c r="G110" s="4"/>
      <c r="H110" s="4"/>
      <c r="I110" s="4">
        <f>C111</f>
        <v>266767</v>
      </c>
      <c r="J110" s="4"/>
      <c r="K110" s="4">
        <f>I111</f>
        <v>7855142</v>
      </c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x14ac:dyDescent="0.25">
      <c r="A111" s="1"/>
      <c r="B111" s="11" t="s">
        <v>6</v>
      </c>
      <c r="C111" s="4">
        <v>266767</v>
      </c>
      <c r="D111" s="4"/>
      <c r="E111" s="4"/>
      <c r="F111" s="4">
        <v>2906359</v>
      </c>
      <c r="G111" s="4"/>
      <c r="H111" s="4"/>
      <c r="I111" s="4">
        <v>7855142</v>
      </c>
      <c r="J111" s="4"/>
      <c r="K111" s="4">
        <v>5196291</v>
      </c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x14ac:dyDescent="0.25">
      <c r="A112" s="1"/>
      <c r="B112" s="11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x14ac:dyDescent="0.25">
      <c r="A113" s="1"/>
      <c r="B113" s="11"/>
      <c r="C113" s="4">
        <f>(1527861+266767)-1547382</f>
        <v>247246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x14ac:dyDescent="0.25">
      <c r="A114" s="1"/>
      <c r="B114" s="11"/>
      <c r="C114" s="4">
        <f>C111</f>
        <v>266767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x14ac:dyDescent="0.25">
      <c r="A115" s="1"/>
      <c r="B115" s="11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x14ac:dyDescent="0.25">
      <c r="A116" s="1"/>
      <c r="B116" s="11"/>
      <c r="C116" s="7">
        <f>C113/C114</f>
        <v>0.92682378255181486</v>
      </c>
      <c r="D116" s="4"/>
      <c r="E116" s="4"/>
      <c r="F116" s="8">
        <f>F110/F111</f>
        <v>0.78790404076027776</v>
      </c>
      <c r="G116" s="4"/>
      <c r="H116" s="4"/>
      <c r="I116" s="7">
        <f>I110/I111</f>
        <v>3.3960811911484222E-2</v>
      </c>
      <c r="J116" s="4"/>
      <c r="K116" s="8">
        <f>K110/K111</f>
        <v>1.5116824673598919</v>
      </c>
      <c r="M116" s="18">
        <f>C120*F120*I116*K116</f>
        <v>6.7166513152711032E-3</v>
      </c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x14ac:dyDescent="0.25">
      <c r="A117" s="1"/>
      <c r="B117" s="11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x14ac:dyDescent="0.25">
      <c r="A118" s="1"/>
      <c r="B118" s="11"/>
      <c r="C118" s="9" t="s">
        <v>63</v>
      </c>
      <c r="D118" s="9"/>
      <c r="E118" s="9"/>
      <c r="F118" s="9" t="s">
        <v>27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x14ac:dyDescent="0.25">
      <c r="A119" s="1"/>
      <c r="B119" s="11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x14ac:dyDescent="0.25">
      <c r="A120" s="1"/>
      <c r="B120" s="11"/>
      <c r="C120" s="7">
        <f>1-C116</f>
        <v>7.3176217448185144E-2</v>
      </c>
      <c r="D120" s="4"/>
      <c r="E120" s="4"/>
      <c r="F120" s="8">
        <f>1+F116</f>
        <v>1.7879040407602778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x14ac:dyDescent="0.25">
      <c r="A121" s="1"/>
      <c r="B121" s="11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x14ac:dyDescent="0.25">
      <c r="A122" s="1"/>
      <c r="B122" s="11" t="s">
        <v>8</v>
      </c>
      <c r="C122" s="44">
        <f>(K110-I80)/I80</f>
        <v>-8.8877441906402788E-2</v>
      </c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x14ac:dyDescent="0.25">
      <c r="A123" s="1"/>
      <c r="B123" s="11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x14ac:dyDescent="0.25">
      <c r="A124" s="1"/>
      <c r="B124" s="11" t="s">
        <v>7</v>
      </c>
      <c r="C124" s="18">
        <f>C122-M116</f>
        <v>-9.5594093221673893E-2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x14ac:dyDescent="0.25">
      <c r="A125" s="1"/>
      <c r="B125" s="11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x14ac:dyDescent="0.25">
      <c r="A126" s="1"/>
      <c r="B126" s="11" t="s">
        <v>76</v>
      </c>
      <c r="C126" s="4" t="s">
        <v>82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x14ac:dyDescent="0.25">
      <c r="A127" s="1"/>
      <c r="B127" s="4"/>
      <c r="C127" s="4" t="s">
        <v>77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x14ac:dyDescent="0.25">
      <c r="B128" s="4"/>
      <c r="C128" s="4">
        <v>3054901</v>
      </c>
      <c r="D128" s="4">
        <v>1683048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x14ac:dyDescent="0.25">
      <c r="B129" s="4"/>
      <c r="C129" s="8">
        <f>C128/D128</f>
        <v>1.8151003417609004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x14ac:dyDescent="0.25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26" x14ac:dyDescent="0.25">
      <c r="B131" s="11" t="s">
        <v>80</v>
      </c>
      <c r="C131" s="4" t="s">
        <v>85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26" x14ac:dyDescent="0.25">
      <c r="B132" s="4"/>
      <c r="C132" s="4" t="s">
        <v>83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26" x14ac:dyDescent="0.25">
      <c r="B133" s="4"/>
      <c r="C133" s="4">
        <f>I110</f>
        <v>266767</v>
      </c>
      <c r="D133" s="4">
        <f>I111</f>
        <v>7855142</v>
      </c>
      <c r="E133" s="4"/>
      <c r="F133" s="4"/>
      <c r="G133" s="4"/>
      <c r="H133" s="4"/>
      <c r="I133" s="4"/>
      <c r="J133" s="4"/>
      <c r="K133" s="4"/>
      <c r="L133" s="4"/>
      <c r="M133" s="4"/>
    </row>
    <row r="134" spans="1:26" x14ac:dyDescent="0.25">
      <c r="B134" s="4"/>
      <c r="C134" s="7">
        <f>C133/D133</f>
        <v>3.3960811911484222E-2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26" x14ac:dyDescent="0.25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26" x14ac:dyDescent="0.25">
      <c r="B136" s="11" t="s">
        <v>81</v>
      </c>
      <c r="C136" s="4" t="s">
        <v>84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26" x14ac:dyDescent="0.25">
      <c r="B137" s="4"/>
      <c r="C137" s="4" t="s">
        <v>86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26" x14ac:dyDescent="0.25">
      <c r="B138" s="4"/>
      <c r="C138" s="4">
        <f>F110</f>
        <v>2289932</v>
      </c>
      <c r="D138" s="4">
        <f>F111</f>
        <v>2906359</v>
      </c>
      <c r="E138" s="4"/>
      <c r="F138" s="4"/>
      <c r="G138" s="4"/>
      <c r="H138" s="4"/>
      <c r="I138" s="4"/>
      <c r="J138" s="4"/>
      <c r="K138" s="4"/>
      <c r="L138" s="4"/>
      <c r="M138" s="4"/>
    </row>
    <row r="139" spans="1:26" x14ac:dyDescent="0.25">
      <c r="B139" s="11"/>
      <c r="C139" s="8">
        <f>C138/D138</f>
        <v>0.78790404076027776</v>
      </c>
    </row>
    <row r="141" spans="1:26" ht="15.75" thickBot="1" x14ac:dyDescent="0.3">
      <c r="A141" s="1"/>
      <c r="B141" s="1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thickBot="1" x14ac:dyDescent="0.3">
      <c r="A142" s="1"/>
      <c r="B142" s="2">
        <v>2013</v>
      </c>
      <c r="C142" s="24" t="s">
        <v>218</v>
      </c>
      <c r="D142" s="24"/>
      <c r="E142" s="24"/>
      <c r="F142" s="4">
        <v>10223292</v>
      </c>
      <c r="G142" s="4"/>
      <c r="H142" s="4"/>
      <c r="I142" s="4">
        <f>C143</f>
        <v>-8922</v>
      </c>
      <c r="J142" s="4"/>
      <c r="K142" s="4">
        <f>I143</f>
        <v>10108812</v>
      </c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9.5" customHeight="1" x14ac:dyDescent="0.25">
      <c r="A143" s="1"/>
      <c r="B143" s="11" t="s">
        <v>6</v>
      </c>
      <c r="C143" s="4">
        <v>-8922</v>
      </c>
      <c r="D143" s="4"/>
      <c r="E143" s="4"/>
      <c r="F143" s="4">
        <v>7129168</v>
      </c>
      <c r="G143" s="4"/>
      <c r="H143" s="4"/>
      <c r="I143" s="4">
        <v>10108812</v>
      </c>
      <c r="J143" s="4"/>
      <c r="K143" s="4">
        <v>17352460</v>
      </c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x14ac:dyDescent="0.25">
      <c r="A144" s="1"/>
      <c r="B144" s="11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x14ac:dyDescent="0.25">
      <c r="A145" s="1"/>
      <c r="B145" s="11"/>
      <c r="C145" s="4">
        <f>(1547382-8922)-1479480</f>
        <v>58980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x14ac:dyDescent="0.25">
      <c r="A146" s="1"/>
      <c r="B146" s="11"/>
      <c r="C146" s="4">
        <v>-8922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x14ac:dyDescent="0.25">
      <c r="A147" s="1"/>
      <c r="B147" s="11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x14ac:dyDescent="0.25">
      <c r="A148" s="1"/>
      <c r="B148" s="11"/>
      <c r="C148" s="7">
        <f>C145/C146</f>
        <v>-6.610625420309348</v>
      </c>
      <c r="D148" s="4"/>
      <c r="E148" s="4"/>
      <c r="F148" s="8">
        <f>F142/F143</f>
        <v>1.4340091298171118</v>
      </c>
      <c r="G148" s="4"/>
      <c r="H148" s="4"/>
      <c r="I148" s="7">
        <f>I142/I143</f>
        <v>-8.8259629321427678E-4</v>
      </c>
      <c r="J148" s="4"/>
      <c r="K148" s="8">
        <f>K142/K143</f>
        <v>0.58255786211292226</v>
      </c>
      <c r="M148" s="18">
        <f>C152*F152*I148*K148</f>
        <v>-9.5245335781117789E-3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x14ac:dyDescent="0.25">
      <c r="A149" s="1"/>
      <c r="B149" s="11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x14ac:dyDescent="0.25">
      <c r="A150" s="1"/>
      <c r="B150" s="11"/>
      <c r="C150" s="9" t="s">
        <v>217</v>
      </c>
      <c r="D150" s="9"/>
      <c r="E150" s="9"/>
      <c r="F150" s="9" t="s">
        <v>64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x14ac:dyDescent="0.25">
      <c r="A151" s="1"/>
      <c r="B151" s="11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x14ac:dyDescent="0.25">
      <c r="A152" s="1"/>
      <c r="B152" s="11"/>
      <c r="C152" s="7">
        <f>1-C148</f>
        <v>7.610625420309348</v>
      </c>
      <c r="D152" s="4"/>
      <c r="E152" s="4"/>
      <c r="F152" s="8">
        <f>1+F148</f>
        <v>2.4340091298171118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x14ac:dyDescent="0.25">
      <c r="A153" s="1"/>
      <c r="B153" s="11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x14ac:dyDescent="0.25">
      <c r="A154" s="1"/>
      <c r="B154" s="11" t="s">
        <v>8</v>
      </c>
      <c r="C154" s="44">
        <f>(I143-I111)/I111</f>
        <v>0.28690378862660915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x14ac:dyDescent="0.25">
      <c r="A155" s="1"/>
      <c r="B155" s="11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x14ac:dyDescent="0.25">
      <c r="A156" s="1"/>
      <c r="B156" s="11" t="s">
        <v>7</v>
      </c>
      <c r="C156" s="18">
        <f>C154-M148</f>
        <v>0.29642832220472093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x14ac:dyDescent="0.25">
      <c r="A157" s="1"/>
      <c r="B157" s="11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x14ac:dyDescent="0.25">
      <c r="A158" s="1"/>
      <c r="B158" s="11" t="s">
        <v>76</v>
      </c>
      <c r="C158" s="4" t="s">
        <v>82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x14ac:dyDescent="0.25">
      <c r="A159" s="1"/>
      <c r="B159" s="4"/>
      <c r="C159" s="4" t="s">
        <v>77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x14ac:dyDescent="0.25">
      <c r="B160" s="4"/>
      <c r="C160" s="4">
        <v>7794854</v>
      </c>
      <c r="D160" s="4">
        <v>3118982</v>
      </c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x14ac:dyDescent="0.25">
      <c r="B161" s="4"/>
      <c r="C161" s="8">
        <f>C160/D160</f>
        <v>2.4991660740587793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x14ac:dyDescent="0.25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26" x14ac:dyDescent="0.25">
      <c r="B163" s="11" t="s">
        <v>80</v>
      </c>
      <c r="C163" s="4" t="s">
        <v>85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26" x14ac:dyDescent="0.25">
      <c r="B164" s="4"/>
      <c r="C164" s="4" t="s">
        <v>83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26" x14ac:dyDescent="0.25">
      <c r="B165" s="4"/>
      <c r="C165" s="4">
        <f>I142</f>
        <v>-8922</v>
      </c>
      <c r="D165" s="4">
        <f>I143</f>
        <v>10108812</v>
      </c>
      <c r="E165" s="4"/>
      <c r="F165" s="4"/>
      <c r="G165" s="4"/>
      <c r="H165" s="4"/>
      <c r="I165" s="4"/>
      <c r="J165" s="4"/>
      <c r="K165" s="4"/>
      <c r="L165" s="4"/>
      <c r="M165" s="4"/>
    </row>
    <row r="166" spans="1:26" x14ac:dyDescent="0.25">
      <c r="B166" s="4"/>
      <c r="C166" s="7">
        <f>C165/D165</f>
        <v>-8.8259629321427678E-4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26" x14ac:dyDescent="0.25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26" x14ac:dyDescent="0.25">
      <c r="B168" s="11" t="s">
        <v>81</v>
      </c>
      <c r="C168" s="4" t="s">
        <v>84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26" x14ac:dyDescent="0.25">
      <c r="B169" s="4"/>
      <c r="C169" s="4" t="s">
        <v>86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26" x14ac:dyDescent="0.25">
      <c r="B170" s="4"/>
      <c r="C170" s="4">
        <f>F142</f>
        <v>10223292</v>
      </c>
      <c r="D170" s="4">
        <f>F143</f>
        <v>7129168</v>
      </c>
      <c r="E170" s="4"/>
      <c r="F170" s="4"/>
      <c r="G170" s="4"/>
      <c r="H170" s="4"/>
      <c r="I170" s="4"/>
      <c r="J170" s="4"/>
      <c r="K170" s="4"/>
      <c r="L170" s="4"/>
      <c r="M170" s="4"/>
    </row>
    <row r="171" spans="1:26" x14ac:dyDescent="0.25">
      <c r="B171" s="11"/>
      <c r="C171" s="8">
        <f>C170/D170</f>
        <v>1.4340091298171118</v>
      </c>
    </row>
    <row r="173" spans="1:26" ht="15.75" thickBot="1" x14ac:dyDescent="0.3">
      <c r="A173" s="1"/>
      <c r="B173" s="1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thickBot="1" x14ac:dyDescent="0.3">
      <c r="A174" s="1"/>
      <c r="B174" s="2">
        <v>2014</v>
      </c>
      <c r="C174" s="24" t="s">
        <v>219</v>
      </c>
      <c r="D174" s="24"/>
      <c r="E174" s="24"/>
      <c r="F174" s="4">
        <v>10474474</v>
      </c>
      <c r="G174" s="4"/>
      <c r="H174" s="4"/>
      <c r="I174" s="4">
        <f>C175</f>
        <v>-306737</v>
      </c>
      <c r="J174" s="4"/>
      <c r="K174" s="4">
        <f>I175</f>
        <v>20204431</v>
      </c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x14ac:dyDescent="0.25">
      <c r="A175" s="1"/>
      <c r="B175" s="11" t="s">
        <v>6</v>
      </c>
      <c r="C175" s="4">
        <v>-306737</v>
      </c>
      <c r="D175" s="4"/>
      <c r="E175" s="4"/>
      <c r="F175" s="4">
        <v>9436286</v>
      </c>
      <c r="G175" s="4"/>
      <c r="H175" s="4"/>
      <c r="I175" s="4">
        <v>20204431</v>
      </c>
      <c r="J175" s="4"/>
      <c r="K175" s="4">
        <v>19910760</v>
      </c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x14ac:dyDescent="0.25">
      <c r="A176" s="1"/>
      <c r="B176" s="11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x14ac:dyDescent="0.25">
      <c r="A177" s="1"/>
      <c r="B177" s="11"/>
      <c r="C177" s="4">
        <f>(1479480-306737)-1005921</f>
        <v>166822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x14ac:dyDescent="0.25">
      <c r="A178" s="1"/>
      <c r="B178" s="11"/>
      <c r="C178" s="4">
        <f>C175</f>
        <v>-306737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x14ac:dyDescent="0.25">
      <c r="A179" s="1"/>
      <c r="B179" s="11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x14ac:dyDescent="0.25">
      <c r="A180" s="1"/>
      <c r="B180" s="11"/>
      <c r="C180" s="7">
        <f>C177/C178</f>
        <v>-0.54386004948864985</v>
      </c>
      <c r="D180" s="4"/>
      <c r="E180" s="4"/>
      <c r="F180" s="8">
        <f>F174/F175</f>
        <v>1.1100208281097033</v>
      </c>
      <c r="G180" s="4"/>
      <c r="H180" s="4"/>
      <c r="I180" s="7">
        <f>I174/I175</f>
        <v>-1.5181669803024891E-2</v>
      </c>
      <c r="J180" s="4"/>
      <c r="K180" s="8">
        <f>K174/K175</f>
        <v>1.0147493616516898</v>
      </c>
      <c r="M180" s="18">
        <f>C184*F184*I180*K180</f>
        <v>-5.0184892657980054E-2</v>
      </c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x14ac:dyDescent="0.25">
      <c r="A181" s="1"/>
      <c r="B181" s="11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x14ac:dyDescent="0.25">
      <c r="A182" s="1"/>
      <c r="B182" s="11"/>
      <c r="C182" s="9" t="s">
        <v>160</v>
      </c>
      <c r="D182" s="9"/>
      <c r="E182" s="9"/>
      <c r="F182" s="9" t="s">
        <v>46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x14ac:dyDescent="0.25">
      <c r="A183" s="1"/>
      <c r="B183" s="11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x14ac:dyDescent="0.25">
      <c r="A184" s="1"/>
      <c r="B184" s="11"/>
      <c r="C184" s="7">
        <f>1-C180</f>
        <v>1.5438600494886499</v>
      </c>
      <c r="D184" s="4"/>
      <c r="E184" s="4"/>
      <c r="F184" s="8">
        <f>1+F180</f>
        <v>2.110020828109703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x14ac:dyDescent="0.25">
      <c r="A185" s="1"/>
      <c r="B185" s="11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x14ac:dyDescent="0.25">
      <c r="A186" s="1"/>
      <c r="B186" s="11" t="s">
        <v>8</v>
      </c>
      <c r="C186" s="44">
        <f>(I175-I143)/I143</f>
        <v>0.99869490104277336</v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x14ac:dyDescent="0.25">
      <c r="A187" s="1"/>
      <c r="B187" s="11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x14ac:dyDescent="0.25">
      <c r="A188" s="1"/>
      <c r="B188" s="11" t="s">
        <v>7</v>
      </c>
      <c r="C188" s="18">
        <f>C186-M180</f>
        <v>1.0488797937007535</v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x14ac:dyDescent="0.25">
      <c r="A189" s="1"/>
      <c r="B189" s="11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x14ac:dyDescent="0.25">
      <c r="A190" s="1"/>
      <c r="B190" s="11" t="s">
        <v>76</v>
      </c>
      <c r="C190" s="4" t="s">
        <v>82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x14ac:dyDescent="0.25">
      <c r="A191" s="1"/>
      <c r="B191" s="4"/>
      <c r="C191" s="4" t="s">
        <v>77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x14ac:dyDescent="0.25">
      <c r="B192" s="4"/>
      <c r="C192" s="4">
        <v>7788962</v>
      </c>
      <c r="D192" s="4">
        <v>8478059</v>
      </c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x14ac:dyDescent="0.25">
      <c r="B193" s="4"/>
      <c r="C193" s="8">
        <f>C192/D192</f>
        <v>0.91871995700902764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x14ac:dyDescent="0.25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26" x14ac:dyDescent="0.25">
      <c r="B195" s="11" t="s">
        <v>80</v>
      </c>
      <c r="C195" s="4" t="s">
        <v>85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26" x14ac:dyDescent="0.25">
      <c r="B196" s="4"/>
      <c r="C196" s="4" t="s">
        <v>83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26" x14ac:dyDescent="0.25">
      <c r="B197" s="4"/>
      <c r="C197" s="4">
        <f>I174</f>
        <v>-306737</v>
      </c>
      <c r="D197" s="4">
        <f>I175</f>
        <v>20204431</v>
      </c>
      <c r="E197" s="4"/>
      <c r="F197" s="4"/>
      <c r="G197" s="4"/>
      <c r="H197" s="4"/>
      <c r="I197" s="4"/>
      <c r="J197" s="4"/>
      <c r="K197" s="4"/>
      <c r="L197" s="4"/>
      <c r="M197" s="4"/>
    </row>
    <row r="198" spans="1:26" x14ac:dyDescent="0.25">
      <c r="B198" s="4"/>
      <c r="C198" s="7">
        <f>C197/D197</f>
        <v>-1.5181669803024891E-2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26" x14ac:dyDescent="0.25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26" x14ac:dyDescent="0.25">
      <c r="B200" s="11" t="s">
        <v>81</v>
      </c>
      <c r="C200" s="4" t="s">
        <v>84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26" x14ac:dyDescent="0.25">
      <c r="B201" s="4"/>
      <c r="C201" s="4" t="s">
        <v>86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26" x14ac:dyDescent="0.25">
      <c r="B202" s="4"/>
      <c r="C202" s="4">
        <f>F174</f>
        <v>10474474</v>
      </c>
      <c r="D202" s="4">
        <f>F175</f>
        <v>9436286</v>
      </c>
      <c r="E202" s="4"/>
      <c r="F202" s="4"/>
      <c r="G202" s="4"/>
      <c r="H202" s="4"/>
      <c r="I202" s="4"/>
      <c r="J202" s="4"/>
      <c r="K202" s="4"/>
      <c r="L202" s="4"/>
      <c r="M202" s="4"/>
    </row>
    <row r="203" spans="1:26" x14ac:dyDescent="0.25">
      <c r="B203" s="11"/>
      <c r="C203" s="8">
        <f>C202/D202</f>
        <v>1.1100208281097033</v>
      </c>
    </row>
    <row r="205" spans="1:26" ht="15.75" thickBot="1" x14ac:dyDescent="0.3">
      <c r="A205" s="1"/>
      <c r="B205" s="1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thickBot="1" x14ac:dyDescent="0.3">
      <c r="A206" s="1"/>
      <c r="B206" s="2">
        <v>2015</v>
      </c>
      <c r="C206" s="24" t="s">
        <v>220</v>
      </c>
      <c r="D206" s="24"/>
      <c r="E206" s="24"/>
      <c r="F206" s="4">
        <v>9579696</v>
      </c>
      <c r="G206" s="4"/>
      <c r="H206" s="4"/>
      <c r="I206" s="4">
        <f>C207</f>
        <v>893862</v>
      </c>
      <c r="J206" s="4"/>
      <c r="K206" s="4">
        <f>I207</f>
        <v>23726524</v>
      </c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x14ac:dyDescent="0.25">
      <c r="A207" s="1"/>
      <c r="B207" s="11" t="s">
        <v>6</v>
      </c>
      <c r="C207" s="4">
        <v>893862</v>
      </c>
      <c r="D207" s="4"/>
      <c r="E207" s="4"/>
      <c r="F207" s="4">
        <v>10113499</v>
      </c>
      <c r="G207" s="4"/>
      <c r="H207" s="4"/>
      <c r="I207" s="4">
        <v>23726524</v>
      </c>
      <c r="J207" s="4"/>
      <c r="K207" s="4">
        <v>19693195</v>
      </c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x14ac:dyDescent="0.25">
      <c r="A208" s="1"/>
      <c r="B208" s="11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x14ac:dyDescent="0.25">
      <c r="A209" s="1"/>
      <c r="B209" s="11"/>
      <c r="C209" s="4">
        <f>(1005921+893862)-1545571</f>
        <v>354212</v>
      </c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x14ac:dyDescent="0.25">
      <c r="A210" s="1"/>
      <c r="B210" s="11"/>
      <c r="C210" s="4">
        <f>C207</f>
        <v>893862</v>
      </c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x14ac:dyDescent="0.25">
      <c r="A211" s="1"/>
      <c r="B211" s="11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x14ac:dyDescent="0.25">
      <c r="A212" s="1"/>
      <c r="B212" s="11"/>
      <c r="C212" s="7">
        <f>C209/C210</f>
        <v>0.39627146024777876</v>
      </c>
      <c r="D212" s="4"/>
      <c r="E212" s="4"/>
      <c r="F212" s="8">
        <f>F206/F207</f>
        <v>0.94721876177572173</v>
      </c>
      <c r="G212" s="4"/>
      <c r="H212" s="4"/>
      <c r="I212" s="7">
        <f>I206/I207</f>
        <v>3.7673533636869858E-2</v>
      </c>
      <c r="J212" s="4"/>
      <c r="K212" s="8">
        <f>K206/K207</f>
        <v>1.2048082599090701</v>
      </c>
      <c r="M212" s="18">
        <f>C216*F216*I212*K212</f>
        <v>5.3359376413642794E-2</v>
      </c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x14ac:dyDescent="0.25">
      <c r="A213" s="1"/>
      <c r="B213" s="11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x14ac:dyDescent="0.25">
      <c r="A214" s="1"/>
      <c r="B214" s="11"/>
      <c r="C214" s="9" t="s">
        <v>185</v>
      </c>
      <c r="D214" s="9"/>
      <c r="E214" s="9"/>
      <c r="F214" s="9" t="s">
        <v>65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x14ac:dyDescent="0.25">
      <c r="A215" s="1"/>
      <c r="B215" s="11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x14ac:dyDescent="0.25">
      <c r="A216" s="1"/>
      <c r="B216" s="11"/>
      <c r="C216" s="7">
        <f>1-C212</f>
        <v>0.60372853975222118</v>
      </c>
      <c r="D216" s="4"/>
      <c r="E216" s="4"/>
      <c r="F216" s="8">
        <f>1+F212</f>
        <v>1.9472187617757217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x14ac:dyDescent="0.25">
      <c r="A217" s="1"/>
      <c r="B217" s="11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x14ac:dyDescent="0.25">
      <c r="A218" s="1"/>
      <c r="B218" s="11" t="s">
        <v>8</v>
      </c>
      <c r="C218" s="44">
        <f>(I207-I175)/I175</f>
        <v>0.17432280077573084</v>
      </c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x14ac:dyDescent="0.25">
      <c r="A219" s="1"/>
      <c r="B219" s="11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x14ac:dyDescent="0.25">
      <c r="A220" s="1"/>
      <c r="B220" s="11" t="s">
        <v>7</v>
      </c>
      <c r="C220" s="18">
        <f>C218-M212</f>
        <v>0.12096342436208804</v>
      </c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x14ac:dyDescent="0.25">
      <c r="A221" s="1"/>
      <c r="B221" s="11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x14ac:dyDescent="0.25">
      <c r="A222" s="1"/>
      <c r="B222" s="11" t="s">
        <v>76</v>
      </c>
      <c r="C222" s="4" t="s">
        <v>82</v>
      </c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x14ac:dyDescent="0.25">
      <c r="A223" s="1"/>
      <c r="B223" s="4"/>
      <c r="C223" s="4" t="s">
        <v>77</v>
      </c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x14ac:dyDescent="0.25">
      <c r="B224" s="4"/>
      <c r="C224" s="4">
        <v>7441885</v>
      </c>
      <c r="D224" s="4">
        <v>4411420</v>
      </c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x14ac:dyDescent="0.25">
      <c r="B225" s="4"/>
      <c r="C225" s="8">
        <f>C224/D224</f>
        <v>1.6869590744023466</v>
      </c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x14ac:dyDescent="0.25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26" x14ac:dyDescent="0.25">
      <c r="B227" s="11" t="s">
        <v>80</v>
      </c>
      <c r="C227" s="4" t="s">
        <v>85</v>
      </c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26" x14ac:dyDescent="0.25">
      <c r="B228" s="4"/>
      <c r="C228" s="4" t="s">
        <v>83</v>
      </c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26" x14ac:dyDescent="0.25">
      <c r="B229" s="4"/>
      <c r="C229" s="4">
        <f>I206</f>
        <v>893862</v>
      </c>
      <c r="D229" s="4">
        <f>I207</f>
        <v>23726524</v>
      </c>
      <c r="E229" s="4"/>
      <c r="F229" s="4"/>
      <c r="G229" s="4"/>
      <c r="H229" s="4"/>
      <c r="I229" s="4"/>
      <c r="J229" s="4"/>
      <c r="K229" s="4"/>
      <c r="L229" s="4"/>
      <c r="M229" s="4"/>
    </row>
    <row r="230" spans="1:26" x14ac:dyDescent="0.25">
      <c r="B230" s="4"/>
      <c r="C230" s="7">
        <f>C229/D229</f>
        <v>3.7673533636869858E-2</v>
      </c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26" x14ac:dyDescent="0.25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26" x14ac:dyDescent="0.25">
      <c r="B232" s="11" t="s">
        <v>81</v>
      </c>
      <c r="C232" s="4" t="s">
        <v>84</v>
      </c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26" x14ac:dyDescent="0.25">
      <c r="B233" s="4"/>
      <c r="C233" s="4" t="s">
        <v>86</v>
      </c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26" x14ac:dyDescent="0.25">
      <c r="B234" s="4"/>
      <c r="C234" s="4">
        <f>F206</f>
        <v>9579696</v>
      </c>
      <c r="D234" s="4">
        <f>F207</f>
        <v>10113499</v>
      </c>
      <c r="E234" s="4"/>
      <c r="F234" s="4"/>
      <c r="G234" s="4"/>
      <c r="H234" s="4"/>
      <c r="I234" s="4"/>
      <c r="J234" s="4"/>
      <c r="K234" s="4"/>
      <c r="L234" s="4"/>
      <c r="M234" s="4"/>
    </row>
    <row r="235" spans="1:26" x14ac:dyDescent="0.25">
      <c r="B235" s="11"/>
      <c r="C235" s="8">
        <f>C234/D234</f>
        <v>0.94721876177572173</v>
      </c>
    </row>
    <row r="237" spans="1:26" ht="15.75" thickBot="1" x14ac:dyDescent="0.3">
      <c r="A237" s="1"/>
      <c r="B237" s="1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thickBot="1" x14ac:dyDescent="0.3">
      <c r="A238" s="1"/>
      <c r="B238" s="2">
        <v>2016</v>
      </c>
      <c r="C238" s="24" t="s">
        <v>222</v>
      </c>
      <c r="D238" s="24"/>
      <c r="E238" s="24"/>
      <c r="F238" s="4">
        <v>10200614</v>
      </c>
      <c r="G238" s="4"/>
      <c r="H238" s="4"/>
      <c r="I238" s="4">
        <f>C239</f>
        <v>226595</v>
      </c>
      <c r="J238" s="4"/>
      <c r="K238" s="4">
        <f>I239</f>
        <v>25025159</v>
      </c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x14ac:dyDescent="0.25">
      <c r="A239" s="1"/>
      <c r="B239" s="11" t="s">
        <v>6</v>
      </c>
      <c r="C239" s="4">
        <v>226595</v>
      </c>
      <c r="D239" s="4"/>
      <c r="E239" s="4"/>
      <c r="F239" s="4">
        <v>10090210</v>
      </c>
      <c r="G239" s="4"/>
      <c r="H239" s="4"/>
      <c r="I239" s="4">
        <v>25025159</v>
      </c>
      <c r="J239" s="4"/>
      <c r="K239" s="4">
        <v>20290824</v>
      </c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x14ac:dyDescent="0.25">
      <c r="A240" s="1"/>
      <c r="B240" s="11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x14ac:dyDescent="0.25">
      <c r="A241" s="1"/>
      <c r="B241" s="11"/>
      <c r="C241" s="4">
        <f>(1545571+226595)-1432329</f>
        <v>339837</v>
      </c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x14ac:dyDescent="0.25">
      <c r="A242" s="1"/>
      <c r="B242" s="11"/>
      <c r="C242" s="4">
        <f>C239</f>
        <v>226595</v>
      </c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x14ac:dyDescent="0.25">
      <c r="A243" s="1"/>
      <c r="B243" s="11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x14ac:dyDescent="0.25">
      <c r="A244" s="1"/>
      <c r="B244" s="11"/>
      <c r="C244" s="7">
        <f>C241/C242</f>
        <v>1.4997550696175996</v>
      </c>
      <c r="D244" s="4"/>
      <c r="E244" s="4"/>
      <c r="F244" s="8">
        <f>F238/F239</f>
        <v>1.0109416949696786</v>
      </c>
      <c r="G244" s="4"/>
      <c r="H244" s="4"/>
      <c r="I244" s="7">
        <f>I238/I239</f>
        <v>9.054687724461611E-3</v>
      </c>
      <c r="J244" s="4"/>
      <c r="K244" s="8">
        <f>K238/K239</f>
        <v>1.233323939924766</v>
      </c>
      <c r="M244" s="18">
        <f>C248*F248*I244*K244</f>
        <v>-1.1222957698600919E-2</v>
      </c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x14ac:dyDescent="0.25">
      <c r="A245" s="1"/>
      <c r="B245" s="11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x14ac:dyDescent="0.25">
      <c r="A246" s="1"/>
      <c r="B246" s="11"/>
      <c r="C246" s="9" t="s">
        <v>221</v>
      </c>
      <c r="D246" s="9"/>
      <c r="E246" s="9"/>
      <c r="F246" s="9" t="s">
        <v>32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x14ac:dyDescent="0.25">
      <c r="A247" s="1"/>
      <c r="B247" s="11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x14ac:dyDescent="0.25">
      <c r="A248" s="1"/>
      <c r="B248" s="11"/>
      <c r="C248" s="7">
        <f>1-C244</f>
        <v>-0.49975506961759963</v>
      </c>
      <c r="D248" s="4"/>
      <c r="E248" s="4"/>
      <c r="F248" s="8">
        <f>1+F244</f>
        <v>2.0109416949696786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x14ac:dyDescent="0.25">
      <c r="A249" s="1"/>
      <c r="B249" s="11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x14ac:dyDescent="0.25">
      <c r="A250" s="1"/>
      <c r="B250" s="11" t="s">
        <v>8</v>
      </c>
      <c r="C250" s="44">
        <f>(I239-I207)/I207</f>
        <v>5.4733470440086376E-2</v>
      </c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x14ac:dyDescent="0.25">
      <c r="A251" s="1"/>
      <c r="B251" s="11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x14ac:dyDescent="0.25">
      <c r="A252" s="1"/>
      <c r="B252" s="11" t="s">
        <v>7</v>
      </c>
      <c r="C252" s="18">
        <f>C250-M244</f>
        <v>6.5956428138687295E-2</v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x14ac:dyDescent="0.25">
      <c r="A253" s="1"/>
      <c r="B253" s="11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x14ac:dyDescent="0.25">
      <c r="A254" s="1"/>
      <c r="B254" s="11" t="s">
        <v>76</v>
      </c>
      <c r="C254" s="4" t="s">
        <v>82</v>
      </c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x14ac:dyDescent="0.25">
      <c r="A255" s="1"/>
      <c r="B255" s="4"/>
      <c r="C255" s="4" t="s">
        <v>77</v>
      </c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x14ac:dyDescent="0.25">
      <c r="B256" s="4"/>
      <c r="C256" s="4">
        <v>8302728</v>
      </c>
      <c r="D256" s="4">
        <v>5059955</v>
      </c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x14ac:dyDescent="0.25">
      <c r="B257" s="4"/>
      <c r="C257" s="8">
        <f>C256/D256</f>
        <v>1.6408699286851365</v>
      </c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x14ac:dyDescent="0.25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26" x14ac:dyDescent="0.25">
      <c r="B259" s="11" t="s">
        <v>80</v>
      </c>
      <c r="C259" s="4" t="s">
        <v>85</v>
      </c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26" x14ac:dyDescent="0.25">
      <c r="B260" s="4"/>
      <c r="C260" s="4" t="s">
        <v>83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26" x14ac:dyDescent="0.25">
      <c r="B261" s="4"/>
      <c r="C261" s="4">
        <f>I238</f>
        <v>226595</v>
      </c>
      <c r="D261" s="4">
        <f>I239</f>
        <v>25025159</v>
      </c>
      <c r="E261" s="4"/>
      <c r="F261" s="4"/>
      <c r="G261" s="4"/>
      <c r="H261" s="4"/>
      <c r="I261" s="4"/>
      <c r="J261" s="4"/>
      <c r="K261" s="4"/>
      <c r="L261" s="4"/>
      <c r="M261" s="4"/>
    </row>
    <row r="262" spans="1:26" x14ac:dyDescent="0.25">
      <c r="B262" s="4"/>
      <c r="C262" s="7">
        <f>C261/D261</f>
        <v>9.054687724461611E-3</v>
      </c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26" x14ac:dyDescent="0.25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26" x14ac:dyDescent="0.25">
      <c r="B264" s="11" t="s">
        <v>81</v>
      </c>
      <c r="C264" s="4" t="s">
        <v>84</v>
      </c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26" x14ac:dyDescent="0.25">
      <c r="B265" s="4"/>
      <c r="C265" s="4" t="s">
        <v>86</v>
      </c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26" x14ac:dyDescent="0.25">
      <c r="B266" s="4"/>
      <c r="C266" s="4">
        <f>F238</f>
        <v>10200614</v>
      </c>
      <c r="D266" s="4">
        <f>F239</f>
        <v>10090210</v>
      </c>
      <c r="E266" s="4"/>
      <c r="F266" s="4"/>
      <c r="G266" s="4"/>
      <c r="H266" s="4"/>
      <c r="I266" s="4"/>
      <c r="J266" s="4"/>
      <c r="K266" s="4"/>
      <c r="L266" s="4"/>
      <c r="M266" s="4"/>
    </row>
    <row r="267" spans="1:26" x14ac:dyDescent="0.25">
      <c r="B267" s="11"/>
      <c r="C267" s="8">
        <f>C266/D266</f>
        <v>1.0109416949696786</v>
      </c>
    </row>
    <row r="268" spans="1:26" ht="15.75" thickBot="1" x14ac:dyDescent="0.3">
      <c r="A268" s="1"/>
      <c r="B268" s="1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thickBot="1" x14ac:dyDescent="0.3">
      <c r="A269" s="1"/>
      <c r="B269" s="2">
        <v>2017</v>
      </c>
      <c r="C269" s="24" t="s">
        <v>224</v>
      </c>
      <c r="D269" s="24"/>
      <c r="E269" s="24"/>
      <c r="F269" s="4">
        <v>9121561</v>
      </c>
      <c r="G269" s="4"/>
      <c r="H269" s="4"/>
      <c r="I269" s="4">
        <f>C270</f>
        <v>476307</v>
      </c>
      <c r="J269" s="4"/>
      <c r="K269" s="4">
        <f>I270</f>
        <v>24950655</v>
      </c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x14ac:dyDescent="0.25">
      <c r="A270" s="1"/>
      <c r="B270" s="11" t="s">
        <v>6</v>
      </c>
      <c r="C270" s="4">
        <v>476307</v>
      </c>
      <c r="D270" s="4"/>
      <c r="E270" s="4"/>
      <c r="F270" s="4">
        <v>10386753</v>
      </c>
      <c r="G270" s="4"/>
      <c r="H270" s="4"/>
      <c r="I270" s="4">
        <v>24950655</v>
      </c>
      <c r="J270" s="4"/>
      <c r="K270" s="4">
        <v>19508314</v>
      </c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x14ac:dyDescent="0.25">
      <c r="A271" s="1"/>
      <c r="B271" s="11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x14ac:dyDescent="0.25">
      <c r="A272" s="1"/>
      <c r="B272" s="11"/>
      <c r="C272" s="4">
        <f>(1432329+476307)-1708703</f>
        <v>199933</v>
      </c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x14ac:dyDescent="0.25">
      <c r="A273" s="1"/>
      <c r="B273" s="11"/>
      <c r="C273" s="4">
        <f>C270</f>
        <v>476307</v>
      </c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x14ac:dyDescent="0.25">
      <c r="A274" s="1"/>
      <c r="B274" s="11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x14ac:dyDescent="0.25">
      <c r="A275" s="1"/>
      <c r="B275" s="11"/>
      <c r="C275" s="7">
        <f>C272/C273</f>
        <v>0.41975658556351259</v>
      </c>
      <c r="D275" s="4"/>
      <c r="E275" s="4"/>
      <c r="F275" s="8">
        <f>F269/F270</f>
        <v>0.87819176984376157</v>
      </c>
      <c r="G275" s="4"/>
      <c r="H275" s="4"/>
      <c r="I275" s="7">
        <f>I269/I270</f>
        <v>1.9089959762579378E-2</v>
      </c>
      <c r="J275" s="4"/>
      <c r="K275" s="8">
        <f>K269/K270</f>
        <v>1.2789754665626154</v>
      </c>
      <c r="M275" s="18">
        <f>C279*F279*I275*K275</f>
        <v>2.6608315418687637E-2</v>
      </c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x14ac:dyDescent="0.25">
      <c r="A276" s="1"/>
      <c r="B276" s="11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x14ac:dyDescent="0.25">
      <c r="A277" s="1"/>
      <c r="B277" s="11"/>
      <c r="C277" s="9" t="s">
        <v>223</v>
      </c>
      <c r="D277" s="9"/>
      <c r="E277" s="9"/>
      <c r="F277" s="9" t="s">
        <v>34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x14ac:dyDescent="0.25">
      <c r="A278" s="1"/>
      <c r="B278" s="1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x14ac:dyDescent="0.25">
      <c r="A279" s="1"/>
      <c r="B279" s="11"/>
      <c r="C279" s="7">
        <f>1-C275</f>
        <v>0.58024341443648741</v>
      </c>
      <c r="D279" s="4"/>
      <c r="E279" s="4"/>
      <c r="F279" s="8">
        <f>1+F275</f>
        <v>1.8781917698437616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x14ac:dyDescent="0.25">
      <c r="A280" s="1"/>
      <c r="B280" s="1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x14ac:dyDescent="0.25">
      <c r="A281" s="1"/>
      <c r="B281" s="11" t="s">
        <v>8</v>
      </c>
      <c r="C281" s="44">
        <f>(24950655-25025159)/25025159</f>
        <v>-2.9771639013362514E-3</v>
      </c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x14ac:dyDescent="0.25">
      <c r="A282" s="1"/>
      <c r="B282" s="11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x14ac:dyDescent="0.25">
      <c r="A283" s="1"/>
      <c r="B283" s="11" t="s">
        <v>7</v>
      </c>
      <c r="C283" s="18">
        <f>C281-M275</f>
        <v>-2.9585479320023887E-2</v>
      </c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x14ac:dyDescent="0.25">
      <c r="A284" s="1"/>
      <c r="B284" s="11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x14ac:dyDescent="0.25">
      <c r="A285" s="1"/>
      <c r="B285" s="11" t="s">
        <v>76</v>
      </c>
      <c r="C285" s="4" t="s">
        <v>82</v>
      </c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x14ac:dyDescent="0.25">
      <c r="A286" s="1"/>
      <c r="B286" s="4"/>
      <c r="C286" s="4" t="s">
        <v>77</v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x14ac:dyDescent="0.25">
      <c r="B287" s="4"/>
      <c r="C287" s="4">
        <v>8056031</v>
      </c>
      <c r="D287" s="4">
        <v>4653322</v>
      </c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x14ac:dyDescent="0.25">
      <c r="B288" s="4"/>
      <c r="C288" s="8">
        <f>C287/D287</f>
        <v>1.7312429700760017</v>
      </c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x14ac:dyDescent="0.25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26" x14ac:dyDescent="0.25">
      <c r="B290" s="11" t="s">
        <v>80</v>
      </c>
      <c r="C290" s="4" t="s">
        <v>85</v>
      </c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26" x14ac:dyDescent="0.25">
      <c r="B291" s="4"/>
      <c r="C291" s="4" t="s">
        <v>83</v>
      </c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26" x14ac:dyDescent="0.25">
      <c r="B292" s="4"/>
      <c r="C292" s="4">
        <f>I269</f>
        <v>476307</v>
      </c>
      <c r="D292" s="4">
        <f>I270</f>
        <v>24950655</v>
      </c>
      <c r="E292" s="4"/>
      <c r="F292" s="4"/>
      <c r="G292" s="4"/>
      <c r="H292" s="4"/>
      <c r="I292" s="4"/>
      <c r="J292" s="4"/>
      <c r="K292" s="4"/>
      <c r="L292" s="4"/>
      <c r="M292" s="4"/>
    </row>
    <row r="293" spans="1:26" x14ac:dyDescent="0.25">
      <c r="B293" s="4"/>
      <c r="C293" s="7">
        <f>C292/D292</f>
        <v>1.9089959762579378E-2</v>
      </c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26" x14ac:dyDescent="0.25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26" x14ac:dyDescent="0.25">
      <c r="B295" s="11" t="s">
        <v>81</v>
      </c>
      <c r="C295" s="4" t="s">
        <v>84</v>
      </c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26" x14ac:dyDescent="0.25">
      <c r="B296" s="4"/>
      <c r="C296" s="4" t="s">
        <v>86</v>
      </c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26" x14ac:dyDescent="0.25">
      <c r="B297" s="4"/>
      <c r="C297" s="4">
        <f>F269</f>
        <v>9121561</v>
      </c>
      <c r="D297" s="4">
        <f>F270</f>
        <v>10386753</v>
      </c>
      <c r="E297" s="4"/>
      <c r="F297" s="4"/>
      <c r="G297" s="4"/>
      <c r="H297" s="4"/>
      <c r="I297" s="4"/>
      <c r="J297" s="4"/>
      <c r="K297" s="4"/>
      <c r="L297" s="4"/>
      <c r="M297" s="4"/>
    </row>
    <row r="298" spans="1:26" x14ac:dyDescent="0.25">
      <c r="B298" s="11"/>
      <c r="C298" s="8">
        <f>C297/D297</f>
        <v>0.87819176984376157</v>
      </c>
    </row>
    <row r="300" spans="1:26" ht="15.75" thickBot="1" x14ac:dyDescent="0.3">
      <c r="A300" s="1"/>
      <c r="B300" s="1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thickBot="1" x14ac:dyDescent="0.3">
      <c r="A301" s="1"/>
      <c r="B301" s="2">
        <v>2018</v>
      </c>
      <c r="C301" s="24" t="s">
        <v>225</v>
      </c>
      <c r="D301" s="24"/>
      <c r="E301" s="24"/>
      <c r="F301" s="4">
        <v>9811594</v>
      </c>
      <c r="G301" s="4"/>
      <c r="H301" s="4"/>
      <c r="I301" s="4">
        <f>C302</f>
        <v>878377</v>
      </c>
      <c r="J301" s="4"/>
      <c r="K301" s="4">
        <f>I302</f>
        <v>24425996</v>
      </c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x14ac:dyDescent="0.25">
      <c r="A302" s="1"/>
      <c r="B302" s="11" t="s">
        <v>6</v>
      </c>
      <c r="C302" s="4">
        <v>878377</v>
      </c>
      <c r="D302" s="4"/>
      <c r="E302" s="4"/>
      <c r="F302" s="4">
        <v>11179703</v>
      </c>
      <c r="G302" s="4"/>
      <c r="H302" s="4"/>
      <c r="I302" s="4">
        <v>24425996</v>
      </c>
      <c r="J302" s="4"/>
      <c r="K302" s="4">
        <v>20991297</v>
      </c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x14ac:dyDescent="0.25">
      <c r="A303" s="1"/>
      <c r="B303" s="11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x14ac:dyDescent="0.25">
      <c r="A304" s="1"/>
      <c r="B304" s="11"/>
      <c r="C304" s="4">
        <f>(1708703+878377) -2336451</f>
        <v>250629</v>
      </c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x14ac:dyDescent="0.25">
      <c r="A305" s="1"/>
      <c r="B305" s="11"/>
      <c r="C305" s="4">
        <f>C302</f>
        <v>878377</v>
      </c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x14ac:dyDescent="0.25">
      <c r="A306" s="1"/>
      <c r="B306" s="11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x14ac:dyDescent="0.25">
      <c r="A307" s="1"/>
      <c r="B307" s="11"/>
      <c r="C307" s="7">
        <f>C304/C305</f>
        <v>0.28533192467471258</v>
      </c>
      <c r="D307" s="4"/>
      <c r="E307" s="4"/>
      <c r="F307" s="8">
        <f>F301/F302</f>
        <v>0.87762563996556975</v>
      </c>
      <c r="G307" s="4"/>
      <c r="H307" s="4"/>
      <c r="I307" s="7">
        <f>I301/I302</f>
        <v>3.5960744446203952E-2</v>
      </c>
      <c r="J307" s="4"/>
      <c r="K307" s="8">
        <f>K301/K302</f>
        <v>1.1636249060741697</v>
      </c>
      <c r="M307" s="18">
        <f>C311*F311*I307*K307</f>
        <v>5.615068665062032E-2</v>
      </c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x14ac:dyDescent="0.25">
      <c r="A308" s="1"/>
      <c r="B308" s="11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x14ac:dyDescent="0.25">
      <c r="A309" s="1"/>
      <c r="B309" s="11"/>
      <c r="C309" s="9" t="s">
        <v>75</v>
      </c>
      <c r="D309" s="9"/>
      <c r="E309" s="9"/>
      <c r="F309" s="9" t="s">
        <v>34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x14ac:dyDescent="0.25">
      <c r="A310" s="1"/>
      <c r="B310" s="11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x14ac:dyDescent="0.25">
      <c r="A311" s="1"/>
      <c r="B311" s="11"/>
      <c r="C311" s="7">
        <f>1-C307</f>
        <v>0.71466807532528742</v>
      </c>
      <c r="D311" s="4"/>
      <c r="E311" s="4"/>
      <c r="F311" s="8">
        <f>1+F307</f>
        <v>1.8776256399655697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x14ac:dyDescent="0.25">
      <c r="A312" s="1"/>
      <c r="B312" s="11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x14ac:dyDescent="0.25">
      <c r="A313" s="1"/>
      <c r="B313" s="11" t="s">
        <v>8</v>
      </c>
      <c r="C313" s="44">
        <f>(I302-I270)/I270</f>
        <v>-2.1027864799541336E-2</v>
      </c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x14ac:dyDescent="0.25">
      <c r="A314" s="1"/>
      <c r="B314" s="11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x14ac:dyDescent="0.25">
      <c r="A315" s="1"/>
      <c r="B315" s="11" t="s">
        <v>7</v>
      </c>
      <c r="C315" s="18">
        <f>C313-M307</f>
        <v>-7.7178551450161656E-2</v>
      </c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x14ac:dyDescent="0.25">
      <c r="A316" s="1"/>
      <c r="B316" s="11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x14ac:dyDescent="0.25">
      <c r="A317" s="1"/>
      <c r="B317" s="11" t="s">
        <v>76</v>
      </c>
      <c r="C317" s="4" t="s">
        <v>82</v>
      </c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x14ac:dyDescent="0.25">
      <c r="A318" s="1"/>
      <c r="B318" s="4"/>
      <c r="C318" s="4" t="s">
        <v>77</v>
      </c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x14ac:dyDescent="0.25">
      <c r="B319" s="4"/>
      <c r="C319" s="4">
        <v>9318513</v>
      </c>
      <c r="D319" s="4">
        <v>6450523</v>
      </c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x14ac:dyDescent="0.25">
      <c r="B320" s="4"/>
      <c r="C320" s="8">
        <f>C319/D319</f>
        <v>1.4446135607918924</v>
      </c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x14ac:dyDescent="0.25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26" x14ac:dyDescent="0.25">
      <c r="B322" s="11" t="s">
        <v>80</v>
      </c>
      <c r="C322" s="4" t="s">
        <v>85</v>
      </c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26" x14ac:dyDescent="0.25">
      <c r="B323" s="4"/>
      <c r="C323" s="4" t="s">
        <v>83</v>
      </c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26" x14ac:dyDescent="0.25">
      <c r="B324" s="4"/>
      <c r="C324" s="4">
        <f>I301</f>
        <v>878377</v>
      </c>
      <c r="D324" s="4">
        <f>I302</f>
        <v>24425996</v>
      </c>
      <c r="E324" s="4"/>
      <c r="F324" s="4"/>
      <c r="G324" s="4"/>
      <c r="H324" s="4"/>
      <c r="I324" s="4"/>
      <c r="J324" s="4"/>
      <c r="K324" s="4"/>
      <c r="L324" s="4"/>
      <c r="M324" s="4"/>
    </row>
    <row r="325" spans="1:26" x14ac:dyDescent="0.25">
      <c r="B325" s="4"/>
      <c r="C325" s="7">
        <f>C324/D324</f>
        <v>3.5960744446203952E-2</v>
      </c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26" x14ac:dyDescent="0.25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26" x14ac:dyDescent="0.25">
      <c r="B327" s="11" t="s">
        <v>81</v>
      </c>
      <c r="C327" s="4" t="s">
        <v>84</v>
      </c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26" x14ac:dyDescent="0.25">
      <c r="B328" s="4"/>
      <c r="C328" s="4" t="s">
        <v>86</v>
      </c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26" x14ac:dyDescent="0.25">
      <c r="B329" s="4"/>
      <c r="C329" s="8">
        <f>F301</f>
        <v>9811594</v>
      </c>
      <c r="D329" s="4">
        <f>F302</f>
        <v>11179703</v>
      </c>
      <c r="E329" s="4"/>
      <c r="F329" s="4"/>
      <c r="G329" s="4"/>
      <c r="H329" s="4"/>
      <c r="I329" s="4"/>
      <c r="J329" s="4"/>
      <c r="K329" s="4"/>
      <c r="L329" s="4"/>
      <c r="M329" s="4"/>
    </row>
    <row r="330" spans="1:26" x14ac:dyDescent="0.25">
      <c r="B330" s="11"/>
      <c r="C330" s="12">
        <f>C329/D329</f>
        <v>0.87762563996556975</v>
      </c>
    </row>
    <row r="331" spans="1:26" ht="15.75" thickBot="1" x14ac:dyDescent="0.3">
      <c r="A331" s="1"/>
      <c r="B331" s="1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thickBot="1" x14ac:dyDescent="0.3">
      <c r="A332" s="1"/>
      <c r="B332" s="2">
        <v>2019</v>
      </c>
      <c r="C332" s="24" t="s">
        <v>226</v>
      </c>
      <c r="D332" s="24"/>
      <c r="E332" s="24"/>
      <c r="F332" s="4">
        <v>9572842</v>
      </c>
      <c r="G332" s="4"/>
      <c r="H332" s="4"/>
      <c r="I332" s="4">
        <f>C333</f>
        <v>-183962</v>
      </c>
      <c r="J332" s="4"/>
      <c r="K332" s="4">
        <f>I333</f>
        <v>25887506</v>
      </c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x14ac:dyDescent="0.25">
      <c r="A333" s="1"/>
      <c r="B333" s="11" t="s">
        <v>6</v>
      </c>
      <c r="C333" s="4">
        <v>-183962</v>
      </c>
      <c r="D333" s="4"/>
      <c r="E333" s="4"/>
      <c r="F333" s="4">
        <v>10834026</v>
      </c>
      <c r="G333" s="4"/>
      <c r="H333" s="4"/>
      <c r="I333" s="4">
        <v>25887506</v>
      </c>
      <c r="J333" s="4"/>
      <c r="K333" s="4">
        <v>20406868</v>
      </c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x14ac:dyDescent="0.25">
      <c r="A334" s="1"/>
      <c r="B334" s="1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x14ac:dyDescent="0.25">
      <c r="A335" s="1"/>
      <c r="B335" s="1"/>
      <c r="C335" s="4">
        <f>(2336451-183962)-1886781</f>
        <v>265708</v>
      </c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x14ac:dyDescent="0.25">
      <c r="A336" s="1"/>
      <c r="B336" s="1"/>
      <c r="C336" s="4">
        <f>C333</f>
        <v>-183962</v>
      </c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x14ac:dyDescent="0.25">
      <c r="A337" s="1"/>
      <c r="B337" s="1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x14ac:dyDescent="0.25">
      <c r="A338" s="1"/>
      <c r="B338" s="1"/>
      <c r="C338" s="7">
        <f>C335/C336</f>
        <v>-1.4443635098552963</v>
      </c>
      <c r="D338" s="4"/>
      <c r="E338" s="4"/>
      <c r="F338" s="8">
        <f>F332/F333</f>
        <v>0.88359045843161166</v>
      </c>
      <c r="G338" s="4"/>
      <c r="H338" s="4"/>
      <c r="I338" s="7">
        <f>I332/I333</f>
        <v>-7.1062079135780793E-3</v>
      </c>
      <c r="J338" s="4"/>
      <c r="K338" s="8">
        <f>K332/K333</f>
        <v>1.26856830749334</v>
      </c>
      <c r="M338" s="18">
        <f>C342*F342*I338*K338</f>
        <v>-4.1505346212017583E-2</v>
      </c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x14ac:dyDescent="0.25">
      <c r="A339" s="1"/>
      <c r="B339" s="1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x14ac:dyDescent="0.25">
      <c r="A340" s="1"/>
      <c r="B340" s="1"/>
      <c r="C340" s="9" t="s">
        <v>227</v>
      </c>
      <c r="D340" s="9"/>
      <c r="E340" s="9"/>
      <c r="F340" s="9" t="s">
        <v>34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x14ac:dyDescent="0.25">
      <c r="A341" s="1"/>
      <c r="B341" s="1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x14ac:dyDescent="0.25">
      <c r="A342" s="1"/>
      <c r="B342" s="1"/>
      <c r="C342" s="7">
        <f>1-C338</f>
        <v>2.4443635098552963</v>
      </c>
      <c r="D342" s="4"/>
      <c r="E342" s="4"/>
      <c r="F342" s="8">
        <f>1+F338</f>
        <v>1.8835904584316117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x14ac:dyDescent="0.25">
      <c r="A343" s="1"/>
      <c r="B343" s="1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x14ac:dyDescent="0.25">
      <c r="A344" s="1"/>
      <c r="B344" s="11" t="s">
        <v>8</v>
      </c>
      <c r="C344" s="44">
        <f>(I333-I302)/I302</f>
        <v>5.9834202871399796E-2</v>
      </c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x14ac:dyDescent="0.25">
      <c r="A345" s="1"/>
      <c r="B345" s="11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x14ac:dyDescent="0.25">
      <c r="A346" s="1"/>
      <c r="B346" s="11" t="s">
        <v>7</v>
      </c>
      <c r="C346" s="18">
        <f>C344-M338</f>
        <v>0.10133954908341739</v>
      </c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x14ac:dyDescent="0.25">
      <c r="A347" s="1"/>
      <c r="B347" s="1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x14ac:dyDescent="0.25">
      <c r="A348" s="1"/>
      <c r="B348" s="11" t="s">
        <v>76</v>
      </c>
      <c r="C348" s="4" t="s">
        <v>82</v>
      </c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x14ac:dyDescent="0.25">
      <c r="A349" s="1"/>
      <c r="B349" s="4"/>
      <c r="C349" s="4" t="s">
        <v>77</v>
      </c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x14ac:dyDescent="0.25">
      <c r="B350" s="4"/>
      <c r="C350" s="4">
        <v>9007383</v>
      </c>
      <c r="D350" s="4">
        <v>5588956</v>
      </c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x14ac:dyDescent="0.25">
      <c r="B351" s="4"/>
      <c r="C351" s="8">
        <f>C350/D350</f>
        <v>1.6116396335916761</v>
      </c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x14ac:dyDescent="0.25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2:13" x14ac:dyDescent="0.25">
      <c r="B353" s="11" t="s">
        <v>80</v>
      </c>
      <c r="C353" s="4" t="s">
        <v>85</v>
      </c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2:13" x14ac:dyDescent="0.25">
      <c r="B354" s="4"/>
      <c r="C354" s="4" t="s">
        <v>83</v>
      </c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2:13" x14ac:dyDescent="0.25">
      <c r="B355" s="4"/>
      <c r="C355" s="4">
        <f>I332</f>
        <v>-183962</v>
      </c>
      <c r="D355" s="4">
        <f>I333</f>
        <v>25887506</v>
      </c>
      <c r="E355" s="4"/>
      <c r="F355" s="4"/>
      <c r="G355" s="4"/>
      <c r="H355" s="4"/>
      <c r="I355" s="4"/>
      <c r="J355" s="4"/>
      <c r="K355" s="4"/>
      <c r="L355" s="4"/>
      <c r="M355" s="4"/>
    </row>
    <row r="356" spans="2:13" x14ac:dyDescent="0.25">
      <c r="B356" s="4"/>
      <c r="C356" s="7">
        <f>C355/D355</f>
        <v>-7.1062079135780793E-3</v>
      </c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2:13" x14ac:dyDescent="0.25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2:13" x14ac:dyDescent="0.25">
      <c r="B358" s="11" t="s">
        <v>81</v>
      </c>
      <c r="C358" s="4" t="s">
        <v>84</v>
      </c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2:13" x14ac:dyDescent="0.25">
      <c r="B359" s="4"/>
      <c r="C359" s="4" t="s">
        <v>86</v>
      </c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2:13" x14ac:dyDescent="0.25">
      <c r="B360" s="4"/>
      <c r="C360" s="4">
        <f>F332</f>
        <v>9572842</v>
      </c>
      <c r="D360" s="4">
        <f>F333</f>
        <v>10834026</v>
      </c>
      <c r="E360" s="4"/>
      <c r="F360" s="4"/>
      <c r="G360" s="4"/>
      <c r="H360" s="4"/>
      <c r="I360" s="4"/>
      <c r="J360" s="4"/>
      <c r="K360" s="4"/>
      <c r="L360" s="4"/>
      <c r="M360" s="4"/>
    </row>
    <row r="361" spans="2:13" x14ac:dyDescent="0.25">
      <c r="B361" s="11"/>
      <c r="C361" s="8">
        <f>C360/D360</f>
        <v>0.88359045843161166</v>
      </c>
    </row>
    <row r="362" spans="2:13" ht="15.75" thickBot="1" x14ac:dyDescent="0.3"/>
    <row r="363" spans="2:13" ht="15.75" thickBot="1" x14ac:dyDescent="0.3">
      <c r="B363" s="2">
        <v>2020</v>
      </c>
      <c r="C363" t="s">
        <v>228</v>
      </c>
      <c r="F363" s="4">
        <v>12664600</v>
      </c>
      <c r="G363" s="4"/>
      <c r="H363" s="4"/>
      <c r="I363" s="4"/>
      <c r="J363" s="4"/>
      <c r="K363" s="4"/>
      <c r="L363" s="4"/>
    </row>
    <row r="364" spans="2:13" x14ac:dyDescent="0.25">
      <c r="B364" s="11" t="s">
        <v>6</v>
      </c>
      <c r="C364" s="4">
        <v>-1114818</v>
      </c>
      <c r="F364" s="4">
        <v>9821976</v>
      </c>
      <c r="G364" s="4"/>
      <c r="H364" s="4"/>
      <c r="I364" s="4"/>
      <c r="J364" s="4"/>
      <c r="K364" s="4"/>
      <c r="L364" s="4"/>
    </row>
    <row r="365" spans="2:13" x14ac:dyDescent="0.25">
      <c r="B365" s="11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2:13" x14ac:dyDescent="0.25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2:13" x14ac:dyDescent="0.25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2:13" x14ac:dyDescent="0.25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2:12" x14ac:dyDescent="0.25">
      <c r="B369" s="4"/>
      <c r="C369" s="4"/>
      <c r="D369" s="4"/>
      <c r="E369" s="4"/>
      <c r="F369" s="8">
        <f>F363/F364</f>
        <v>1.2894146758249052</v>
      </c>
      <c r="G369" s="4"/>
      <c r="H369" s="4"/>
      <c r="I369" s="4"/>
      <c r="J369" s="4"/>
      <c r="K369" s="4"/>
      <c r="L369" s="4"/>
    </row>
    <row r="370" spans="2:12" x14ac:dyDescent="0.25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2:12" x14ac:dyDescent="0.25">
      <c r="B371" s="4"/>
      <c r="C371" s="4"/>
      <c r="D371" s="4"/>
      <c r="E371" s="4"/>
      <c r="F371" s="9" t="s">
        <v>14</v>
      </c>
      <c r="G371" s="4"/>
      <c r="H371" s="4"/>
      <c r="I371" s="4"/>
      <c r="J371" s="4"/>
      <c r="K371" s="4"/>
      <c r="L371" s="4"/>
    </row>
    <row r="372" spans="2:12" x14ac:dyDescent="0.25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2:12" x14ac:dyDescent="0.25">
      <c r="B373" s="4"/>
      <c r="C373" s="4"/>
      <c r="D373" s="4"/>
      <c r="E373" s="4"/>
      <c r="F373" s="8">
        <f>1+F369</f>
        <v>2.2894146758249052</v>
      </c>
      <c r="G373" s="4"/>
      <c r="H373" s="4"/>
      <c r="I373" s="4"/>
      <c r="J373" s="4"/>
      <c r="K373" s="4"/>
      <c r="L373" s="4"/>
    </row>
    <row r="374" spans="2:12" x14ac:dyDescent="0.25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2:12" x14ac:dyDescent="0.25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2:12" x14ac:dyDescent="0.25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2:12" x14ac:dyDescent="0.25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2:12" x14ac:dyDescent="0.25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2:12" x14ac:dyDescent="0.25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2:12" x14ac:dyDescent="0.25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2:12" x14ac:dyDescent="0.25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2:12" x14ac:dyDescent="0.25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2:12" x14ac:dyDescent="0.25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2:12" x14ac:dyDescent="0.25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2:12" x14ac:dyDescent="0.25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2:12" x14ac:dyDescent="0.25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2:12" x14ac:dyDescent="0.25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2:12" x14ac:dyDescent="0.25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2:12" x14ac:dyDescent="0.25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2:12" x14ac:dyDescent="0.25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2:12" x14ac:dyDescent="0.25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2:12" x14ac:dyDescent="0.25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2:12" x14ac:dyDescent="0.25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2:12" x14ac:dyDescent="0.25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2:12" x14ac:dyDescent="0.25">
      <c r="B395" s="4"/>
      <c r="C395" s="4"/>
      <c r="D395" s="4"/>
      <c r="E395" s="4"/>
      <c r="F395" s="4"/>
      <c r="G395" s="4"/>
      <c r="H395" s="4"/>
      <c r="I395" s="4"/>
    </row>
    <row r="396" spans="2:12" x14ac:dyDescent="0.25">
      <c r="B396" s="4"/>
      <c r="C396" s="4"/>
      <c r="D396" s="4"/>
      <c r="E396" s="4"/>
      <c r="F396" s="4"/>
      <c r="G396" s="4"/>
      <c r="H396" s="4"/>
      <c r="I396" s="4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420F1-9AD2-4105-A461-E84FA2F0FCA2}">
  <dimension ref="C2:ER479"/>
  <sheetViews>
    <sheetView topLeftCell="C1" workbookViewId="0">
      <selection activeCell="D11" sqref="D11"/>
    </sheetView>
  </sheetViews>
  <sheetFormatPr defaultRowHeight="15" x14ac:dyDescent="0.25"/>
  <cols>
    <col min="4" max="5" width="11.7109375" bestFit="1" customWidth="1"/>
    <col min="6" max="6" width="12" customWidth="1"/>
    <col min="7" max="7" width="10.140625" bestFit="1" customWidth="1"/>
    <col min="10" max="10" width="10.140625" bestFit="1" customWidth="1"/>
    <col min="12" max="12" width="10.140625" bestFit="1" customWidth="1"/>
  </cols>
  <sheetData>
    <row r="2" spans="3:148" ht="15.75" thickBot="1" x14ac:dyDescent="0.3"/>
    <row r="3" spans="3:148" ht="15.75" thickBot="1" x14ac:dyDescent="0.3">
      <c r="C3" s="6" t="s">
        <v>6</v>
      </c>
      <c r="D3" s="3" t="s">
        <v>1</v>
      </c>
      <c r="E3" s="3"/>
      <c r="G3" s="3" t="s">
        <v>2</v>
      </c>
      <c r="H3" s="3"/>
      <c r="J3" s="3" t="s">
        <v>0</v>
      </c>
      <c r="L3" s="3" t="s">
        <v>4</v>
      </c>
    </row>
    <row r="4" spans="3:148" x14ac:dyDescent="0.25">
      <c r="C4" s="4"/>
      <c r="D4" t="s">
        <v>0</v>
      </c>
      <c r="G4" t="s">
        <v>3</v>
      </c>
      <c r="J4" t="s">
        <v>4</v>
      </c>
      <c r="L4" t="s">
        <v>5</v>
      </c>
    </row>
    <row r="5" spans="3:148" x14ac:dyDescent="0.25">
      <c r="C5" s="1"/>
      <c r="D5" s="1"/>
      <c r="E5" s="1"/>
      <c r="F5" s="1"/>
      <c r="G5" s="1"/>
      <c r="H5" s="1"/>
      <c r="I5" s="1"/>
      <c r="J5" s="1"/>
      <c r="K5" s="1"/>
      <c r="L5" s="1"/>
    </row>
    <row r="6" spans="3:148" ht="15.75" thickBot="1" x14ac:dyDescent="0.3"/>
    <row r="7" spans="3:148" ht="15.75" thickBot="1" x14ac:dyDescent="0.3">
      <c r="C7" s="2">
        <v>2009</v>
      </c>
      <c r="D7" s="24" t="s">
        <v>339</v>
      </c>
      <c r="E7" s="24"/>
      <c r="F7" s="24"/>
      <c r="G7" s="4">
        <v>3467772</v>
      </c>
      <c r="H7" s="4"/>
      <c r="I7" s="4"/>
      <c r="J7" s="4">
        <f>D8</f>
        <v>560519</v>
      </c>
      <c r="K7" s="4"/>
      <c r="L7" s="4">
        <f>J8</f>
        <v>16283914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</row>
    <row r="8" spans="3:148" x14ac:dyDescent="0.25">
      <c r="C8" s="11" t="s">
        <v>6</v>
      </c>
      <c r="D8" s="4">
        <v>560519</v>
      </c>
      <c r="E8" s="4"/>
      <c r="F8" s="4"/>
      <c r="G8" s="4">
        <v>4633752</v>
      </c>
      <c r="H8" s="4"/>
      <c r="I8" s="4"/>
      <c r="J8" s="4">
        <v>16283914</v>
      </c>
      <c r="K8" s="4"/>
      <c r="L8" s="4">
        <v>8101524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</row>
    <row r="9" spans="3:148" x14ac:dyDescent="0.25"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</row>
    <row r="10" spans="3:148" x14ac:dyDescent="0.25">
      <c r="D10" s="4">
        <f>(3263768+560519)-3645758</f>
        <v>178529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</row>
    <row r="11" spans="3:148" x14ac:dyDescent="0.25">
      <c r="D11" s="4">
        <v>560619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</row>
    <row r="12" spans="3:148" x14ac:dyDescent="0.25"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</row>
    <row r="13" spans="3:148" x14ac:dyDescent="0.25">
      <c r="D13" s="7">
        <f>D10/D11</f>
        <v>0.31844978496982801</v>
      </c>
      <c r="E13" s="4"/>
      <c r="F13" s="4"/>
      <c r="G13" s="8">
        <f>G7/G8</f>
        <v>0.74837237728734729</v>
      </c>
      <c r="H13" s="4"/>
      <c r="I13" s="4"/>
      <c r="J13" s="7">
        <f>J7/J8</f>
        <v>3.4421638434101287E-2</v>
      </c>
      <c r="K13" s="4"/>
      <c r="L13" s="8">
        <f>L7/L8</f>
        <v>2.0099815787745614</v>
      </c>
      <c r="M13" s="4"/>
      <c r="N13" s="18">
        <f>D17*G17*J13*L13</f>
        <v>8.2443308355409819E-2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</row>
    <row r="14" spans="3:148" x14ac:dyDescent="0.25"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</row>
    <row r="15" spans="3:148" x14ac:dyDescent="0.25">
      <c r="D15" s="9" t="s">
        <v>172</v>
      </c>
      <c r="E15" s="4"/>
      <c r="F15" s="4"/>
      <c r="G15" s="9" t="s">
        <v>229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</row>
    <row r="16" spans="3:148" x14ac:dyDescent="0.25"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</row>
    <row r="17" spans="3:148" x14ac:dyDescent="0.25">
      <c r="D17" s="7">
        <f>1-D13</f>
        <v>0.68155021503017199</v>
      </c>
      <c r="E17" s="4"/>
      <c r="F17" s="4"/>
      <c r="G17" s="8">
        <f>1+G13</f>
        <v>1.7483723772873474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</row>
    <row r="18" spans="3:148" x14ac:dyDescent="0.25"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</row>
    <row r="19" spans="3:148" x14ac:dyDescent="0.25">
      <c r="C19" s="11" t="s">
        <v>8</v>
      </c>
      <c r="D19" s="18">
        <v>0.09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</row>
    <row r="20" spans="3:148" x14ac:dyDescent="0.25">
      <c r="C20" s="11"/>
      <c r="D20" s="43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</row>
    <row r="21" spans="3:148" x14ac:dyDescent="0.25">
      <c r="C21" s="11" t="s">
        <v>7</v>
      </c>
      <c r="D21" s="18">
        <f>D19-N13</f>
        <v>7.5566916445901772E-3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</row>
    <row r="22" spans="3:148" x14ac:dyDescent="0.25"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</row>
    <row r="23" spans="3:148" x14ac:dyDescent="0.25">
      <c r="C23" s="11" t="s">
        <v>76</v>
      </c>
      <c r="D23" s="4" t="s">
        <v>82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</row>
    <row r="24" spans="3:148" x14ac:dyDescent="0.25">
      <c r="C24" s="4"/>
      <c r="D24" s="4" t="s">
        <v>77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</row>
    <row r="25" spans="3:148" x14ac:dyDescent="0.25">
      <c r="D25" s="4">
        <v>4250232</v>
      </c>
      <c r="E25" s="4">
        <v>1714146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</row>
    <row r="26" spans="3:148" x14ac:dyDescent="0.25">
      <c r="D26" s="8">
        <f>D25/E25</f>
        <v>2.4795040795824859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</row>
    <row r="27" spans="3:148" x14ac:dyDescent="0.25"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</row>
    <row r="28" spans="3:148" x14ac:dyDescent="0.25">
      <c r="C28" s="11" t="s">
        <v>80</v>
      </c>
      <c r="D28" s="4" t="s">
        <v>85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</row>
    <row r="29" spans="3:148" x14ac:dyDescent="0.25">
      <c r="C29" s="4"/>
      <c r="D29" s="4" t="s">
        <v>83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</row>
    <row r="30" spans="3:148" x14ac:dyDescent="0.25">
      <c r="D30" s="4">
        <f>J7</f>
        <v>560519</v>
      </c>
      <c r="E30" s="4">
        <f>J8</f>
        <v>16283914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</row>
    <row r="31" spans="3:148" x14ac:dyDescent="0.25">
      <c r="D31" s="7">
        <f>D30/E30</f>
        <v>3.4421638434101287E-2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</row>
    <row r="32" spans="3:148" x14ac:dyDescent="0.25"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</row>
    <row r="33" spans="3:148" x14ac:dyDescent="0.25">
      <c r="C33" s="11" t="s">
        <v>81</v>
      </c>
      <c r="D33" s="4" t="s">
        <v>84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</row>
    <row r="34" spans="3:148" x14ac:dyDescent="0.25">
      <c r="C34" s="4"/>
      <c r="D34" s="4" t="s">
        <v>86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</row>
    <row r="35" spans="3:148" x14ac:dyDescent="0.25">
      <c r="D35" s="4">
        <f>G7</f>
        <v>3467772</v>
      </c>
      <c r="E35" s="4">
        <f>G8</f>
        <v>4633752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</row>
    <row r="36" spans="3:148" x14ac:dyDescent="0.25">
      <c r="D36" s="8">
        <f>D35/E35</f>
        <v>0.74837237728734729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</row>
    <row r="37" spans="3:148" x14ac:dyDescent="0.25"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</row>
    <row r="38" spans="3:148" x14ac:dyDescent="0.25">
      <c r="C38" s="11" t="s">
        <v>102</v>
      </c>
      <c r="D38" s="8" t="s">
        <v>104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</row>
    <row r="39" spans="3:148" x14ac:dyDescent="0.25">
      <c r="C39" s="11"/>
      <c r="D39" s="8" t="s">
        <v>103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</row>
    <row r="40" spans="3:148" x14ac:dyDescent="0.25">
      <c r="D40" s="4">
        <f>L7</f>
        <v>16283914</v>
      </c>
      <c r="E40" s="4">
        <f>L8</f>
        <v>8101524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</row>
    <row r="41" spans="3:148" x14ac:dyDescent="0.25">
      <c r="D41" s="8">
        <f>D40/E40</f>
        <v>2.0099815787745614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</row>
    <row r="42" spans="3:148" ht="15.75" thickBot="1" x14ac:dyDescent="0.3"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</row>
    <row r="43" spans="3:148" ht="15.75" thickBot="1" x14ac:dyDescent="0.3">
      <c r="C43" s="2">
        <v>2010</v>
      </c>
      <c r="D43" s="24" t="s">
        <v>231</v>
      </c>
      <c r="E43" s="24"/>
      <c r="F43" s="24"/>
      <c r="G43" s="4">
        <v>4119251</v>
      </c>
      <c r="H43" s="4"/>
      <c r="I43" s="4"/>
      <c r="J43" s="4">
        <f>D44</f>
        <v>234545</v>
      </c>
      <c r="K43" s="4"/>
      <c r="L43" s="4">
        <f>J44</f>
        <v>15731322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</row>
    <row r="44" spans="3:148" x14ac:dyDescent="0.25">
      <c r="C44" s="11" t="s">
        <v>6</v>
      </c>
      <c r="D44" s="4">
        <v>234545</v>
      </c>
      <c r="E44" s="4"/>
      <c r="F44" s="4"/>
      <c r="G44" s="4">
        <v>4757976</v>
      </c>
      <c r="H44" s="4"/>
      <c r="I44" s="4"/>
      <c r="J44" s="4">
        <v>15731322</v>
      </c>
      <c r="K44" s="4"/>
      <c r="L44" s="4">
        <v>8877227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</row>
    <row r="45" spans="3:148" x14ac:dyDescent="0.25"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</row>
    <row r="46" spans="3:148" x14ac:dyDescent="0.25">
      <c r="D46" s="4">
        <f>(3645758+234545)-3724685</f>
        <v>155618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</row>
    <row r="47" spans="3:148" x14ac:dyDescent="0.25">
      <c r="D47" s="4">
        <f>D44</f>
        <v>234545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</row>
    <row r="48" spans="3:148" x14ac:dyDescent="0.25"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</row>
    <row r="49" spans="3:148" x14ac:dyDescent="0.25">
      <c r="D49" s="7">
        <f>D46/D47</f>
        <v>0.66348888273039286</v>
      </c>
      <c r="E49" s="4"/>
      <c r="F49" s="4"/>
      <c r="G49" s="8">
        <f>G43/G44</f>
        <v>0.86575699415045393</v>
      </c>
      <c r="H49" s="4"/>
      <c r="I49" s="4"/>
      <c r="J49" s="7">
        <f>J43/J44</f>
        <v>1.4909427192450831E-2</v>
      </c>
      <c r="K49" s="4"/>
      <c r="L49" s="8">
        <f>L43/L44</f>
        <v>1.7720986519776953</v>
      </c>
      <c r="M49" s="4"/>
      <c r="N49" s="18">
        <f>D53*G53*J49*L49</f>
        <v>1.6588356057281501E-2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</row>
    <row r="50" spans="3:148" x14ac:dyDescent="0.25"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</row>
    <row r="51" spans="3:148" x14ac:dyDescent="0.25">
      <c r="D51" s="9" t="s">
        <v>125</v>
      </c>
      <c r="E51" s="4"/>
      <c r="F51" s="4"/>
      <c r="G51" s="9" t="s">
        <v>230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</row>
    <row r="52" spans="3:148" x14ac:dyDescent="0.25"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</row>
    <row r="53" spans="3:148" x14ac:dyDescent="0.25">
      <c r="D53" s="7">
        <f>1-D49</f>
        <v>0.33651111726960714</v>
      </c>
      <c r="E53" s="4"/>
      <c r="F53" s="4"/>
      <c r="G53" s="8">
        <f>1+G49</f>
        <v>1.8657569941504539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</row>
    <row r="54" spans="3:148" x14ac:dyDescent="0.25"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</row>
    <row r="55" spans="3:148" x14ac:dyDescent="0.25">
      <c r="C55" s="11" t="s">
        <v>8</v>
      </c>
      <c r="D55" s="18">
        <v>-0.03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</row>
    <row r="56" spans="3:148" x14ac:dyDescent="0.25">
      <c r="C56" s="1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</row>
    <row r="57" spans="3:148" x14ac:dyDescent="0.25">
      <c r="C57" s="11" t="s">
        <v>7</v>
      </c>
      <c r="D57" s="18">
        <f>D55-N49</f>
        <v>-4.6588356057281496E-2</v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</row>
    <row r="58" spans="3:148" x14ac:dyDescent="0.25"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</row>
    <row r="59" spans="3:148" x14ac:dyDescent="0.25">
      <c r="C59" s="11" t="s">
        <v>76</v>
      </c>
      <c r="D59" s="4" t="s">
        <v>82</v>
      </c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</row>
    <row r="60" spans="3:148" x14ac:dyDescent="0.25">
      <c r="C60" s="4"/>
      <c r="D60" s="4" t="s">
        <v>77</v>
      </c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</row>
    <row r="61" spans="3:148" x14ac:dyDescent="0.25">
      <c r="D61" s="4">
        <v>4512022</v>
      </c>
      <c r="E61" s="4">
        <v>2045258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</row>
    <row r="62" spans="3:148" x14ac:dyDescent="0.25">
      <c r="D62" s="8">
        <f>D61/E61</f>
        <v>2.2060894029017364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</row>
    <row r="63" spans="3:148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</row>
    <row r="64" spans="3:148" x14ac:dyDescent="0.25">
      <c r="C64" s="11" t="s">
        <v>80</v>
      </c>
      <c r="D64" s="4" t="s">
        <v>85</v>
      </c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</row>
    <row r="65" spans="3:148" x14ac:dyDescent="0.25">
      <c r="C65" s="4"/>
      <c r="D65" s="4" t="s">
        <v>83</v>
      </c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</row>
    <row r="66" spans="3:148" x14ac:dyDescent="0.25">
      <c r="D66" s="4">
        <f>J43</f>
        <v>234545</v>
      </c>
      <c r="E66" s="4">
        <f>J44</f>
        <v>15731322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</row>
    <row r="67" spans="3:148" x14ac:dyDescent="0.25">
      <c r="D67" s="7">
        <f>D66/E66</f>
        <v>1.4909427192450831E-2</v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</row>
    <row r="68" spans="3:148" x14ac:dyDescent="0.2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</row>
    <row r="69" spans="3:148" x14ac:dyDescent="0.25">
      <c r="C69" s="11" t="s">
        <v>81</v>
      </c>
      <c r="D69" s="4" t="s">
        <v>84</v>
      </c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</row>
    <row r="70" spans="3:148" x14ac:dyDescent="0.25">
      <c r="C70" s="4"/>
      <c r="D70" s="4" t="s">
        <v>86</v>
      </c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</row>
    <row r="71" spans="3:148" x14ac:dyDescent="0.25">
      <c r="D71" s="4">
        <f>G43</f>
        <v>4119251</v>
      </c>
      <c r="E71" s="4">
        <f>G44</f>
        <v>4757976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</row>
    <row r="72" spans="3:148" x14ac:dyDescent="0.25">
      <c r="D72" s="8">
        <f>D71/E71</f>
        <v>0.86575699415045393</v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</row>
    <row r="73" spans="3:148" x14ac:dyDescent="0.2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</row>
    <row r="74" spans="3:148" x14ac:dyDescent="0.25">
      <c r="C74" s="11" t="s">
        <v>102</v>
      </c>
      <c r="D74" s="8" t="s">
        <v>104</v>
      </c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</row>
    <row r="75" spans="3:148" x14ac:dyDescent="0.25">
      <c r="C75" s="11"/>
      <c r="D75" s="8" t="s">
        <v>103</v>
      </c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</row>
    <row r="76" spans="3:148" x14ac:dyDescent="0.25">
      <c r="D76" s="4">
        <f>L43</f>
        <v>15731322</v>
      </c>
      <c r="E76" s="4">
        <f>L44</f>
        <v>8877227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</row>
    <row r="77" spans="3:148" x14ac:dyDescent="0.25">
      <c r="D77" s="8">
        <f>D76/E76</f>
        <v>1.7720986519776953</v>
      </c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</row>
    <row r="78" spans="3:148" ht="15.75" thickBot="1" x14ac:dyDescent="0.3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</row>
    <row r="79" spans="3:148" ht="15.75" thickBot="1" x14ac:dyDescent="0.3">
      <c r="C79" s="2">
        <v>2011</v>
      </c>
      <c r="D79" s="24" t="s">
        <v>233</v>
      </c>
      <c r="E79" s="24"/>
      <c r="F79" s="24"/>
      <c r="G79" s="4">
        <v>4367286</v>
      </c>
      <c r="H79" s="4"/>
      <c r="I79" s="4"/>
      <c r="J79" s="4">
        <f>D80</f>
        <v>728624</v>
      </c>
      <c r="K79" s="4"/>
      <c r="L79" s="4">
        <f>J80</f>
        <v>16853125</v>
      </c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</row>
    <row r="80" spans="3:148" x14ac:dyDescent="0.25">
      <c r="C80" s="11" t="s">
        <v>6</v>
      </c>
      <c r="D80" s="4">
        <v>728624</v>
      </c>
      <c r="E80" s="4"/>
      <c r="F80" s="4"/>
      <c r="G80" s="4">
        <v>5495729</v>
      </c>
      <c r="H80" s="4"/>
      <c r="I80" s="4"/>
      <c r="J80" s="4">
        <v>16853125</v>
      </c>
      <c r="K80" s="4"/>
      <c r="L80" s="4">
        <v>9863015</v>
      </c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</row>
    <row r="81" spans="3:148" x14ac:dyDescent="0.2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</row>
    <row r="82" spans="3:148" x14ac:dyDescent="0.25">
      <c r="D82" s="4">
        <f>(3724685+728624)-4386631</f>
        <v>66678</v>
      </c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</row>
    <row r="83" spans="3:148" x14ac:dyDescent="0.25">
      <c r="D83" s="4">
        <f>D80</f>
        <v>728624</v>
      </c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</row>
    <row r="84" spans="3:148" x14ac:dyDescent="0.2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</row>
    <row r="85" spans="3:148" x14ac:dyDescent="0.25">
      <c r="D85" s="7">
        <f>D82/D83</f>
        <v>9.1512220294692456E-2</v>
      </c>
      <c r="E85" s="4"/>
      <c r="F85" s="4"/>
      <c r="G85" s="8">
        <f>G79/G80</f>
        <v>0.79466909667489061</v>
      </c>
      <c r="H85" s="4"/>
      <c r="I85" s="4"/>
      <c r="J85" s="7">
        <f>J79/J80</f>
        <v>4.3233762284442798E-2</v>
      </c>
      <c r="K85" s="4"/>
      <c r="L85" s="8">
        <f>L79/L80</f>
        <v>1.7087193925995245</v>
      </c>
      <c r="M85" s="4"/>
      <c r="N85" s="18">
        <f>D89*G89*J85*L85</f>
        <v>0.12044735102476851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</row>
    <row r="86" spans="3:148" x14ac:dyDescent="0.2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</row>
    <row r="87" spans="3:148" x14ac:dyDescent="0.25">
      <c r="D87" s="9" t="s">
        <v>232</v>
      </c>
      <c r="E87" s="4"/>
      <c r="F87" s="4"/>
      <c r="G87" s="9" t="s">
        <v>27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</row>
    <row r="88" spans="3:148" x14ac:dyDescent="0.2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</row>
    <row r="89" spans="3:148" x14ac:dyDescent="0.25">
      <c r="D89" s="7">
        <f>1-D85</f>
        <v>0.90848777970530759</v>
      </c>
      <c r="E89" s="4"/>
      <c r="F89" s="4"/>
      <c r="G89" s="8">
        <f>1+G85</f>
        <v>1.7946690966748906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</row>
    <row r="90" spans="3:148" x14ac:dyDescent="0.2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</row>
    <row r="91" spans="3:148" x14ac:dyDescent="0.25">
      <c r="C91" s="11" t="s">
        <v>8</v>
      </c>
      <c r="D91" s="18">
        <v>7.0000000000000007E-2</v>
      </c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</row>
    <row r="92" spans="3:148" x14ac:dyDescent="0.25">
      <c r="C92" s="1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</row>
    <row r="93" spans="3:148" x14ac:dyDescent="0.25">
      <c r="C93" s="11" t="s">
        <v>7</v>
      </c>
      <c r="D93" s="18">
        <f>D91-N85</f>
        <v>-5.0447351024768508E-2</v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</row>
    <row r="94" spans="3:148" x14ac:dyDescent="0.2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</row>
    <row r="95" spans="3:148" x14ac:dyDescent="0.25">
      <c r="C95" s="11" t="s">
        <v>76</v>
      </c>
      <c r="D95" s="4" t="s">
        <v>82</v>
      </c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</row>
    <row r="96" spans="3:148" x14ac:dyDescent="0.25">
      <c r="C96" s="4"/>
      <c r="D96" s="4" t="s">
        <v>77</v>
      </c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</row>
    <row r="97" spans="3:148" x14ac:dyDescent="0.25">
      <c r="D97" s="4">
        <v>4825255</v>
      </c>
      <c r="E97" s="4">
        <v>2476209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</row>
    <row r="98" spans="3:148" x14ac:dyDescent="0.25">
      <c r="D98" s="8">
        <f>D97/E97</f>
        <v>1.9486460957051686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</row>
    <row r="99" spans="3:148" x14ac:dyDescent="0.2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</row>
    <row r="100" spans="3:148" x14ac:dyDescent="0.25">
      <c r="C100" s="11" t="s">
        <v>80</v>
      </c>
      <c r="D100" s="4" t="s">
        <v>85</v>
      </c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</row>
    <row r="101" spans="3:148" x14ac:dyDescent="0.25">
      <c r="C101" s="4"/>
      <c r="D101" s="4" t="s">
        <v>83</v>
      </c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</row>
    <row r="102" spans="3:148" x14ac:dyDescent="0.25">
      <c r="D102" s="4">
        <f>J79</f>
        <v>728624</v>
      </c>
      <c r="E102" s="4">
        <f>J80</f>
        <v>16853125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</row>
    <row r="103" spans="3:148" x14ac:dyDescent="0.25">
      <c r="D103" s="7">
        <f>D102/E102</f>
        <v>4.3233762284442798E-2</v>
      </c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</row>
    <row r="104" spans="3:148" x14ac:dyDescent="0.2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</row>
    <row r="105" spans="3:148" x14ac:dyDescent="0.25">
      <c r="C105" s="11" t="s">
        <v>81</v>
      </c>
      <c r="D105" s="4" t="s">
        <v>84</v>
      </c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</row>
    <row r="106" spans="3:148" x14ac:dyDescent="0.25">
      <c r="C106" s="4"/>
      <c r="D106" s="4" t="s">
        <v>86</v>
      </c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</row>
    <row r="107" spans="3:148" x14ac:dyDescent="0.25">
      <c r="D107" s="4">
        <f>G79</f>
        <v>4367286</v>
      </c>
      <c r="E107" s="4">
        <f>G80</f>
        <v>5495729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</row>
    <row r="108" spans="3:148" x14ac:dyDescent="0.25">
      <c r="D108" s="8">
        <f>D107/E107</f>
        <v>0.79466909667489061</v>
      </c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</row>
    <row r="109" spans="3:148" x14ac:dyDescent="0.2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</row>
    <row r="110" spans="3:148" x14ac:dyDescent="0.25">
      <c r="C110" s="11" t="s">
        <v>102</v>
      </c>
      <c r="D110" s="8" t="s">
        <v>104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</row>
    <row r="111" spans="3:148" x14ac:dyDescent="0.25">
      <c r="C111" s="11"/>
      <c r="D111" s="8" t="s">
        <v>103</v>
      </c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</row>
    <row r="112" spans="3:148" x14ac:dyDescent="0.25">
      <c r="D112" s="4">
        <f>L79</f>
        <v>16853125</v>
      </c>
      <c r="E112" s="4">
        <f>L80</f>
        <v>9863015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</row>
    <row r="113" spans="3:148" x14ac:dyDescent="0.25">
      <c r="D113" s="8">
        <f>D112/E112</f>
        <v>1.7087193925995245</v>
      </c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</row>
    <row r="114" spans="3:148" ht="15.75" thickBot="1" x14ac:dyDescent="0.3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</row>
    <row r="115" spans="3:148" ht="15.75" thickBot="1" x14ac:dyDescent="0.3">
      <c r="C115" s="2">
        <v>2012</v>
      </c>
      <c r="D115" s="24" t="s">
        <v>235</v>
      </c>
      <c r="E115" s="24"/>
      <c r="F115" s="24"/>
      <c r="G115" s="4">
        <v>4413079</v>
      </c>
      <c r="H115" s="4"/>
      <c r="I115" s="4"/>
      <c r="J115" s="4">
        <f>D116</f>
        <v>603600</v>
      </c>
      <c r="K115" s="4"/>
      <c r="L115" s="4">
        <f>J116</f>
        <v>18609759</v>
      </c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</row>
    <row r="116" spans="3:148" x14ac:dyDescent="0.25">
      <c r="C116" s="11" t="s">
        <v>6</v>
      </c>
      <c r="D116" s="4">
        <v>603600</v>
      </c>
      <c r="E116" s="4"/>
      <c r="F116" s="4"/>
      <c r="G116" s="4">
        <v>6193138</v>
      </c>
      <c r="H116" s="4"/>
      <c r="I116" s="4"/>
      <c r="J116" s="4">
        <v>18609759</v>
      </c>
      <c r="K116" s="4"/>
      <c r="L116" s="4">
        <v>10606217</v>
      </c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</row>
    <row r="117" spans="3:148" x14ac:dyDescent="0.2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</row>
    <row r="118" spans="3:148" x14ac:dyDescent="0.25">
      <c r="D118" s="4">
        <f>(4386631+603600)-4847215</f>
        <v>143016</v>
      </c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</row>
    <row r="119" spans="3:148" x14ac:dyDescent="0.25">
      <c r="D119" s="4">
        <f>D116</f>
        <v>603600</v>
      </c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</row>
    <row r="120" spans="3:148" x14ac:dyDescent="0.2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</row>
    <row r="121" spans="3:148" x14ac:dyDescent="0.25">
      <c r="D121" s="7">
        <f>D118/D119</f>
        <v>0.23693836978131214</v>
      </c>
      <c r="E121" s="4"/>
      <c r="F121" s="4"/>
      <c r="G121" s="8">
        <f>G115/G116</f>
        <v>0.71257559576421514</v>
      </c>
      <c r="H121" s="4"/>
      <c r="I121" s="4"/>
      <c r="J121" s="7">
        <f>J115/J116</f>
        <v>3.243459520351661E-2</v>
      </c>
      <c r="K121" s="4"/>
      <c r="L121" s="8">
        <f>L115/L116</f>
        <v>1.7546085470436821</v>
      </c>
      <c r="M121" s="4"/>
      <c r="N121" s="18">
        <f>D125*G125*J121*L121</f>
        <v>7.437005279068544E-2</v>
      </c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</row>
    <row r="122" spans="3:148" x14ac:dyDescent="0.2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</row>
    <row r="123" spans="3:148" x14ac:dyDescent="0.25">
      <c r="D123" s="9" t="s">
        <v>145</v>
      </c>
      <c r="E123" s="4"/>
      <c r="F123" s="4"/>
      <c r="G123" s="48" t="s">
        <v>234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</row>
    <row r="124" spans="3:148" x14ac:dyDescent="0.2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</row>
    <row r="125" spans="3:148" x14ac:dyDescent="0.25">
      <c r="D125" s="7">
        <f>1-D121</f>
        <v>0.76306163021868789</v>
      </c>
      <c r="E125" s="4"/>
      <c r="F125" s="4"/>
      <c r="G125" s="8">
        <f>1+G121</f>
        <v>1.712575595764215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</row>
    <row r="126" spans="3:148" x14ac:dyDescent="0.2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</row>
    <row r="127" spans="3:148" x14ac:dyDescent="0.25">
      <c r="C127" s="11" t="s">
        <v>8</v>
      </c>
      <c r="D127" s="18">
        <v>0.1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</row>
    <row r="128" spans="3:148" x14ac:dyDescent="0.25">
      <c r="C128" s="11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</row>
    <row r="129" spans="3:148" x14ac:dyDescent="0.25">
      <c r="C129" s="11" t="s">
        <v>7</v>
      </c>
      <c r="D129" s="18">
        <f>D127-N121</f>
        <v>2.5629947209314566E-2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</row>
    <row r="130" spans="3:148" x14ac:dyDescent="0.2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</row>
    <row r="131" spans="3:148" x14ac:dyDescent="0.25">
      <c r="C131" s="11" t="s">
        <v>76</v>
      </c>
      <c r="D131" s="4" t="s">
        <v>82</v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</row>
    <row r="132" spans="3:148" x14ac:dyDescent="0.25">
      <c r="C132" s="4"/>
      <c r="D132" s="4" t="s">
        <v>77</v>
      </c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</row>
    <row r="133" spans="3:148" x14ac:dyDescent="0.25">
      <c r="D133" s="4">
        <v>5079658</v>
      </c>
      <c r="E133" s="4">
        <v>3035543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</row>
    <row r="134" spans="3:148" x14ac:dyDescent="0.25">
      <c r="D134" s="8">
        <f>D133/E133</f>
        <v>1.6733935246511085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</row>
    <row r="135" spans="3:148" x14ac:dyDescent="0.2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</row>
    <row r="136" spans="3:148" x14ac:dyDescent="0.25">
      <c r="C136" s="11" t="s">
        <v>80</v>
      </c>
      <c r="D136" s="4" t="s">
        <v>85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</row>
    <row r="137" spans="3:148" x14ac:dyDescent="0.25">
      <c r="C137" s="4"/>
      <c r="D137" s="4" t="s">
        <v>83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</row>
    <row r="138" spans="3:148" x14ac:dyDescent="0.25">
      <c r="D138" s="4">
        <f>J115</f>
        <v>603600</v>
      </c>
      <c r="E138" s="4">
        <f>J116</f>
        <v>18609759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</row>
    <row r="139" spans="3:148" x14ac:dyDescent="0.25">
      <c r="D139" s="7">
        <f>D138/E138</f>
        <v>3.243459520351661E-2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</row>
    <row r="140" spans="3:148" x14ac:dyDescent="0.2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</row>
    <row r="141" spans="3:148" x14ac:dyDescent="0.25">
      <c r="C141" s="11" t="s">
        <v>81</v>
      </c>
      <c r="D141" s="4" t="s">
        <v>84</v>
      </c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</row>
    <row r="142" spans="3:148" x14ac:dyDescent="0.25">
      <c r="C142" s="4"/>
      <c r="D142" s="4" t="s">
        <v>86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</row>
    <row r="143" spans="3:148" x14ac:dyDescent="0.25">
      <c r="D143" s="4">
        <f>G115</f>
        <v>4413079</v>
      </c>
      <c r="E143" s="4">
        <f>G116</f>
        <v>6193138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</row>
    <row r="144" spans="3:148" x14ac:dyDescent="0.25">
      <c r="D144" s="8">
        <f>D143/E143</f>
        <v>0.71257559576421514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</row>
    <row r="145" spans="3:148" x14ac:dyDescent="0.2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</row>
    <row r="146" spans="3:148" x14ac:dyDescent="0.25">
      <c r="C146" s="11" t="s">
        <v>102</v>
      </c>
      <c r="D146" s="8" t="s">
        <v>104</v>
      </c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</row>
    <row r="147" spans="3:148" x14ac:dyDescent="0.25">
      <c r="C147" s="11"/>
      <c r="D147" s="8" t="s">
        <v>103</v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</row>
    <row r="148" spans="3:148" x14ac:dyDescent="0.25">
      <c r="D148" s="4">
        <f>L115</f>
        <v>18609759</v>
      </c>
      <c r="E148" s="4">
        <f>L116</f>
        <v>10606217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</row>
    <row r="149" spans="3:148" x14ac:dyDescent="0.25">
      <c r="D149" s="8">
        <f>D148/E148</f>
        <v>1.7546085470436821</v>
      </c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</row>
    <row r="150" spans="3:148" ht="15.75" thickBot="1" x14ac:dyDescent="0.3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</row>
    <row r="151" spans="3:148" ht="15.75" thickBot="1" x14ac:dyDescent="0.3">
      <c r="C151" s="2">
        <v>2013</v>
      </c>
      <c r="D151" s="24" t="s">
        <v>238</v>
      </c>
      <c r="E151" s="24"/>
      <c r="F151" s="24"/>
      <c r="G151" s="4">
        <v>5281186</v>
      </c>
      <c r="H151" s="4"/>
      <c r="I151" s="4"/>
      <c r="J151" s="4">
        <f>D152</f>
        <v>496659</v>
      </c>
      <c r="K151" s="4"/>
      <c r="L151" s="4">
        <f>J152</f>
        <v>16992253</v>
      </c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</row>
    <row r="152" spans="3:148" x14ac:dyDescent="0.25">
      <c r="C152" s="11" t="s">
        <v>6</v>
      </c>
      <c r="D152" s="4">
        <v>496659</v>
      </c>
      <c r="E152" s="4"/>
      <c r="F152" s="4"/>
      <c r="G152" s="4">
        <v>6589539</v>
      </c>
      <c r="H152" s="4"/>
      <c r="I152" s="4"/>
      <c r="J152" s="4">
        <v>16992253</v>
      </c>
      <c r="K152" s="4"/>
      <c r="L152" s="4">
        <v>11870725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</row>
    <row r="153" spans="3:148" x14ac:dyDescent="0.2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</row>
    <row r="154" spans="3:148" x14ac:dyDescent="0.25">
      <c r="D154" s="4">
        <f>(4847215+496659)-5133008</f>
        <v>210866</v>
      </c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</row>
    <row r="155" spans="3:148" x14ac:dyDescent="0.25">
      <c r="D155" s="4">
        <f>D152</f>
        <v>496659</v>
      </c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</row>
    <row r="156" spans="3:148" x14ac:dyDescent="0.2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</row>
    <row r="157" spans="3:148" x14ac:dyDescent="0.25">
      <c r="D157" s="7">
        <f>D154/D155</f>
        <v>0.42456896985658166</v>
      </c>
      <c r="E157" s="4"/>
      <c r="F157" s="4"/>
      <c r="G157" s="8">
        <f>G151/G152</f>
        <v>0.80144999521210813</v>
      </c>
      <c r="H157" s="4"/>
      <c r="I157" s="4"/>
      <c r="J157" s="7">
        <f>J151/J152</f>
        <v>2.9228554918526696E-2</v>
      </c>
      <c r="K157" s="4"/>
      <c r="L157" s="8">
        <f>L151/L152</f>
        <v>1.4314418875005528</v>
      </c>
      <c r="M157" s="4"/>
      <c r="N157" s="18">
        <f>D161*G161*J157*L157</f>
        <v>4.3370712275927037E-2</v>
      </c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</row>
    <row r="158" spans="3:148" x14ac:dyDescent="0.2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</row>
    <row r="159" spans="3:148" x14ac:dyDescent="0.25">
      <c r="D159" s="9" t="s">
        <v>223</v>
      </c>
      <c r="E159" s="4"/>
      <c r="F159" s="4"/>
      <c r="G159" s="9" t="s">
        <v>54</v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</row>
    <row r="160" spans="3:148" x14ac:dyDescent="0.2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</row>
    <row r="161" spans="3:148" x14ac:dyDescent="0.25">
      <c r="D161" s="7">
        <f>1-D157</f>
        <v>0.57543103014341834</v>
      </c>
      <c r="E161" s="4"/>
      <c r="F161" s="4"/>
      <c r="G161" s="8">
        <f>1+G157</f>
        <v>1.8014499952121081</v>
      </c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</row>
    <row r="162" spans="3:148" x14ac:dyDescent="0.2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</row>
    <row r="163" spans="3:148" x14ac:dyDescent="0.25">
      <c r="C163" s="11" t="s">
        <v>8</v>
      </c>
      <c r="D163" s="18">
        <v>-0.09</v>
      </c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</row>
    <row r="164" spans="3:148" x14ac:dyDescent="0.25">
      <c r="C164" s="11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</row>
    <row r="165" spans="3:148" x14ac:dyDescent="0.25">
      <c r="C165" s="11" t="s">
        <v>7</v>
      </c>
      <c r="D165" s="18">
        <f>D163-N157</f>
        <v>-0.13337071227592703</v>
      </c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</row>
    <row r="166" spans="3:148" x14ac:dyDescent="0.2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</row>
    <row r="167" spans="3:148" x14ac:dyDescent="0.25">
      <c r="C167" s="11" t="s">
        <v>76</v>
      </c>
      <c r="D167" s="4" t="s">
        <v>82</v>
      </c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</row>
    <row r="168" spans="3:148" x14ac:dyDescent="0.25">
      <c r="C168" s="4"/>
      <c r="D168" s="4" t="s">
        <v>77</v>
      </c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</row>
    <row r="169" spans="3:148" x14ac:dyDescent="0.25">
      <c r="D169" s="4">
        <v>4641473</v>
      </c>
      <c r="E169" s="4">
        <v>2454998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</row>
    <row r="170" spans="3:148" x14ac:dyDescent="0.25">
      <c r="D170" s="8">
        <f>D169/E169</f>
        <v>1.8906219068202907</v>
      </c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</row>
    <row r="171" spans="3:148" x14ac:dyDescent="0.2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</row>
    <row r="172" spans="3:148" x14ac:dyDescent="0.25">
      <c r="C172" s="11" t="s">
        <v>80</v>
      </c>
      <c r="D172" s="4" t="s">
        <v>85</v>
      </c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</row>
    <row r="173" spans="3:148" x14ac:dyDescent="0.25">
      <c r="C173" s="4"/>
      <c r="D173" s="4" t="s">
        <v>83</v>
      </c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</row>
    <row r="174" spans="3:148" x14ac:dyDescent="0.25">
      <c r="D174" s="4">
        <f>J151</f>
        <v>496659</v>
      </c>
      <c r="E174" s="4">
        <f>J152</f>
        <v>16992253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</row>
    <row r="175" spans="3:148" x14ac:dyDescent="0.25">
      <c r="D175" s="7">
        <f>D174/E174</f>
        <v>2.9228554918526696E-2</v>
      </c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</row>
    <row r="176" spans="3:148" x14ac:dyDescent="0.2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</row>
    <row r="177" spans="3:148" x14ac:dyDescent="0.25">
      <c r="C177" s="11" t="s">
        <v>81</v>
      </c>
      <c r="D177" s="4" t="s">
        <v>84</v>
      </c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</row>
    <row r="178" spans="3:148" x14ac:dyDescent="0.25">
      <c r="C178" s="4"/>
      <c r="D178" s="4" t="s">
        <v>86</v>
      </c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</row>
    <row r="179" spans="3:148" x14ac:dyDescent="0.25">
      <c r="D179" s="4">
        <f>G151</f>
        <v>5281186</v>
      </c>
      <c r="E179" s="4">
        <f>G152</f>
        <v>6589539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</row>
    <row r="180" spans="3:148" x14ac:dyDescent="0.25">
      <c r="D180" s="8">
        <f>D179/E179</f>
        <v>0.80144999521210813</v>
      </c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</row>
    <row r="181" spans="3:148" x14ac:dyDescent="0.2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</row>
    <row r="182" spans="3:148" x14ac:dyDescent="0.25">
      <c r="C182" s="11" t="s">
        <v>102</v>
      </c>
      <c r="D182" s="8" t="s">
        <v>104</v>
      </c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</row>
    <row r="183" spans="3:148" x14ac:dyDescent="0.25">
      <c r="C183" s="11"/>
      <c r="D183" s="8" t="s">
        <v>103</v>
      </c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</row>
    <row r="184" spans="3:148" x14ac:dyDescent="0.25">
      <c r="D184" s="4">
        <f>L151</f>
        <v>16992253</v>
      </c>
      <c r="E184" s="4">
        <f>L152</f>
        <v>11870725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</row>
    <row r="185" spans="3:148" x14ac:dyDescent="0.25">
      <c r="D185" s="8">
        <f>D184/E184</f>
        <v>1.4314418875005528</v>
      </c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</row>
    <row r="186" spans="3:148" ht="15.75" thickBot="1" x14ac:dyDescent="0.3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</row>
    <row r="187" spans="3:148" ht="15.75" thickBot="1" x14ac:dyDescent="0.3">
      <c r="C187" s="2">
        <v>2014</v>
      </c>
      <c r="D187" s="24" t="s">
        <v>236</v>
      </c>
      <c r="E187" s="24"/>
      <c r="F187" s="24"/>
      <c r="G187" s="4">
        <v>6797436</v>
      </c>
      <c r="H187" s="4"/>
      <c r="I187" s="4"/>
      <c r="J187" s="4">
        <f>D188</f>
        <v>964176</v>
      </c>
      <c r="K187" s="4"/>
      <c r="L187" s="4">
        <f>J188</f>
        <v>21289950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</row>
    <row r="188" spans="3:148" x14ac:dyDescent="0.25">
      <c r="C188" s="11" t="s">
        <v>6</v>
      </c>
      <c r="D188" s="4">
        <v>964176</v>
      </c>
      <c r="E188" s="4"/>
      <c r="F188" s="4"/>
      <c r="G188" s="4">
        <v>6112837</v>
      </c>
      <c r="H188" s="4"/>
      <c r="I188" s="4"/>
      <c r="J188" s="4">
        <v>21289950</v>
      </c>
      <c r="K188" s="4"/>
      <c r="L188" s="4">
        <v>12910273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</row>
    <row r="189" spans="3:148" x14ac:dyDescent="0.2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</row>
    <row r="190" spans="3:148" x14ac:dyDescent="0.25">
      <c r="D190" s="4">
        <f>+(5133008+964176)-4581924</f>
        <v>1515260</v>
      </c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</row>
    <row r="191" spans="3:148" x14ac:dyDescent="0.25">
      <c r="D191" s="4">
        <f>D188</f>
        <v>964176</v>
      </c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</row>
    <row r="192" spans="3:148" x14ac:dyDescent="0.2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</row>
    <row r="193" spans="3:148" x14ac:dyDescent="0.25">
      <c r="D193" s="7">
        <f>D190/D191</f>
        <v>1.571559549293905</v>
      </c>
      <c r="E193" s="4"/>
      <c r="F193" s="4"/>
      <c r="G193" s="8">
        <f>G187/G188</f>
        <v>1.1119936618627324</v>
      </c>
      <c r="H193" s="4"/>
      <c r="I193" s="4"/>
      <c r="J193" s="7">
        <f>J187/J188</f>
        <v>4.5287847082778492E-2</v>
      </c>
      <c r="K193" s="4"/>
      <c r="L193" s="8">
        <f>L187/L188</f>
        <v>1.6490704727932555</v>
      </c>
      <c r="M193" s="4"/>
      <c r="N193" s="18">
        <f>D197*G197*J193*L193</f>
        <v>-9.0151921276487523E-2</v>
      </c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</row>
    <row r="194" spans="3:148" x14ac:dyDescent="0.2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</row>
    <row r="195" spans="3:148" x14ac:dyDescent="0.25">
      <c r="D195" s="9" t="s">
        <v>237</v>
      </c>
      <c r="E195" s="4"/>
      <c r="F195" s="4"/>
      <c r="G195" s="9" t="s">
        <v>46</v>
      </c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</row>
    <row r="196" spans="3:148" x14ac:dyDescent="0.2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</row>
    <row r="197" spans="3:148" x14ac:dyDescent="0.25">
      <c r="D197" s="7">
        <f>1-D193</f>
        <v>-0.57155954929390496</v>
      </c>
      <c r="E197" s="4"/>
      <c r="F197" s="4"/>
      <c r="G197" s="8">
        <f>1+G193</f>
        <v>2.1119936618627326</v>
      </c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</row>
    <row r="198" spans="3:148" x14ac:dyDescent="0.2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</row>
    <row r="199" spans="3:148" x14ac:dyDescent="0.25">
      <c r="C199" s="11" t="s">
        <v>8</v>
      </c>
      <c r="D199" s="18">
        <v>0.25</v>
      </c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</row>
    <row r="200" spans="3:148" x14ac:dyDescent="0.25">
      <c r="C200" s="1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</row>
    <row r="201" spans="3:148" x14ac:dyDescent="0.25">
      <c r="C201" s="11" t="s">
        <v>7</v>
      </c>
      <c r="D201" s="18">
        <f>D199-N193</f>
        <v>0.34015192127648752</v>
      </c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</row>
    <row r="202" spans="3:148" x14ac:dyDescent="0.2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</row>
    <row r="203" spans="3:148" x14ac:dyDescent="0.25">
      <c r="C203" s="11" t="s">
        <v>76</v>
      </c>
      <c r="D203" s="4" t="s">
        <v>82</v>
      </c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</row>
    <row r="204" spans="3:148" x14ac:dyDescent="0.25">
      <c r="C204" s="4"/>
      <c r="D204" s="4" t="s">
        <v>77</v>
      </c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</row>
    <row r="205" spans="3:148" x14ac:dyDescent="0.25">
      <c r="D205" s="4">
        <v>5420917</v>
      </c>
      <c r="E205" s="4">
        <v>3920817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</row>
    <row r="206" spans="3:148" x14ac:dyDescent="0.25">
      <c r="D206" s="8">
        <f>D205/E205</f>
        <v>1.3825988308049062</v>
      </c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</row>
    <row r="207" spans="3:148" x14ac:dyDescent="0.2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</row>
    <row r="208" spans="3:148" x14ac:dyDescent="0.25">
      <c r="C208" s="11" t="s">
        <v>80</v>
      </c>
      <c r="D208" s="4" t="s">
        <v>85</v>
      </c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</row>
    <row r="209" spans="3:148" x14ac:dyDescent="0.25">
      <c r="C209" s="4"/>
      <c r="D209" s="4" t="s">
        <v>83</v>
      </c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</row>
    <row r="210" spans="3:148" x14ac:dyDescent="0.25">
      <c r="D210" s="4">
        <f>J187</f>
        <v>964176</v>
      </c>
      <c r="E210" s="4">
        <f>J188</f>
        <v>21289950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</row>
    <row r="211" spans="3:148" x14ac:dyDescent="0.25">
      <c r="D211" s="7">
        <f>D210/E210</f>
        <v>4.5287847082778492E-2</v>
      </c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</row>
    <row r="212" spans="3:148" x14ac:dyDescent="0.2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</row>
    <row r="213" spans="3:148" x14ac:dyDescent="0.25">
      <c r="C213" s="11" t="s">
        <v>81</v>
      </c>
      <c r="D213" s="4" t="s">
        <v>84</v>
      </c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</row>
    <row r="214" spans="3:148" x14ac:dyDescent="0.25">
      <c r="C214" s="4"/>
      <c r="D214" s="4" t="s">
        <v>86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</row>
    <row r="215" spans="3:148" x14ac:dyDescent="0.25">
      <c r="D215" s="4">
        <f>G187</f>
        <v>6797436</v>
      </c>
      <c r="E215" s="4">
        <f>G188</f>
        <v>6112837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</row>
    <row r="216" spans="3:148" x14ac:dyDescent="0.25">
      <c r="D216" s="8">
        <f>D215/E215</f>
        <v>1.1119936618627324</v>
      </c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</row>
    <row r="217" spans="3:148" x14ac:dyDescent="0.2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</row>
    <row r="218" spans="3:148" x14ac:dyDescent="0.25">
      <c r="C218" s="11" t="s">
        <v>102</v>
      </c>
      <c r="D218" s="8" t="s">
        <v>104</v>
      </c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</row>
    <row r="219" spans="3:148" x14ac:dyDescent="0.25">
      <c r="C219" s="11"/>
      <c r="D219" s="8" t="s">
        <v>103</v>
      </c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</row>
    <row r="220" spans="3:148" x14ac:dyDescent="0.25">
      <c r="D220" s="4">
        <f>L187</f>
        <v>21289950</v>
      </c>
      <c r="E220" s="4">
        <f>L188</f>
        <v>12910273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</row>
    <row r="221" spans="3:148" x14ac:dyDescent="0.25">
      <c r="D221" s="8">
        <f>D220/E220</f>
        <v>1.6490704727932555</v>
      </c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</row>
    <row r="222" spans="3:148" ht="15.75" thickBot="1" x14ac:dyDescent="0.3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</row>
    <row r="223" spans="3:148" ht="15.75" thickBot="1" x14ac:dyDescent="0.3">
      <c r="C223" s="2">
        <v>2015</v>
      </c>
      <c r="D223" s="24" t="s">
        <v>239</v>
      </c>
      <c r="E223" s="24"/>
      <c r="F223" s="24"/>
      <c r="G223" s="4">
        <v>5199992</v>
      </c>
      <c r="H223" s="4"/>
      <c r="I223" s="4"/>
      <c r="J223" s="4">
        <f>D224</f>
        <v>1130419</v>
      </c>
      <c r="K223" s="4"/>
      <c r="L223" s="4">
        <f>J224</f>
        <v>18748201</v>
      </c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</row>
    <row r="224" spans="3:148" x14ac:dyDescent="0.25">
      <c r="C224" s="11" t="s">
        <v>6</v>
      </c>
      <c r="D224" s="4">
        <v>1130419</v>
      </c>
      <c r="E224" s="4"/>
      <c r="F224" s="4"/>
      <c r="G224" s="4">
        <v>6971036</v>
      </c>
      <c r="H224" s="4"/>
      <c r="I224" s="4"/>
      <c r="J224" s="4">
        <v>18748201</v>
      </c>
      <c r="K224" s="4"/>
      <c r="L224" s="4">
        <v>12171028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</row>
    <row r="225" spans="3:148" x14ac:dyDescent="0.2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</row>
    <row r="226" spans="3:148" x14ac:dyDescent="0.25">
      <c r="D226" s="4">
        <f>(4581924+1130419)-5248473</f>
        <v>463870</v>
      </c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</row>
    <row r="227" spans="3:148" x14ac:dyDescent="0.25">
      <c r="D227" s="4">
        <f>D224</f>
        <v>1130419</v>
      </c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</row>
    <row r="228" spans="3:148" x14ac:dyDescent="0.2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</row>
    <row r="229" spans="3:148" x14ac:dyDescent="0.25">
      <c r="D229" s="7">
        <f>D226/D227</f>
        <v>0.41035226761050547</v>
      </c>
      <c r="E229" s="4"/>
      <c r="F229" s="4"/>
      <c r="G229" s="8">
        <f>G223/G224</f>
        <v>0.74594249692585146</v>
      </c>
      <c r="H229" s="4"/>
      <c r="I229" s="4"/>
      <c r="J229" s="7">
        <f>J223/J224</f>
        <v>6.0294798418258903E-2</v>
      </c>
      <c r="K229" s="4"/>
      <c r="L229" s="8">
        <f>L223/L224</f>
        <v>1.540395848238949</v>
      </c>
      <c r="M229" s="4"/>
      <c r="N229" s="18">
        <f>D233*G233*J229*L229</f>
        <v>9.5616921215153666E-2</v>
      </c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</row>
    <row r="230" spans="3:148" x14ac:dyDescent="0.2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</row>
    <row r="231" spans="3:148" x14ac:dyDescent="0.25">
      <c r="D231" s="9" t="s">
        <v>94</v>
      </c>
      <c r="E231" s="4"/>
      <c r="F231" s="4"/>
      <c r="G231" s="9" t="s">
        <v>229</v>
      </c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</row>
    <row r="232" spans="3:148" x14ac:dyDescent="0.2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</row>
    <row r="233" spans="3:148" x14ac:dyDescent="0.25">
      <c r="D233" s="7">
        <f>1-D229</f>
        <v>0.58964773238949453</v>
      </c>
      <c r="E233" s="4"/>
      <c r="F233" s="4"/>
      <c r="G233" s="8">
        <f>1+G229</f>
        <v>1.7459424969258515</v>
      </c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</row>
    <row r="234" spans="3:148" x14ac:dyDescent="0.2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</row>
    <row r="235" spans="3:148" x14ac:dyDescent="0.25">
      <c r="C235" s="11" t="s">
        <v>8</v>
      </c>
      <c r="D235" s="18">
        <v>-0.12</v>
      </c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</row>
    <row r="236" spans="3:148" x14ac:dyDescent="0.25">
      <c r="C236" s="11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</row>
    <row r="237" spans="3:148" x14ac:dyDescent="0.25">
      <c r="C237" s="11" t="s">
        <v>7</v>
      </c>
      <c r="D237" s="18">
        <f>D235-N229</f>
        <v>-0.21561692121515366</v>
      </c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</row>
    <row r="238" spans="3:148" x14ac:dyDescent="0.2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</row>
    <row r="239" spans="3:148" x14ac:dyDescent="0.25">
      <c r="C239" s="11" t="s">
        <v>76</v>
      </c>
      <c r="D239" s="4" t="s">
        <v>82</v>
      </c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</row>
    <row r="240" spans="3:148" x14ac:dyDescent="0.25">
      <c r="C240" s="4"/>
      <c r="D240" s="4" t="s">
        <v>77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</row>
    <row r="241" spans="3:148" x14ac:dyDescent="0.25">
      <c r="D241" s="4">
        <v>6298258</v>
      </c>
      <c r="E241" s="4">
        <v>2900902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</row>
    <row r="242" spans="3:148" x14ac:dyDescent="0.25">
      <c r="D242" s="8">
        <f>D241/E241</f>
        <v>2.1711378047241858</v>
      </c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</row>
    <row r="243" spans="3:148" x14ac:dyDescent="0.2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</row>
    <row r="244" spans="3:148" x14ac:dyDescent="0.25">
      <c r="C244" s="11" t="s">
        <v>80</v>
      </c>
      <c r="D244" s="4" t="s">
        <v>85</v>
      </c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</row>
    <row r="245" spans="3:148" x14ac:dyDescent="0.25">
      <c r="C245" s="4"/>
      <c r="D245" s="4" t="s">
        <v>83</v>
      </c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</row>
    <row r="246" spans="3:148" x14ac:dyDescent="0.25">
      <c r="D246" s="7">
        <f>J223/J224</f>
        <v>6.0294798418258903E-2</v>
      </c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</row>
    <row r="247" spans="3:148" x14ac:dyDescent="0.2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</row>
    <row r="248" spans="3:148" x14ac:dyDescent="0.25">
      <c r="C248" s="11" t="s">
        <v>81</v>
      </c>
      <c r="D248" s="4" t="s">
        <v>84</v>
      </c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</row>
    <row r="249" spans="3:148" x14ac:dyDescent="0.25">
      <c r="C249" s="4"/>
      <c r="D249" s="4" t="s">
        <v>86</v>
      </c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</row>
    <row r="250" spans="3:148" x14ac:dyDescent="0.25">
      <c r="D250" s="4">
        <f>G223</f>
        <v>5199992</v>
      </c>
      <c r="E250" s="4">
        <f>G224</f>
        <v>6971036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</row>
    <row r="251" spans="3:148" x14ac:dyDescent="0.25">
      <c r="D251" s="8">
        <f>D250/E250</f>
        <v>0.74594249692585146</v>
      </c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</row>
    <row r="252" spans="3:148" x14ac:dyDescent="0.2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</row>
    <row r="253" spans="3:148" x14ac:dyDescent="0.25">
      <c r="C253" s="11" t="s">
        <v>102</v>
      </c>
      <c r="D253" s="8" t="s">
        <v>104</v>
      </c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</row>
    <row r="254" spans="3:148" x14ac:dyDescent="0.25">
      <c r="C254" s="11"/>
      <c r="D254" s="8" t="s">
        <v>103</v>
      </c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</row>
    <row r="255" spans="3:148" x14ac:dyDescent="0.25">
      <c r="D255" s="4">
        <f>L223</f>
        <v>18748201</v>
      </c>
      <c r="E255" s="4">
        <f>L224</f>
        <v>12171028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</row>
    <row r="256" spans="3:148" x14ac:dyDescent="0.25">
      <c r="D256" s="8">
        <f>D255/E255</f>
        <v>1.540395848238949</v>
      </c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</row>
    <row r="257" spans="3:148" ht="15.75" thickBot="1" x14ac:dyDescent="0.3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</row>
    <row r="258" spans="3:148" ht="15.75" thickBot="1" x14ac:dyDescent="0.3">
      <c r="C258" s="2">
        <v>2016</v>
      </c>
      <c r="D258" s="24" t="s">
        <v>241</v>
      </c>
      <c r="E258" s="24"/>
      <c r="F258" s="24"/>
      <c r="G258" s="4">
        <v>5663190</v>
      </c>
      <c r="H258" s="4"/>
      <c r="I258" s="4"/>
      <c r="J258" s="4">
        <f>D259</f>
        <v>1690173</v>
      </c>
      <c r="K258" s="4"/>
      <c r="L258" s="4">
        <f>J259</f>
        <v>20599725</v>
      </c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</row>
    <row r="259" spans="3:148" x14ac:dyDescent="0.25">
      <c r="C259" s="11" t="s">
        <v>6</v>
      </c>
      <c r="D259" s="4">
        <v>1690173</v>
      </c>
      <c r="E259" s="4"/>
      <c r="F259" s="4"/>
      <c r="G259" s="4">
        <v>13530506</v>
      </c>
      <c r="H259" s="4"/>
      <c r="I259" s="4"/>
      <c r="J259" s="4">
        <v>20599725</v>
      </c>
      <c r="K259" s="4"/>
      <c r="L259" s="4">
        <v>12171028</v>
      </c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</row>
    <row r="260" spans="3:148" x14ac:dyDescent="0.2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</row>
    <row r="261" spans="3:148" x14ac:dyDescent="0.25">
      <c r="D261" s="4">
        <f>(5248473+1690173)-6372313</f>
        <v>566333</v>
      </c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</row>
    <row r="262" spans="3:148" x14ac:dyDescent="0.25">
      <c r="D262" s="4">
        <v>1690173</v>
      </c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</row>
    <row r="263" spans="3:148" x14ac:dyDescent="0.2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</row>
    <row r="264" spans="3:148" x14ac:dyDescent="0.25">
      <c r="D264" s="7">
        <f>D261/D262</f>
        <v>0.33507398355079626</v>
      </c>
      <c r="E264" s="4"/>
      <c r="F264" s="4"/>
      <c r="G264" s="8">
        <f>G258/G259</f>
        <v>0.418549757119209</v>
      </c>
      <c r="H264" s="4"/>
      <c r="I264" s="4"/>
      <c r="J264" s="7">
        <f>J258/J259</f>
        <v>8.2048328315062452E-2</v>
      </c>
      <c r="K264" s="4"/>
      <c r="L264" s="8">
        <f>L258/L259</f>
        <v>1.6925213712432507</v>
      </c>
      <c r="M264" s="4"/>
      <c r="N264" s="18">
        <f>D268*G268*J264*L264</f>
        <v>0.13098507036881779</v>
      </c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</row>
    <row r="265" spans="3:148" x14ac:dyDescent="0.2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</row>
    <row r="266" spans="3:148" x14ac:dyDescent="0.25">
      <c r="D266" s="9" t="s">
        <v>240</v>
      </c>
      <c r="E266" s="4"/>
      <c r="F266" s="4"/>
      <c r="G266" s="9" t="s">
        <v>72</v>
      </c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</row>
    <row r="267" spans="3:148" x14ac:dyDescent="0.2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</row>
    <row r="268" spans="3:148" x14ac:dyDescent="0.25">
      <c r="D268" s="7">
        <f>1-D264</f>
        <v>0.66492601644920368</v>
      </c>
      <c r="E268" s="4"/>
      <c r="F268" s="4"/>
      <c r="G268" s="8">
        <f>1+G264</f>
        <v>1.4185497571192089</v>
      </c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</row>
    <row r="269" spans="3:148" x14ac:dyDescent="0.2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</row>
    <row r="270" spans="3:148" x14ac:dyDescent="0.25">
      <c r="C270" s="11" t="s">
        <v>8</v>
      </c>
      <c r="D270" s="18">
        <v>0.1</v>
      </c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</row>
    <row r="271" spans="3:148" x14ac:dyDescent="0.25">
      <c r="C271" s="11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</row>
    <row r="272" spans="3:148" x14ac:dyDescent="0.25">
      <c r="C272" s="11" t="s">
        <v>7</v>
      </c>
      <c r="D272" s="18">
        <f>D270-N264</f>
        <v>-3.0985070368817785E-2</v>
      </c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</row>
    <row r="273" spans="3:148" x14ac:dyDescent="0.2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</row>
    <row r="274" spans="3:148" x14ac:dyDescent="0.25">
      <c r="C274" s="11" t="s">
        <v>76</v>
      </c>
      <c r="D274" s="4" t="s">
        <v>82</v>
      </c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</row>
    <row r="275" spans="3:148" x14ac:dyDescent="0.25">
      <c r="C275" s="4"/>
      <c r="D275" s="4" t="s">
        <v>77</v>
      </c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</row>
    <row r="276" spans="3:148" x14ac:dyDescent="0.25">
      <c r="D276" s="4">
        <v>6518816</v>
      </c>
      <c r="E276" s="4">
        <v>3318376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</row>
    <row r="277" spans="3:148" x14ac:dyDescent="0.25">
      <c r="D277" s="8">
        <f>D276/E276</f>
        <v>1.9644597236720613</v>
      </c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</row>
    <row r="278" spans="3:148" x14ac:dyDescent="0.2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</row>
    <row r="279" spans="3:148" x14ac:dyDescent="0.25">
      <c r="C279" s="11" t="s">
        <v>80</v>
      </c>
      <c r="D279" s="4" t="s">
        <v>85</v>
      </c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</row>
    <row r="280" spans="3:148" x14ac:dyDescent="0.25">
      <c r="C280" s="4"/>
      <c r="D280" s="4" t="s">
        <v>83</v>
      </c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</row>
    <row r="281" spans="3:148" x14ac:dyDescent="0.25">
      <c r="D281" s="4">
        <f>J258</f>
        <v>1690173</v>
      </c>
      <c r="E281" s="4">
        <f>J259</f>
        <v>20599725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</row>
    <row r="282" spans="3:148" x14ac:dyDescent="0.25">
      <c r="D282" s="7">
        <f>D281/E281</f>
        <v>8.2048328315062452E-2</v>
      </c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</row>
    <row r="283" spans="3:148" x14ac:dyDescent="0.2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</row>
    <row r="284" spans="3:148" x14ac:dyDescent="0.25">
      <c r="C284" s="11" t="s">
        <v>81</v>
      </c>
      <c r="D284" s="4" t="s">
        <v>84</v>
      </c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</row>
    <row r="285" spans="3:148" x14ac:dyDescent="0.25">
      <c r="C285" s="4"/>
      <c r="D285" s="4" t="s">
        <v>86</v>
      </c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</row>
    <row r="286" spans="3:148" x14ac:dyDescent="0.25">
      <c r="D286" s="4">
        <f>G258</f>
        <v>5663190</v>
      </c>
      <c r="E286" s="4">
        <f>G259</f>
        <v>13530506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</row>
    <row r="287" spans="3:148" x14ac:dyDescent="0.25">
      <c r="D287" s="8">
        <f>D286/E286</f>
        <v>0.418549757119209</v>
      </c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</row>
    <row r="288" spans="3:148" x14ac:dyDescent="0.2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</row>
    <row r="289" spans="3:148" x14ac:dyDescent="0.25">
      <c r="C289" s="11" t="s">
        <v>102</v>
      </c>
      <c r="D289" s="8" t="s">
        <v>104</v>
      </c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</row>
    <row r="290" spans="3:148" x14ac:dyDescent="0.25">
      <c r="C290" s="11"/>
      <c r="D290" s="8" t="s">
        <v>103</v>
      </c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</row>
    <row r="291" spans="3:148" x14ac:dyDescent="0.25">
      <c r="D291" s="4">
        <f>L258</f>
        <v>20599725</v>
      </c>
      <c r="E291" s="4">
        <f>L259</f>
        <v>12171028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</row>
    <row r="292" spans="3:148" x14ac:dyDescent="0.25">
      <c r="D292" s="8">
        <f>D291/E291</f>
        <v>1.6925213712432507</v>
      </c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</row>
    <row r="293" spans="3:148" ht="15.75" thickBot="1" x14ac:dyDescent="0.3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</row>
    <row r="294" spans="3:148" ht="15.75" thickBot="1" x14ac:dyDescent="0.3">
      <c r="C294" s="2">
        <v>2017</v>
      </c>
      <c r="D294" s="24" t="s">
        <v>242</v>
      </c>
      <c r="E294" s="24"/>
      <c r="F294" s="24"/>
      <c r="G294" s="4">
        <v>4920180</v>
      </c>
      <c r="H294" s="4"/>
      <c r="I294" s="4"/>
      <c r="J294" s="4">
        <f>D295</f>
        <v>726003</v>
      </c>
      <c r="K294" s="4"/>
      <c r="L294" s="4">
        <f>J295</f>
        <v>19575045</v>
      </c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</row>
    <row r="295" spans="3:148" x14ac:dyDescent="0.25">
      <c r="C295" s="11" t="s">
        <v>6</v>
      </c>
      <c r="D295" s="4">
        <v>726003</v>
      </c>
      <c r="E295" s="4"/>
      <c r="F295" s="4"/>
      <c r="G295" s="4">
        <v>8415024</v>
      </c>
      <c r="H295" s="4"/>
      <c r="I295" s="4"/>
      <c r="J295" s="4">
        <v>19575045</v>
      </c>
      <c r="K295" s="4"/>
      <c r="L295" s="4">
        <v>12972445</v>
      </c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</row>
    <row r="296" spans="3:148" x14ac:dyDescent="0.2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</row>
    <row r="297" spans="3:148" x14ac:dyDescent="0.25">
      <c r="D297" s="4">
        <f>(6372313+726151)-6422912</f>
        <v>675552</v>
      </c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</row>
    <row r="298" spans="3:148" x14ac:dyDescent="0.25">
      <c r="D298" s="4">
        <f>D295</f>
        <v>726003</v>
      </c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</row>
    <row r="299" spans="3:148" x14ac:dyDescent="0.2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</row>
    <row r="300" spans="3:148" x14ac:dyDescent="0.25">
      <c r="D300" s="7">
        <f>D297/D298</f>
        <v>0.9305085516175553</v>
      </c>
      <c r="E300" s="4"/>
      <c r="F300" s="4"/>
      <c r="G300" s="8">
        <f>G294/G295</f>
        <v>0.58468995453845407</v>
      </c>
      <c r="H300" s="4"/>
      <c r="I300" s="4"/>
      <c r="J300" s="7">
        <f>J294/J295</f>
        <v>3.7088190601860686E-2</v>
      </c>
      <c r="K300" s="4"/>
      <c r="L300" s="8">
        <f>L294/L295</f>
        <v>1.5089711307313309</v>
      </c>
      <c r="M300" s="4"/>
      <c r="N300" s="18">
        <f>D304*G304*J300*L300</f>
        <v>6.1630011070711466E-3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</row>
    <row r="301" spans="3:148" x14ac:dyDescent="0.2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</row>
    <row r="302" spans="3:148" x14ac:dyDescent="0.25">
      <c r="D302" s="9" t="s">
        <v>63</v>
      </c>
      <c r="E302" s="4"/>
      <c r="F302" s="4"/>
      <c r="G302" s="9" t="s">
        <v>49</v>
      </c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</row>
    <row r="303" spans="3:148" x14ac:dyDescent="0.2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</row>
    <row r="304" spans="3:148" x14ac:dyDescent="0.25">
      <c r="D304" s="7">
        <f>1-D300</f>
        <v>6.9491448382444698E-2</v>
      </c>
      <c r="E304" s="4"/>
      <c r="F304" s="4"/>
      <c r="G304" s="8">
        <f>1+G300</f>
        <v>1.5846899545384541</v>
      </c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</row>
    <row r="305" spans="3:148" x14ac:dyDescent="0.2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</row>
    <row r="306" spans="3:148" x14ac:dyDescent="0.25">
      <c r="C306" s="11" t="s">
        <v>8</v>
      </c>
      <c r="D306" s="18">
        <v>-0.05</v>
      </c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</row>
    <row r="307" spans="3:148" x14ac:dyDescent="0.25">
      <c r="C307" s="11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</row>
    <row r="308" spans="3:148" x14ac:dyDescent="0.25">
      <c r="C308" s="11" t="s">
        <v>7</v>
      </c>
      <c r="D308" s="18">
        <f>D306-N300</f>
        <v>-5.6163001107071148E-2</v>
      </c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</row>
    <row r="309" spans="3:148" x14ac:dyDescent="0.2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</row>
    <row r="310" spans="3:148" x14ac:dyDescent="0.25">
      <c r="C310" s="11" t="s">
        <v>76</v>
      </c>
      <c r="D310" s="4" t="s">
        <v>82</v>
      </c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</row>
    <row r="311" spans="3:148" x14ac:dyDescent="0.25">
      <c r="C311" s="4"/>
      <c r="D311" s="4" t="s">
        <v>77</v>
      </c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</row>
    <row r="312" spans="3:148" x14ac:dyDescent="0.25">
      <c r="D312" s="4">
        <v>5504651</v>
      </c>
      <c r="E312" s="4">
        <v>3274792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</row>
    <row r="313" spans="3:148" x14ac:dyDescent="0.25">
      <c r="D313" s="8">
        <f>D312/E312</f>
        <v>1.6809162230761525</v>
      </c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</row>
    <row r="314" spans="3:148" x14ac:dyDescent="0.2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</row>
    <row r="315" spans="3:148" x14ac:dyDescent="0.25">
      <c r="C315" s="11" t="s">
        <v>80</v>
      </c>
      <c r="D315" s="4" t="s">
        <v>85</v>
      </c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</row>
    <row r="316" spans="3:148" x14ac:dyDescent="0.25">
      <c r="C316" s="4"/>
      <c r="D316" s="4" t="s">
        <v>83</v>
      </c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</row>
    <row r="317" spans="3:148" x14ac:dyDescent="0.25">
      <c r="D317" s="4">
        <f>J294</f>
        <v>726003</v>
      </c>
      <c r="E317" s="4">
        <f>J295</f>
        <v>19575045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</row>
    <row r="318" spans="3:148" x14ac:dyDescent="0.25">
      <c r="D318" s="7">
        <f>D317/E317</f>
        <v>3.7088190601860686E-2</v>
      </c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</row>
    <row r="319" spans="3:148" x14ac:dyDescent="0.2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</row>
    <row r="320" spans="3:148" x14ac:dyDescent="0.25">
      <c r="C320" s="11" t="s">
        <v>81</v>
      </c>
      <c r="D320" s="4" t="s">
        <v>84</v>
      </c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</row>
    <row r="321" spans="3:148" x14ac:dyDescent="0.25">
      <c r="C321" s="4"/>
      <c r="D321" s="4" t="s">
        <v>86</v>
      </c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</row>
    <row r="322" spans="3:148" x14ac:dyDescent="0.25">
      <c r="D322" s="4">
        <f>G294</f>
        <v>4920180</v>
      </c>
      <c r="E322" s="4">
        <f>G295</f>
        <v>8415024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</row>
    <row r="323" spans="3:148" x14ac:dyDescent="0.25">
      <c r="D323" s="8">
        <f>D322/E322</f>
        <v>0.58468995453845407</v>
      </c>
    </row>
    <row r="325" spans="3:148" x14ac:dyDescent="0.25">
      <c r="C325" s="11" t="s">
        <v>102</v>
      </c>
      <c r="D325" s="8" t="s">
        <v>104</v>
      </c>
      <c r="E325" s="4"/>
    </row>
    <row r="326" spans="3:148" x14ac:dyDescent="0.25">
      <c r="C326" s="11"/>
      <c r="D326" s="8" t="s">
        <v>103</v>
      </c>
      <c r="E326" s="4"/>
    </row>
    <row r="327" spans="3:148" x14ac:dyDescent="0.25">
      <c r="D327" s="4">
        <f>L294</f>
        <v>19575045</v>
      </c>
      <c r="E327" s="4">
        <f>L295</f>
        <v>12972445</v>
      </c>
    </row>
    <row r="328" spans="3:148" x14ac:dyDescent="0.25">
      <c r="D328" s="8">
        <f>D327/E327</f>
        <v>1.5089711307313309</v>
      </c>
    </row>
    <row r="329" spans="3:148" ht="15.75" thickBot="1" x14ac:dyDescent="0.3"/>
    <row r="330" spans="3:148" ht="15.75" thickBot="1" x14ac:dyDescent="0.3">
      <c r="C330" s="2">
        <v>2018</v>
      </c>
      <c r="D330" s="31" t="s">
        <v>244</v>
      </c>
      <c r="E330" s="31"/>
      <c r="F330" s="31"/>
      <c r="G330" s="4">
        <v>6126048</v>
      </c>
      <c r="H330" s="4"/>
      <c r="I330" s="4"/>
      <c r="J330" s="4">
        <f>D331</f>
        <v>1072600</v>
      </c>
      <c r="K330" s="4"/>
      <c r="L330" s="4">
        <f>J331</f>
        <v>20151853</v>
      </c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148" x14ac:dyDescent="0.25">
      <c r="C331" s="11" t="s">
        <v>6</v>
      </c>
      <c r="D331" s="4">
        <v>1072600</v>
      </c>
      <c r="E331" s="1"/>
      <c r="F331" s="1"/>
      <c r="G331" s="4">
        <v>8415024</v>
      </c>
      <c r="H331" s="4"/>
      <c r="I331" s="4"/>
      <c r="J331" s="4">
        <v>20151853</v>
      </c>
      <c r="K331" s="4"/>
      <c r="L331" s="4">
        <v>14541072</v>
      </c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148" x14ac:dyDescent="0.25">
      <c r="D332" s="1"/>
      <c r="E332" s="1"/>
      <c r="F332" s="1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148" x14ac:dyDescent="0.25">
      <c r="D333" s="4">
        <f>(6422912+1072600)-6815913</f>
        <v>679599</v>
      </c>
      <c r="E333" s="4"/>
      <c r="F333" s="1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148" x14ac:dyDescent="0.25">
      <c r="D334" s="4">
        <f>D331</f>
        <v>1072600</v>
      </c>
      <c r="E334" s="4"/>
      <c r="F334" s="1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148" x14ac:dyDescent="0.25">
      <c r="D335" s="4"/>
      <c r="E335" s="4"/>
      <c r="F335" s="1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148" x14ac:dyDescent="0.25">
      <c r="D336" s="7">
        <f>D333/D334</f>
        <v>0.6335996643669588</v>
      </c>
      <c r="E336" s="1"/>
      <c r="F336" s="1"/>
      <c r="G336" s="1">
        <f>G330/G331</f>
        <v>0.72798936758825639</v>
      </c>
      <c r="H336" s="1"/>
      <c r="I336" s="1"/>
      <c r="J336" s="7">
        <f>J330/J331</f>
        <v>5.3225874563495479E-2</v>
      </c>
      <c r="K336" s="1"/>
      <c r="L336" s="1">
        <f>L330/L331</f>
        <v>1.3858574526004686</v>
      </c>
      <c r="M336" s="1"/>
      <c r="N336" s="18">
        <f>D340*G340*J336*L336</f>
        <v>4.6702302928666631E-2</v>
      </c>
      <c r="O336" s="1"/>
      <c r="P336" s="1"/>
    </row>
    <row r="337" spans="3:16" x14ac:dyDescent="0.25"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3:16" x14ac:dyDescent="0.25">
      <c r="D338" s="49" t="s">
        <v>189</v>
      </c>
      <c r="E338" s="1"/>
      <c r="F338" s="1"/>
      <c r="G338" s="49" t="s">
        <v>243</v>
      </c>
      <c r="H338" s="1"/>
      <c r="I338" s="1"/>
      <c r="J338" s="1"/>
      <c r="K338" s="1"/>
      <c r="L338" s="1"/>
      <c r="M338" s="1"/>
      <c r="N338" s="1"/>
      <c r="O338" s="1"/>
      <c r="P338" s="1"/>
    </row>
    <row r="339" spans="3:16" x14ac:dyDescent="0.25"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3:16" x14ac:dyDescent="0.25">
      <c r="D340" s="7">
        <f>1-D336</f>
        <v>0.3664003356330412</v>
      </c>
      <c r="E340" s="1"/>
      <c r="F340" s="1"/>
      <c r="G340" s="1">
        <f>1+G336</f>
        <v>1.7279893675882563</v>
      </c>
      <c r="H340" s="1"/>
      <c r="I340" s="1"/>
      <c r="J340" s="1"/>
      <c r="K340" s="1"/>
      <c r="L340" s="1"/>
      <c r="M340" s="1"/>
      <c r="N340" s="1"/>
      <c r="O340" s="1"/>
      <c r="P340" s="1"/>
    </row>
    <row r="341" spans="3:16" x14ac:dyDescent="0.25"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3:16" x14ac:dyDescent="0.25">
      <c r="C342" s="11" t="s">
        <v>8</v>
      </c>
      <c r="D342" s="18">
        <v>0.03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3:16" x14ac:dyDescent="0.25">
      <c r="C343" s="1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3:16" x14ac:dyDescent="0.25">
      <c r="C344" s="11" t="s">
        <v>7</v>
      </c>
      <c r="D344" s="18">
        <f>D342-N336</f>
        <v>-1.6702302928666632E-2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3:16" x14ac:dyDescent="0.25"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3:16" x14ac:dyDescent="0.25">
      <c r="C346" s="11" t="s">
        <v>76</v>
      </c>
      <c r="D346" s="4" t="s">
        <v>82</v>
      </c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3:16" x14ac:dyDescent="0.25">
      <c r="C347" s="4"/>
      <c r="D347" s="4" t="s">
        <v>77</v>
      </c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3:16" x14ac:dyDescent="0.25">
      <c r="D348" s="4">
        <v>6587690</v>
      </c>
      <c r="E348" s="4">
        <v>3729900</v>
      </c>
      <c r="F348" s="4"/>
      <c r="G348" s="4"/>
      <c r="H348" s="4"/>
      <c r="I348" s="4"/>
      <c r="J348" s="1"/>
      <c r="K348" s="1"/>
      <c r="L348" s="1"/>
      <c r="M348" s="1"/>
      <c r="N348" s="1"/>
      <c r="O348" s="1"/>
      <c r="P348" s="1"/>
    </row>
    <row r="349" spans="3:16" x14ac:dyDescent="0.25">
      <c r="D349" s="8">
        <f>D348/E348</f>
        <v>1.7661840800021449</v>
      </c>
      <c r="E349" s="4"/>
      <c r="F349" s="4"/>
      <c r="G349" s="4"/>
      <c r="H349" s="4"/>
      <c r="I349" s="4"/>
      <c r="J349" s="1"/>
      <c r="K349" s="1"/>
      <c r="L349" s="1"/>
      <c r="M349" s="1"/>
      <c r="N349" s="1"/>
      <c r="O349" s="1"/>
      <c r="P349" s="1"/>
    </row>
    <row r="350" spans="3:16" x14ac:dyDescent="0.25">
      <c r="D350" s="4"/>
      <c r="E350" s="4"/>
      <c r="F350" s="4"/>
      <c r="G350" s="4"/>
      <c r="H350" s="4"/>
      <c r="I350" s="4"/>
      <c r="J350" s="1"/>
      <c r="K350" s="1"/>
      <c r="L350" s="1"/>
      <c r="M350" s="1"/>
      <c r="N350" s="1"/>
      <c r="O350" s="1"/>
      <c r="P350" s="1"/>
    </row>
    <row r="351" spans="3:16" x14ac:dyDescent="0.25">
      <c r="C351" s="11" t="s">
        <v>80</v>
      </c>
      <c r="D351" s="4" t="s">
        <v>85</v>
      </c>
      <c r="E351" s="4"/>
      <c r="F351" s="4"/>
      <c r="G351" s="4"/>
      <c r="H351" s="4"/>
      <c r="I351" s="4"/>
      <c r="J351" s="1"/>
      <c r="K351" s="1"/>
      <c r="L351" s="1"/>
      <c r="M351" s="1"/>
      <c r="N351" s="1"/>
      <c r="O351" s="1"/>
      <c r="P351" s="1"/>
    </row>
    <row r="352" spans="3:16" x14ac:dyDescent="0.25">
      <c r="C352" s="4"/>
      <c r="D352" s="4" t="s">
        <v>83</v>
      </c>
      <c r="E352" s="4"/>
      <c r="F352" s="4"/>
      <c r="G352" s="4"/>
      <c r="H352" s="4"/>
      <c r="I352" s="4"/>
      <c r="J352" s="1"/>
      <c r="K352" s="1"/>
      <c r="L352" s="1"/>
      <c r="M352" s="1"/>
      <c r="N352" s="1"/>
      <c r="O352" s="1"/>
      <c r="P352" s="1"/>
    </row>
    <row r="353" spans="3:18" x14ac:dyDescent="0.25">
      <c r="D353" s="4">
        <f>J330</f>
        <v>1072600</v>
      </c>
      <c r="E353" s="4">
        <f>J331</f>
        <v>20151853</v>
      </c>
      <c r="F353" s="4"/>
      <c r="G353" s="4"/>
      <c r="H353" s="4"/>
      <c r="I353" s="4"/>
      <c r="J353" s="1"/>
      <c r="K353" s="1"/>
      <c r="L353" s="1"/>
      <c r="M353" s="1"/>
      <c r="N353" s="1"/>
      <c r="O353" s="1"/>
      <c r="P353" s="1"/>
    </row>
    <row r="354" spans="3:18" x14ac:dyDescent="0.25">
      <c r="D354" s="7">
        <f>D353/E353</f>
        <v>5.3225874563495479E-2</v>
      </c>
      <c r="E354" s="4"/>
      <c r="F354" s="4"/>
      <c r="G354" s="4"/>
      <c r="H354" s="4"/>
      <c r="I354" s="4"/>
      <c r="J354" s="1"/>
      <c r="K354" s="1"/>
      <c r="L354" s="1"/>
      <c r="M354" s="1"/>
      <c r="N354" s="1"/>
      <c r="O354" s="1"/>
      <c r="P354" s="1"/>
    </row>
    <row r="355" spans="3:18" x14ac:dyDescent="0.25">
      <c r="D355" s="4"/>
      <c r="E355" s="4"/>
      <c r="F355" s="4"/>
      <c r="G355" s="4"/>
      <c r="H355" s="4"/>
      <c r="I355" s="4"/>
      <c r="J355" s="1"/>
      <c r="K355" s="1"/>
      <c r="L355" s="1"/>
      <c r="M355" s="1"/>
      <c r="N355" s="1"/>
      <c r="O355" s="1"/>
      <c r="P355" s="1"/>
    </row>
    <row r="356" spans="3:18" x14ac:dyDescent="0.25">
      <c r="C356" s="11" t="s">
        <v>81</v>
      </c>
      <c r="D356" s="4" t="s">
        <v>84</v>
      </c>
      <c r="E356" s="4"/>
      <c r="F356" s="4"/>
      <c r="G356" s="4"/>
      <c r="H356" s="4"/>
      <c r="I356" s="4"/>
      <c r="J356" s="1"/>
      <c r="K356" s="1"/>
      <c r="L356" s="1"/>
      <c r="M356" s="1"/>
      <c r="N356" s="1"/>
      <c r="O356" s="1"/>
      <c r="P356" s="1"/>
    </row>
    <row r="357" spans="3:18" x14ac:dyDescent="0.25">
      <c r="C357" s="4"/>
      <c r="D357" s="4" t="s">
        <v>86</v>
      </c>
      <c r="E357" s="4"/>
      <c r="F357" s="4"/>
      <c r="G357" s="4"/>
      <c r="H357" s="4"/>
      <c r="I357" s="4"/>
      <c r="J357" s="1"/>
      <c r="K357" s="1"/>
      <c r="L357" s="1"/>
      <c r="M357" s="1"/>
      <c r="N357" s="1"/>
      <c r="O357" s="1"/>
      <c r="P357" s="1"/>
    </row>
    <row r="358" spans="3:18" x14ac:dyDescent="0.25">
      <c r="D358" s="4">
        <f>G330</f>
        <v>6126048</v>
      </c>
      <c r="E358" s="4">
        <f>G331</f>
        <v>8415024</v>
      </c>
      <c r="F358" s="4"/>
      <c r="G358" s="4"/>
      <c r="H358" s="4"/>
      <c r="I358" s="4"/>
      <c r="J358" s="4"/>
      <c r="K358" s="4"/>
      <c r="L358" s="4"/>
      <c r="M358" s="4"/>
      <c r="N358" s="1"/>
      <c r="O358" s="1"/>
      <c r="P358" s="1"/>
    </row>
    <row r="359" spans="3:18" x14ac:dyDescent="0.25">
      <c r="D359" s="8">
        <f>D358/E358</f>
        <v>0.72798936758825639</v>
      </c>
      <c r="E359" s="4"/>
      <c r="F359" s="4"/>
      <c r="G359" s="4"/>
      <c r="H359" s="4"/>
      <c r="I359" s="4"/>
      <c r="J359" s="4"/>
      <c r="K359" s="4"/>
      <c r="L359" s="4"/>
      <c r="M359" s="4"/>
      <c r="N359" s="1"/>
      <c r="O359" s="1"/>
      <c r="P359" s="1"/>
    </row>
    <row r="360" spans="3:18" x14ac:dyDescent="0.2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1"/>
      <c r="O360" s="1"/>
      <c r="P360" s="1"/>
    </row>
    <row r="361" spans="3:18" x14ac:dyDescent="0.25">
      <c r="C361" s="11" t="s">
        <v>102</v>
      </c>
      <c r="D361" s="8" t="s">
        <v>104</v>
      </c>
      <c r="E361" s="4"/>
      <c r="F361" s="4"/>
      <c r="G361" s="4"/>
      <c r="H361" s="4"/>
      <c r="I361" s="4"/>
      <c r="J361" s="4"/>
      <c r="K361" s="4"/>
      <c r="L361" s="4"/>
      <c r="M361" s="4"/>
      <c r="N361" s="1"/>
      <c r="O361" s="1"/>
      <c r="P361" s="1"/>
    </row>
    <row r="362" spans="3:18" x14ac:dyDescent="0.25">
      <c r="C362" s="11"/>
      <c r="D362" s="8" t="s">
        <v>103</v>
      </c>
      <c r="E362" s="4"/>
      <c r="F362" s="4"/>
      <c r="G362" s="4"/>
      <c r="H362" s="4"/>
      <c r="I362" s="4"/>
      <c r="J362" s="4"/>
      <c r="K362" s="4"/>
      <c r="L362" s="4"/>
      <c r="M362" s="4"/>
      <c r="N362" s="1"/>
      <c r="O362" s="1"/>
      <c r="P362" s="1"/>
    </row>
    <row r="363" spans="3:18" x14ac:dyDescent="0.25">
      <c r="D363" s="4">
        <f>L330</f>
        <v>20151853</v>
      </c>
      <c r="E363" s="4">
        <f>L331</f>
        <v>14541072</v>
      </c>
      <c r="F363" s="4"/>
      <c r="G363" s="4"/>
      <c r="H363" s="4"/>
      <c r="I363" s="4"/>
      <c r="J363" s="4"/>
      <c r="K363" s="4"/>
      <c r="L363" s="4"/>
      <c r="M363" s="4"/>
      <c r="N363" s="1"/>
      <c r="O363" s="1"/>
      <c r="P363" s="1"/>
    </row>
    <row r="364" spans="3:18" x14ac:dyDescent="0.25">
      <c r="D364" s="8">
        <f>D363/E363</f>
        <v>1.3858574526004686</v>
      </c>
      <c r="E364" s="4"/>
      <c r="F364" s="4"/>
      <c r="G364" s="4"/>
      <c r="H364" s="4"/>
      <c r="I364" s="4"/>
      <c r="J364" s="4"/>
      <c r="K364" s="4"/>
      <c r="L364" s="4"/>
      <c r="M364" s="4"/>
      <c r="N364" s="1"/>
      <c r="O364" s="1"/>
      <c r="P364" s="1"/>
    </row>
    <row r="365" spans="3:18" ht="15.75" thickBot="1" x14ac:dyDescent="0.3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1"/>
      <c r="O365" s="1"/>
      <c r="P365" s="1"/>
    </row>
    <row r="366" spans="3:18" ht="15.75" thickBot="1" x14ac:dyDescent="0.3">
      <c r="C366" s="2">
        <v>2019</v>
      </c>
      <c r="D366" s="24" t="s">
        <v>246</v>
      </c>
      <c r="E366" s="24"/>
      <c r="F366" s="24"/>
      <c r="G366" s="4">
        <v>5707300</v>
      </c>
      <c r="H366" s="4"/>
      <c r="I366" s="4"/>
      <c r="J366" s="4">
        <f>D367</f>
        <v>909815</v>
      </c>
      <c r="K366" s="4"/>
      <c r="L366" s="4">
        <f>J367</f>
        <v>22272629</v>
      </c>
      <c r="M366" s="4"/>
      <c r="N366" s="4"/>
      <c r="O366" s="4"/>
      <c r="P366" s="4"/>
      <c r="Q366" s="4"/>
      <c r="R366" s="4"/>
    </row>
    <row r="367" spans="3:18" x14ac:dyDescent="0.25">
      <c r="C367" s="11" t="s">
        <v>6</v>
      </c>
      <c r="D367" s="4">
        <v>909815</v>
      </c>
      <c r="E367" s="4"/>
      <c r="F367" s="4"/>
      <c r="G367" s="4">
        <v>8956310</v>
      </c>
      <c r="H367" s="4"/>
      <c r="I367" s="4"/>
      <c r="J367" s="4">
        <v>22272629</v>
      </c>
      <c r="K367" s="4"/>
      <c r="L367" s="4">
        <v>14663610</v>
      </c>
      <c r="M367" s="4"/>
      <c r="N367" s="4"/>
      <c r="O367" s="4"/>
      <c r="P367" s="4"/>
      <c r="Q367" s="4"/>
      <c r="R367" s="4"/>
    </row>
    <row r="368" spans="3:18" x14ac:dyDescent="0.2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3:18" x14ac:dyDescent="0.25">
      <c r="D369" s="4">
        <f>(6815913+909815)-7227228</f>
        <v>498500</v>
      </c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3:18" x14ac:dyDescent="0.25">
      <c r="D370" s="4">
        <f>D367</f>
        <v>909815</v>
      </c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3:18" x14ac:dyDescent="0.2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3:18" x14ac:dyDescent="0.25">
      <c r="D372" s="7">
        <f>D369/D370</f>
        <v>0.54791358682809144</v>
      </c>
      <c r="E372" s="4"/>
      <c r="F372" s="4"/>
      <c r="G372" s="8">
        <f>G366/G367</f>
        <v>0.63723788033241369</v>
      </c>
      <c r="H372" s="4"/>
      <c r="I372" s="4"/>
      <c r="J372" s="7">
        <f>J366/J367</f>
        <v>4.0849016970560592E-2</v>
      </c>
      <c r="K372" s="4"/>
      <c r="L372" s="8">
        <f>L366/L367</f>
        <v>1.5189048944973305</v>
      </c>
      <c r="M372" s="4"/>
      <c r="N372" s="18">
        <f>D376*G376*J372*L372</f>
        <v>4.5924605110810139E-2</v>
      </c>
      <c r="O372" s="4"/>
      <c r="P372" s="4"/>
      <c r="Q372" s="4"/>
      <c r="R372" s="4"/>
    </row>
    <row r="373" spans="3:18" x14ac:dyDescent="0.2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3:18" x14ac:dyDescent="0.25">
      <c r="D374" s="9" t="s">
        <v>245</v>
      </c>
      <c r="E374" s="4"/>
      <c r="F374" s="4"/>
      <c r="G374" s="9" t="s">
        <v>79</v>
      </c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3:18" x14ac:dyDescent="0.2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3:18" x14ac:dyDescent="0.25">
      <c r="D376" s="7">
        <f>1-D372</f>
        <v>0.45208641317190856</v>
      </c>
      <c r="E376" s="4"/>
      <c r="F376" s="4"/>
      <c r="G376" s="8">
        <f>1+G372</f>
        <v>1.6372378803324137</v>
      </c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3:18" x14ac:dyDescent="0.2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3:18" x14ac:dyDescent="0.25">
      <c r="C378" s="11" t="s">
        <v>8</v>
      </c>
      <c r="D378" s="18">
        <v>0.11</v>
      </c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3:18" x14ac:dyDescent="0.25">
      <c r="C379" s="11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3:18" x14ac:dyDescent="0.25">
      <c r="C380" s="11" t="s">
        <v>7</v>
      </c>
      <c r="D380" s="18">
        <f>D378-N372</f>
        <v>6.4075394889189868E-2</v>
      </c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3:18" x14ac:dyDescent="0.2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3:18" x14ac:dyDescent="0.25">
      <c r="C382" s="11" t="s">
        <v>76</v>
      </c>
      <c r="D382" s="4" t="s">
        <v>82</v>
      </c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3:18" x14ac:dyDescent="0.25">
      <c r="C383" s="4"/>
      <c r="D383" s="4" t="s">
        <v>77</v>
      </c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3:18" x14ac:dyDescent="0.25">
      <c r="D384" s="4">
        <v>6550395</v>
      </c>
      <c r="E384" s="4">
        <v>3352676</v>
      </c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3:18" x14ac:dyDescent="0.25">
      <c r="D385" s="8">
        <f>D384/E384</f>
        <v>1.9537810990384994</v>
      </c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3:18" x14ac:dyDescent="0.2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3:18" x14ac:dyDescent="0.25">
      <c r="C387" s="11" t="s">
        <v>80</v>
      </c>
      <c r="D387" s="4" t="s">
        <v>85</v>
      </c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3:18" x14ac:dyDescent="0.25">
      <c r="C388" s="4"/>
      <c r="D388" s="4" t="s">
        <v>83</v>
      </c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3:18" x14ac:dyDescent="0.25">
      <c r="D389" s="4">
        <f>J366</f>
        <v>909815</v>
      </c>
      <c r="E389" s="4">
        <f>J367</f>
        <v>22272629</v>
      </c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3:18" x14ac:dyDescent="0.25">
      <c r="D390" s="7">
        <f>D389/E389</f>
        <v>4.0849016970560592E-2</v>
      </c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3:18" x14ac:dyDescent="0.2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3:18" x14ac:dyDescent="0.25">
      <c r="C392" s="11" t="s">
        <v>81</v>
      </c>
      <c r="D392" s="4" t="s">
        <v>84</v>
      </c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3:18" x14ac:dyDescent="0.25">
      <c r="C393" s="4"/>
      <c r="D393" s="4" t="s">
        <v>86</v>
      </c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3:18" x14ac:dyDescent="0.25">
      <c r="D394" s="4">
        <f>G366</f>
        <v>5707300</v>
      </c>
      <c r="E394" s="4">
        <f>G367</f>
        <v>8956310</v>
      </c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3:18" x14ac:dyDescent="0.25">
      <c r="D395" s="8">
        <f>D394/E394</f>
        <v>0.63723788033241369</v>
      </c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3:18" x14ac:dyDescent="0.2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3:18" x14ac:dyDescent="0.25">
      <c r="C397" s="11" t="s">
        <v>102</v>
      </c>
      <c r="D397" s="8" t="s">
        <v>104</v>
      </c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3:18" x14ac:dyDescent="0.25">
      <c r="C398" s="11"/>
      <c r="D398" s="8" t="s">
        <v>103</v>
      </c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3:18" x14ac:dyDescent="0.25">
      <c r="D399" s="4">
        <f>L366</f>
        <v>22272629</v>
      </c>
      <c r="E399" s="4">
        <f>L367</f>
        <v>14663610</v>
      </c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3:18" x14ac:dyDescent="0.25">
      <c r="D400" s="8">
        <f>D399/E399</f>
        <v>1.5189048944973305</v>
      </c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4:18" x14ac:dyDescent="0.2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4:18" x14ac:dyDescent="0.25">
      <c r="D402" s="4" t="s">
        <v>87</v>
      </c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4:18" x14ac:dyDescent="0.2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4:18" x14ac:dyDescent="0.2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4:18" x14ac:dyDescent="0.2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4:18" x14ac:dyDescent="0.2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4:18" x14ac:dyDescent="0.2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4:18" x14ac:dyDescent="0.2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4:18" x14ac:dyDescent="0.2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4:18" x14ac:dyDescent="0.2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4:18" x14ac:dyDescent="0.2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4:18" x14ac:dyDescent="0.2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4:18" x14ac:dyDescent="0.2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4:18" x14ac:dyDescent="0.2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4:18" x14ac:dyDescent="0.2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4:18" x14ac:dyDescent="0.2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4:18" x14ac:dyDescent="0.2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4:18" x14ac:dyDescent="0.2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4:18" x14ac:dyDescent="0.2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4:18" x14ac:dyDescent="0.2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4:18" x14ac:dyDescent="0.2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4:18" x14ac:dyDescent="0.2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4:18" x14ac:dyDescent="0.2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4:18" x14ac:dyDescent="0.2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4:18" x14ac:dyDescent="0.2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4:18" x14ac:dyDescent="0.2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4:18" x14ac:dyDescent="0.2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4:18" x14ac:dyDescent="0.2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4:18" x14ac:dyDescent="0.2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4:18" x14ac:dyDescent="0.2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4:18" x14ac:dyDescent="0.2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4:18" x14ac:dyDescent="0.2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4:18" x14ac:dyDescent="0.2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4:18" x14ac:dyDescent="0.2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4:18" x14ac:dyDescent="0.2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4:18" x14ac:dyDescent="0.2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4:18" x14ac:dyDescent="0.2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4:18" x14ac:dyDescent="0.2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4:18" x14ac:dyDescent="0.2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4:18" x14ac:dyDescent="0.2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4:18" x14ac:dyDescent="0.2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4:18" x14ac:dyDescent="0.2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4:18" x14ac:dyDescent="0.2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4:18" x14ac:dyDescent="0.2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4:18" x14ac:dyDescent="0.2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4:18" x14ac:dyDescent="0.2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4:18" x14ac:dyDescent="0.2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4:18" x14ac:dyDescent="0.2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4:18" x14ac:dyDescent="0.2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4:18" x14ac:dyDescent="0.2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4:18" x14ac:dyDescent="0.2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4:18" x14ac:dyDescent="0.2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4:18" x14ac:dyDescent="0.2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4:18" x14ac:dyDescent="0.2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4:18" x14ac:dyDescent="0.2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4:18" x14ac:dyDescent="0.2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4:18" x14ac:dyDescent="0.2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4:18" x14ac:dyDescent="0.2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4:18" x14ac:dyDescent="0.2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4:18" x14ac:dyDescent="0.2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4:18" x14ac:dyDescent="0.2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4:18" x14ac:dyDescent="0.2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4:18" x14ac:dyDescent="0.2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4:18" x14ac:dyDescent="0.2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4:18" x14ac:dyDescent="0.2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4:18" x14ac:dyDescent="0.2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4:18" x14ac:dyDescent="0.2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4:18" x14ac:dyDescent="0.2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4:18" x14ac:dyDescent="0.2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4:18" x14ac:dyDescent="0.2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4:18" x14ac:dyDescent="0.2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4:18" x14ac:dyDescent="0.2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4:18" x14ac:dyDescent="0.2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4:18" x14ac:dyDescent="0.2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4:18" x14ac:dyDescent="0.2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4:18" x14ac:dyDescent="0.2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4:18" x14ac:dyDescent="0.2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4:18" x14ac:dyDescent="0.2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4:18" x14ac:dyDescent="0.2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4C12-D207-40BE-A0F0-0D7275B3F3D2}">
  <dimension ref="B2:G7"/>
  <sheetViews>
    <sheetView workbookViewId="0">
      <selection activeCell="B3" sqref="B3:B7"/>
    </sheetView>
  </sheetViews>
  <sheetFormatPr defaultRowHeight="15" x14ac:dyDescent="0.25"/>
  <sheetData>
    <row r="2" spans="2:7" x14ac:dyDescent="0.25">
      <c r="B2" s="61"/>
      <c r="C2" s="62" t="s">
        <v>7</v>
      </c>
      <c r="D2" s="62" t="s">
        <v>267</v>
      </c>
      <c r="E2" s="62" t="s">
        <v>268</v>
      </c>
      <c r="F2" s="62" t="s">
        <v>269</v>
      </c>
      <c r="G2" s="62" t="s">
        <v>270</v>
      </c>
    </row>
    <row r="3" spans="2:7" x14ac:dyDescent="0.25">
      <c r="B3" s="63" t="s">
        <v>7</v>
      </c>
      <c r="C3" s="64">
        <v>1</v>
      </c>
      <c r="D3" s="64"/>
      <c r="E3" s="64"/>
      <c r="F3" s="64"/>
      <c r="G3" s="64"/>
    </row>
    <row r="4" spans="2:7" x14ac:dyDescent="0.25">
      <c r="B4" s="63" t="s">
        <v>267</v>
      </c>
      <c r="C4" s="64">
        <v>-0.31427873994427208</v>
      </c>
      <c r="D4" s="64">
        <v>1</v>
      </c>
      <c r="E4" s="64"/>
      <c r="F4" s="64"/>
      <c r="G4" s="64"/>
    </row>
    <row r="5" spans="2:7" x14ac:dyDescent="0.25">
      <c r="B5" s="63" t="s">
        <v>268</v>
      </c>
      <c r="C5" s="64">
        <v>-0.59302206755040987</v>
      </c>
      <c r="D5" s="64">
        <v>0.62932009194047611</v>
      </c>
      <c r="E5" s="64">
        <v>1</v>
      </c>
      <c r="F5" s="64"/>
      <c r="G5" s="64"/>
    </row>
    <row r="6" spans="2:7" x14ac:dyDescent="0.25">
      <c r="B6" s="63" t="s">
        <v>269</v>
      </c>
      <c r="C6" s="64">
        <v>0.35868734431844013</v>
      </c>
      <c r="D6" s="64">
        <v>-0.94679895587081342</v>
      </c>
      <c r="E6" s="64">
        <v>-0.55781523143766965</v>
      </c>
      <c r="F6" s="64">
        <v>1</v>
      </c>
      <c r="G6" s="64"/>
    </row>
    <row r="7" spans="2:7" x14ac:dyDescent="0.25">
      <c r="B7" s="63" t="s">
        <v>270</v>
      </c>
      <c r="C7" s="64">
        <v>6.2123604071072751E-3</v>
      </c>
      <c r="D7" s="64">
        <v>-0.61515626556636438</v>
      </c>
      <c r="E7" s="64">
        <v>-0.19813067706104476</v>
      </c>
      <c r="F7" s="64">
        <v>0.6176983587371806</v>
      </c>
      <c r="G7" s="64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Astral Foods Ltd</vt:lpstr>
      <vt:lpstr>AVI Ltd</vt:lpstr>
      <vt:lpstr>Crookes Brothers Ltd</vt:lpstr>
      <vt:lpstr>Oceana Group Ltd</vt:lpstr>
      <vt:lpstr>Tiger Brands Ltd</vt:lpstr>
      <vt:lpstr>Tongaat Hullett</vt:lpstr>
      <vt:lpstr>RCL Foods Ltd</vt:lpstr>
      <vt:lpstr>Pioneer Food Group</vt:lpstr>
      <vt:lpstr>Astral Correlation Matrix</vt:lpstr>
      <vt:lpstr>AVI Correlation Matrix</vt:lpstr>
      <vt:lpstr>Crookes Correlation Matrix</vt:lpstr>
      <vt:lpstr>Oceana Correlation Matrix</vt:lpstr>
      <vt:lpstr>Tiger Brands Correlation Matrix</vt:lpstr>
      <vt:lpstr>Astral Regression Analysis</vt:lpstr>
      <vt:lpstr>AVI Regression Analysis</vt:lpstr>
      <vt:lpstr>Crookers Regression Analysis</vt:lpstr>
      <vt:lpstr>Oceana Regression Analysis</vt:lpstr>
      <vt:lpstr>Tiger Brands Regression Analysi</vt:lpstr>
      <vt:lpstr>Pioneer Correlation Matrix</vt:lpstr>
      <vt:lpstr>Pioneer Regression Analysis</vt:lpstr>
      <vt:lpstr>ATI Descriptive Statistics</vt:lpstr>
      <vt:lpstr>Crookes Descriptive Statistics</vt:lpstr>
      <vt:lpstr>Oceana Descriptive Statistics</vt:lpstr>
      <vt:lpstr>Tiger B Descriptive Statistics</vt:lpstr>
      <vt:lpstr>Pioneer Descriptive Statistics</vt:lpstr>
      <vt:lpstr>Astral Descriptive Statistics</vt:lpstr>
      <vt:lpstr>Descriptive Statistics</vt:lpstr>
      <vt:lpstr>Regression Analysis</vt:lpstr>
      <vt:lpstr>Correlation Matrix</vt:lpstr>
      <vt:lpstr>Mamilla Study</vt:lpstr>
      <vt:lpstr>Liquidity Bivariate Regression</vt:lpstr>
      <vt:lpstr>Profitability Bivariate Regress</vt:lpstr>
      <vt:lpstr>Leverage Bivariate Regression</vt:lpstr>
      <vt:lpstr>Asset Bivariate Regression</vt:lpstr>
      <vt:lpstr>Descriptive Statistics 1</vt:lpstr>
      <vt:lpstr>Correlation Matrix 1</vt:lpstr>
      <vt:lpstr>Regression Analysis 1</vt:lpstr>
      <vt:lpstr>Liquidity Regression Analysis</vt:lpstr>
      <vt:lpstr>Profit Regression Analysis</vt:lpstr>
      <vt:lpstr>Leverage Regression Analysis</vt:lpstr>
      <vt:lpstr>Asset Effic Regression Analysis</vt:lpstr>
      <vt:lpstr>Liquidity VIF</vt:lpstr>
      <vt:lpstr>Profitability VIF</vt:lpstr>
      <vt:lpstr>Leverage VIF</vt:lpstr>
      <vt:lpstr>Asset Efficiency VIF</vt:lpstr>
      <vt:lpstr>Data Analysis No 1</vt:lpstr>
      <vt:lpstr>Kolmogorov Smirnov test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Cerfontyne</dc:creator>
  <cp:lastModifiedBy>Adrian Cerfontyne</cp:lastModifiedBy>
  <dcterms:created xsi:type="dcterms:W3CDTF">2020-07-09T09:57:15Z</dcterms:created>
  <dcterms:modified xsi:type="dcterms:W3CDTF">2021-07-25T16:14:09Z</dcterms:modified>
</cp:coreProperties>
</file>